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\"/>
    </mc:Choice>
  </mc:AlternateContent>
  <xr:revisionPtr revIDLastSave="0" documentId="13_ncr:1_{55257F38-5D0F-408C-9470-6FDB82356ACC}" xr6:coauthVersionLast="47" xr6:coauthVersionMax="47" xr10:uidLastSave="{00000000-0000-0000-0000-000000000000}"/>
  <workbookProtection workbookAlgorithmName="SHA-512" workbookHashValue="VivgC9tVS1ySRt1K/exB+KCzVSXv2iCdeZ2d81r5opo4e7eMwTO1EOAGQWqSr2XM/MmgXhtxdfA4D0m4RAZJBA==" workbookSaltValue="EHIX9KKjQwvsJNkdV6ILvA==" workbookSpinCount="100000" lockStructure="1"/>
  <bookViews>
    <workbookView xWindow="1920" yWindow="1920" windowWidth="17280" windowHeight="8880" firstSheet="21" activeTab="21" xr2:uid="{00000000-000D-0000-FFFF-FFFF00000000}"/>
  </bookViews>
  <sheets>
    <sheet name="Cfg_Status" sheetId="17" state="veryHidden" r:id="rId1"/>
    <sheet name="Eng_Saida" sheetId="19" state="veryHidden" r:id="rId2"/>
    <sheet name="Corridas" sheetId="20" state="veryHidden" r:id="rId3"/>
    <sheet name="Audit_Legenda" sheetId="22" r:id="rId4"/>
    <sheet name="Audit_Log" sheetId="21" r:id="rId5"/>
    <sheet name="Eventos_Westgard" sheetId="18" state="veryHidden" r:id="rId6"/>
    <sheet name="Resultados" sheetId="16" state="veryHidden" r:id="rId7"/>
    <sheet name="Início" sheetId="1" state="veryHidden" r:id="rId8"/>
    <sheet name="Configuração" sheetId="2" state="veryHidden" r:id="rId9"/>
    <sheet name="Analitos" sheetId="3" state="veryHidden" r:id="rId10"/>
    <sheet name="LotesStore" sheetId="4" state="veryHidden" r:id="rId11"/>
    <sheet name="DB_Resultados" sheetId="5" state="veryHidden" r:id="rId12"/>
    <sheet name="Calc" sheetId="6" state="veryHidden" r:id="rId13"/>
    <sheet name="Painel" sheetId="7" state="veryHidden" r:id="rId14"/>
    <sheet name="Registros" sheetId="8" state="veryHidden" r:id="rId15"/>
    <sheet name="EQC_Dados" sheetId="9" state="veryHidden" r:id="rId16"/>
    <sheet name="Estatística" sheetId="10" state="veryHidden" r:id="rId17"/>
    <sheet name="Usuarios" sheetId="11" state="veryHidden" r:id="rId18"/>
    <sheet name="Liberação" sheetId="12" state="veryHidden" r:id="rId19"/>
    <sheet name="LiberStore" sheetId="13" state="veryHidden" r:id="rId20"/>
    <sheet name="RegistrosStore" sheetId="14" state="veryHidden" r:id="rId21"/>
    <sheet name="Login" sheetId="15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K17" i="10"/>
  <c r="L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K36" i="10"/>
  <c r="L36" i="10"/>
  <c r="L37" i="10"/>
  <c r="K37" i="10"/>
  <c r="L38" i="10"/>
  <c r="K38" i="10"/>
  <c r="L39" i="10"/>
  <c r="K39" i="10"/>
  <c r="K40" i="10"/>
  <c r="L40" i="10"/>
  <c r="K41" i="10"/>
  <c r="L41" i="10"/>
  <c r="K42" i="10"/>
  <c r="L42" i="10"/>
  <c r="L43" i="10"/>
  <c r="K43" i="10"/>
  <c r="L44" i="10"/>
  <c r="K44" i="10"/>
  <c r="K45" i="10"/>
  <c r="L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K60" i="10"/>
  <c r="L60" i="10"/>
  <c r="K61" i="10"/>
  <c r="L61" i="10"/>
  <c r="L62" i="10"/>
  <c r="K62" i="10"/>
  <c r="K63" i="10"/>
  <c r="L63" i="10"/>
  <c r="L64" i="10"/>
  <c r="K64" i="10"/>
  <c r="L65" i="10"/>
  <c r="K65" i="10"/>
  <c r="L66" i="10"/>
  <c r="K66" i="10"/>
  <c r="L67" i="10"/>
  <c r="K67" i="10"/>
  <c r="L68" i="10"/>
  <c r="K68" i="10"/>
  <c r="K69" i="10"/>
  <c r="L69" i="10"/>
  <c r="L70" i="10"/>
  <c r="K70" i="10"/>
  <c r="L71" i="10"/>
  <c r="K71" i="10"/>
  <c r="L72" i="10"/>
  <c r="K72" i="10"/>
  <c r="K73" i="10"/>
  <c r="L73" i="10"/>
  <c r="K74" i="10"/>
  <c r="L74" i="10"/>
  <c r="K75" i="10"/>
  <c r="L75" i="10"/>
  <c r="K76" i="10"/>
  <c r="L76" i="10"/>
  <c r="L77" i="10"/>
  <c r="K77" i="10"/>
  <c r="L78" i="10"/>
  <c r="K78" i="10"/>
  <c r="K79" i="10"/>
  <c r="L79" i="10"/>
  <c r="L80" i="10"/>
  <c r="K80" i="10"/>
  <c r="L81" i="10"/>
  <c r="K81" i="10"/>
  <c r="L82" i="10"/>
  <c r="K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L90" i="10"/>
  <c r="K90" i="10"/>
  <c r="K91" i="10"/>
  <c r="L91" i="10"/>
  <c r="L92" i="10"/>
  <c r="K92" i="10"/>
  <c r="K93" i="10"/>
  <c r="L93" i="10"/>
  <c r="L94" i="10"/>
  <c r="K94" i="10"/>
  <c r="L95" i="10"/>
  <c r="K95" i="10"/>
  <c r="L96" i="10"/>
  <c r="K96" i="10"/>
  <c r="K97" i="10"/>
  <c r="L97" i="10"/>
  <c r="L98" i="10"/>
  <c r="K98" i="10"/>
  <c r="L99" i="10"/>
  <c r="K99" i="10"/>
  <c r="K100" i="10"/>
  <c r="L100" i="10"/>
  <c r="K101" i="10"/>
  <c r="L101" i="10"/>
  <c r="K102" i="10"/>
  <c r="L102" i="10"/>
  <c r="K103" i="10"/>
  <c r="L103" i="10"/>
  <c r="K104" i="10"/>
  <c r="L104" i="10"/>
  <c r="L105" i="10"/>
  <c r="K105" i="10"/>
  <c r="L106" i="10"/>
  <c r="K106" i="10"/>
  <c r="L107" i="10"/>
  <c r="K107" i="10"/>
  <c r="L108" i="10"/>
  <c r="K108" i="10"/>
  <c r="L109" i="10"/>
  <c r="K109" i="10"/>
  <c r="L110" i="10"/>
  <c r="K110" i="10"/>
  <c r="L111" i="10"/>
  <c r="K111" i="10"/>
  <c r="K112" i="10"/>
  <c r="L112" i="10"/>
  <c r="K113" i="10"/>
  <c r="L113" i="10"/>
  <c r="L114" i="10"/>
  <c r="K114" i="10"/>
  <c r="K115" i="10"/>
  <c r="L115" i="10"/>
  <c r="K116" i="10"/>
  <c r="L116" i="10"/>
  <c r="K117" i="10"/>
  <c r="L117" i="10"/>
  <c r="K118" i="10"/>
  <c r="L118" i="10"/>
  <c r="K119" i="10"/>
  <c r="L119" i="10"/>
  <c r="L120" i="10"/>
  <c r="K120" i="10"/>
  <c r="L121" i="10"/>
  <c r="K121" i="10"/>
  <c r="K122" i="10"/>
  <c r="L122" i="10"/>
  <c r="K123" i="10"/>
  <c r="L123" i="10"/>
  <c r="L124" i="10"/>
  <c r="K124" i="10"/>
  <c r="L125" i="10"/>
  <c r="K125" i="10"/>
  <c r="K126" i="10"/>
  <c r="L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D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G177" i="6"/>
  <c r="H177" i="6"/>
  <c r="AC177" i="6"/>
  <c r="AD177" i="6"/>
  <c r="AY177" i="6"/>
  <c r="AZ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AC171" i="6"/>
  <c r="AD171" i="6"/>
  <c r="AY171" i="6"/>
  <c r="AZ171" i="6"/>
  <c r="AY180" i="6"/>
  <c r="AZ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Y8" i="6"/>
  <c r="AZ8" i="6"/>
  <c r="G105" i="6"/>
  <c r="H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AZ103" i="6"/>
  <c r="AY103" i="6"/>
  <c r="AC103" i="6"/>
  <c r="AD103" i="6"/>
  <c r="G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AZ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Z21" i="6"/>
  <c r="AY21" i="6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BQ18" i="6"/>
  <c r="E18" i="6"/>
  <c r="BR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<sst xmlns="http://schemas.openxmlformats.org/spreadsheetml/2006/main" count="6083" uniqueCount="590">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</sst>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22" fontId="43" fillId="0" borderId="0" xfId="0" applyNumberFormat="1" applyFont="1"/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C202D972-C366-EEFE-5482-C7C81364C0AF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388620</xdr:rowOff>
        </xdr:from>
        <xdr:to>
          <xdr:col>8</xdr:col>
          <xdr:colOff>929640</xdr:colOff>
          <xdr:row>2</xdr:row>
          <xdr:rowOff>15240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175260</xdr:colOff>
          <xdr:row>5</xdr:row>
          <xdr:rowOff>91440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9494BF63-E5F9-8EB5-7F99-BD688CF24C73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835785-6373-4CF0-A7BA-1133B5232216}" name="tblAuditoria" displayName="tblAuditoria" ref="A3:AG4" totalsRowShown="0" headerRowDxfId="12">
  <autoFilter ref="A3:AG4" xr:uid="{80835785-6373-4CF0-A7BA-1133B5232216}"/>
  <tableColumns count="33">
    <tableColumn id="1" xr3:uid="{89B89E29-61DA-4DEA-B838-298D9255C870}" name="ID_Evento" dataDxfId="11"/>
    <tableColumn id="2" xr3:uid="{2A9AE5FA-BF0F-4EE3-B88F-4F0BF1ED9451}" name="VersaoSchema"/>
    <tableColumn id="3" xr3:uid="{A3298832-9F75-43BD-8A52-66742FEB9FF8}" name="Timestamp"/>
    <tableColumn id="4" xr3:uid="{19BF1329-3E76-491E-8128-765C5A63B375}" name="Data"/>
    <tableColumn id="5" xr3:uid="{CB1C39D1-40B3-41B2-8D76-FB8D913591CD}" name="Hora"/>
    <tableColumn id="6" xr3:uid="{ACDA7E60-5F50-474B-BCF4-3C7DB19D4CD0}" name="Categoria"/>
    <tableColumn id="7" xr3:uid="{EB886753-D09D-455F-84F8-D8AEE3EEAC77}" name="Acao"/>
    <tableColumn id="8" xr3:uid="{7F1D95EC-671C-45E4-BEBC-B9916A8382DB}" name="Modulo"/>
    <tableColumn id="9" xr3:uid="{E306676A-4E6A-45AE-BA66-67EF74CE38EA}" name="ChaveRegistro"/>
    <tableColumn id="10" xr3:uid="{8BD43095-1F80-48C3-B4CE-EEF3EFDD2A48}" name="RUN"/>
    <tableColumn id="11" xr3:uid="{E8F52F25-1B80-4D57-9B1C-45A519A02147}" name="DataCorrida"/>
    <tableColumn id="12" xr3:uid="{345884DD-9484-46C4-9A77-5428668FFBA8}" name="Equipamento"/>
    <tableColumn id="13" xr3:uid="{7F4EC084-C39D-4EEE-AAAE-11CC5A39BAFB}" name="Lote"/>
    <tableColumn id="14" xr3:uid="{C81EB3AB-C6DE-42C7-B35A-B8DAE38AB327}" name="Nivel"/>
    <tableColumn id="15" xr3:uid="{C0AB2ABA-5BEE-4BD1-A258-C4E86B4DED38}" name="Analito"/>
    <tableColumn id="16" xr3:uid="{AF65D350-D1B9-4A88-8002-526A1B842F2B}" name="SeqAlteracao"/>
    <tableColumn id="17" xr3:uid="{DF122F8A-3B6C-44CB-881A-B7BE9D746CA2}" name="ResultadoAnterior"/>
    <tableColumn id="18" xr3:uid="{E666DA96-C106-49C1-B98F-3D0B7CDD8B01}" name="ResultadoNovo"/>
    <tableColumn id="19" xr3:uid="{101478F9-A6DF-4927-A2EF-87A48DA47FB5}" name="Delta"/>
    <tableColumn id="20" xr3:uid="{A654203A-2102-45E1-BB3A-3586470E0884}" name="DeltaPerc"/>
    <tableColumn id="21" xr3:uid="{C8111F2B-C9F1-49D1-893F-D13272EFF0BB}" name="StatusAnterior"/>
    <tableColumn id="22" xr3:uid="{E05C0794-9165-4D3D-84EA-FA942FEBD494}" name="StatusNovo"/>
    <tableColumn id="23" xr3:uid="{B3140BA6-9F6A-4042-B96B-750395EF45AB}" name="Motivo"/>
    <tableColumn id="24" xr3:uid="{AD11D45E-0DA6-4B59-96A4-543FCE717459}" name="ParecerTecnico"/>
    <tableColumn id="25" xr3:uid="{97E710CA-5971-4C36-825B-C0446B53A2D2}" name="UsuarioSistema"/>
    <tableColumn id="26" xr3:uid="{22A9745A-0847-463B-B54E-4ABFB9E90E8F}" name="Papel"/>
    <tableColumn id="27" xr3:uid="{6525AC2B-C03F-40A8-A7B2-F2688483E73A}" name="UsuarioOffice"/>
    <tableColumn id="28" xr3:uid="{C676B364-F703-458A-8DA9-9019F01EA733}" name="UsuarioWindows"/>
    <tableColumn id="29" xr3:uid="{BCEABBAF-D62E-4781-BE32-3D598F064E9F}" name="Computador"/>
    <tableColumn id="30" xr3:uid="{29F4EF71-D618-421E-9234-1C7293166C2F}" name="Arquivo"/>
    <tableColumn id="31" xr3:uid="{9D9FA964-3BFC-4718-80A4-193DD6BEB247}" name="VersaoSistema"/>
    <tableColumn id="32" xr3:uid="{FFB5B659-B2B3-4A26-922A-01B7FCBA804F}" name="HashAnterior" dataDxfId="10"/>
    <tableColumn id="33" xr3:uid="{A4BC3512-A336-46E4-98E8-824B9198C5EB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DCA535-5EBD-485D-A008-28D38EA400BB}" name="tblLogResultados" displayName="tblLogResultados" ref="BG3:BY4" totalsRowShown="0">
  <autoFilter ref="BG3:BY4" xr:uid="{3EDCA535-5EBD-485D-A008-28D38EA400BB}"/>
  <tableColumns count="19">
    <tableColumn id="1" xr3:uid="{DA9E715A-C72C-4E87-8915-6CFB3BBF97A2}" name="ID_Auditoria" dataDxfId="8"/>
    <tableColumn id="2" xr3:uid="{141007B0-E624-49E7-BF66-8B1EC19262B7}" name="DataHora"/>
    <tableColumn id="3" xr3:uid="{83C78A09-334F-40C7-B151-AF5DC40BF68E}" name="TipoOperacao"/>
    <tableColumn id="4" xr3:uid="{9AA9840B-B516-4B7E-BEC7-A4EACC36A82E}" name="AbaOrigem"/>
    <tableColumn id="5" xr3:uid="{C9A0C0BD-883F-46FC-B8E4-D79F0F3D5DAE}" name="RUN"/>
    <tableColumn id="6" xr3:uid="{0C6E9B62-3866-431F-BA8A-C5F2C45973AF}" name="DataCorrida"/>
    <tableColumn id="7" xr3:uid="{BF07494C-9143-429D-835B-F7618056915B}" name="Nivel"/>
    <tableColumn id="8" xr3:uid="{367C795C-6B91-4BDC-90B1-DDD365BF3B76}" name="Analito"/>
    <tableColumn id="9" xr3:uid="{258DE212-34BA-4CCB-B7C0-3A70BA98C0BA}" name="Lote"/>
    <tableColumn id="10" xr3:uid="{74237212-6077-41D4-A16F-3E3323F59D8D}" name="Resultado"/>
    <tableColumn id="11" xr3:uid="{352A25CB-B558-4C85-8BCE-FCC595AF3FA4}" name="StatusAnterior"/>
    <tableColumn id="12" xr3:uid="{7414AAB6-DDDE-410E-B4F5-01D48DCC4212}" name="StatusNovo"/>
    <tableColumn id="13" xr3:uid="{D74F9222-F296-4B65-BB9B-6575A10FBE53}" name="ParecerTecnico"/>
    <tableColumn id="14" xr3:uid="{BFC75EE0-3D0A-4EE8-92F5-57C2A1CF3501}" name="UsuarioSistema"/>
    <tableColumn id="15" xr3:uid="{490CCA75-7B0D-4460-8FFE-F7522A60AED8}" name="UsuarioOffice"/>
    <tableColumn id="16" xr3:uid="{2E3A421A-2845-47F6-B62F-1E7CA860D603}" name="UsuarioWindows"/>
    <tableColumn id="17" xr3:uid="{84129899-4A0F-4525-8316-C4C9B9ADF84D}" name="Computador"/>
    <tableColumn id="18" xr3:uid="{C06BE6BE-A765-4683-B1A3-42A1C41E68B9}" name="Arquivo"/>
    <tableColumn id="19" xr3:uid="{8B0975B3-E273-45FD-A041-9816CDD48455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A70B06-DD66-4177-B799-EF6FB56D94DA}" name="tblLogRegistros" displayName="tblLogRegistros" ref="CB3:CT4" totalsRowShown="0">
  <autoFilter ref="CB3:CT4" xr:uid="{27A70B06-DD66-4177-B799-EF6FB56D94DA}"/>
  <tableColumns count="19">
    <tableColumn id="1" xr3:uid="{DE592553-B858-46D6-B75A-3AFD532BB74A}" name="ID_Auditoria" dataDxfId="7"/>
    <tableColumn id="2" xr3:uid="{AD0D1053-7851-47C8-9C6C-3CBF1DE1523E}" name="DataHora"/>
    <tableColumn id="3" xr3:uid="{27CFD78A-41A2-40E1-87C1-96614F5600D8}" name="TipoOperacao"/>
    <tableColumn id="4" xr3:uid="{93E9DA80-354E-4C84-B7FA-115E8FEC7F3A}" name="AbaOrigem"/>
    <tableColumn id="5" xr3:uid="{5BD99A20-C756-49AD-B576-9885D56EAD94}" name="RUN"/>
    <tableColumn id="6" xr3:uid="{F34B2FC0-9480-4AA4-819B-28A1D6E9599D}" name="DataCorrida"/>
    <tableColumn id="7" xr3:uid="{E7AEB234-5715-4FC3-82DB-97AFE713D7EA}" name="Nivel"/>
    <tableColumn id="8" xr3:uid="{F0A66743-6F5A-40A1-A7C3-56E91DDAD87D}" name="Analito"/>
    <tableColumn id="9" xr3:uid="{4356CB34-CB97-43AB-AAEE-D8B262BD9727}" name="Lote"/>
    <tableColumn id="10" xr3:uid="{D264D15B-A585-4957-921F-39C2A7911618}" name="Resultado"/>
    <tableColumn id="11" xr3:uid="{D9295ECD-9CE7-42B7-B1E9-5E0671FA32A8}" name="StatusAnterior"/>
    <tableColumn id="12" xr3:uid="{DD7B4016-2140-4BDF-B145-2DEDE3714175}" name="StatusNovo"/>
    <tableColumn id="13" xr3:uid="{B40EE250-3CF7-40EB-8907-D4B065149486}" name="ParecerTecnico"/>
    <tableColumn id="14" xr3:uid="{74FD983B-F852-4ADA-837D-8751049B26F3}" name="UsuarioSistema"/>
    <tableColumn id="15" xr3:uid="{1F6056C8-84B4-4EE9-8ABD-714E973BD481}" name="UsuarioOffice"/>
    <tableColumn id="16" xr3:uid="{00DCFEC2-D9DF-4831-B109-45B286207332}" name="UsuarioWindows"/>
    <tableColumn id="17" xr3:uid="{A26793DF-530A-4FB8-8D68-275BBC5F1357}" name="Computador"/>
    <tableColumn id="18" xr3:uid="{09497EE4-0B96-4987-AF87-6ACA3109A677}" name="Arquivo"/>
    <tableColumn id="19" xr3:uid="{942CFE11-FEC0-4973-8E78-2286BB72082F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4.4" x14ac:dyDescent="0.3"/>
  <cols>
    <col min="2" max="2" width="24.77734375" customWidth="1"/>
    <col min="3" max="3" width="10.77734375" customWidth="1"/>
    <col min="4" max="4" width="62.77734375" customWidth="1"/>
    <col min="8" max="9" width="0" hidden="1" customWidth="1"/>
  </cols>
  <sheetData>
    <row r="1" spans="2:9" x14ac:dyDescent="0.3">
      <c r="F1">
        <v>1</v>
      </c>
    </row>
    <row r="2" spans="2:9" ht="15.6" x14ac:dyDescent="0.3">
      <c r="B2" s="89" t="s">
        <v>388</v>
      </c>
    </row>
    <row r="3" spans="2:9" x14ac:dyDescent="0.3">
      <c r="B3" s="90" t="s">
        <v>291</v>
      </c>
      <c r="C3" s="90" t="s">
        <v>389</v>
      </c>
      <c r="D3" s="90" t="s">
        <v>390</v>
      </c>
    </row>
    <row r="4" spans="2:9" x14ac:dyDescent="0.3">
      <c r="B4" t="s">
        <v>383</v>
      </c>
      <c r="C4" t="s">
        <v>391</v>
      </c>
      <c r="D4" t="s">
        <v>392</v>
      </c>
      <c r="H4" t="s">
        <v>383</v>
      </c>
      <c r="I4" t="s">
        <v>391</v>
      </c>
    </row>
    <row r="5" spans="2:9" x14ac:dyDescent="0.3">
      <c r="B5" t="s">
        <v>393</v>
      </c>
      <c r="C5" t="s">
        <v>394</v>
      </c>
      <c r="D5" t="s">
        <v>395</v>
      </c>
      <c r="H5" t="s">
        <v>393</v>
      </c>
      <c r="I5" t="s">
        <v>394</v>
      </c>
    </row>
    <row r="6" spans="2:9" x14ac:dyDescent="0.3">
      <c r="B6" t="s">
        <v>396</v>
      </c>
      <c r="C6" t="s">
        <v>394</v>
      </c>
      <c r="D6" t="s">
        <v>397</v>
      </c>
      <c r="H6" t="s">
        <v>396</v>
      </c>
      <c r="I6" t="s">
        <v>394</v>
      </c>
    </row>
    <row r="7" spans="2:9" x14ac:dyDescent="0.3">
      <c r="B7" t="s">
        <v>398</v>
      </c>
      <c r="C7" t="s">
        <v>394</v>
      </c>
      <c r="D7" t="s">
        <v>399</v>
      </c>
      <c r="H7" t="s">
        <v>398</v>
      </c>
      <c r="I7" t="s">
        <v>394</v>
      </c>
    </row>
    <row r="8" spans="2:9" x14ac:dyDescent="0.3">
      <c r="B8" t="s">
        <v>400</v>
      </c>
      <c r="C8" t="s">
        <v>394</v>
      </c>
      <c r="D8" t="s">
        <v>401</v>
      </c>
      <c r="H8" t="s">
        <v>400</v>
      </c>
      <c r="I8" t="s">
        <v>394</v>
      </c>
    </row>
    <row r="9" spans="2:9" x14ac:dyDescent="0.3">
      <c r="B9" t="s">
        <v>402</v>
      </c>
      <c r="C9" t="s">
        <v>394</v>
      </c>
      <c r="D9" t="s">
        <v>403</v>
      </c>
      <c r="H9" t="s">
        <v>402</v>
      </c>
      <c r="I9" t="s">
        <v>394</v>
      </c>
    </row>
    <row r="10" spans="2:9" x14ac:dyDescent="0.3">
      <c r="B10" t="s">
        <v>404</v>
      </c>
      <c r="C10" t="s">
        <v>394</v>
      </c>
      <c r="D10" t="s">
        <v>405</v>
      </c>
      <c r="H10" t="s">
        <v>404</v>
      </c>
      <c r="I10" t="s">
        <v>394</v>
      </c>
    </row>
    <row r="11" spans="2:9" x14ac:dyDescent="0.3">
      <c r="B11" t="s">
        <v>406</v>
      </c>
      <c r="C11" t="s">
        <v>394</v>
      </c>
      <c r="D11" t="s">
        <v>407</v>
      </c>
      <c r="H11" t="s">
        <v>406</v>
      </c>
      <c r="I11" t="s">
        <v>394</v>
      </c>
    </row>
    <row r="12" spans="2:9" x14ac:dyDescent="0.3">
      <c r="B12" s="91" t="s">
        <v>408</v>
      </c>
      <c r="H12" t="s">
        <v>408</v>
      </c>
    </row>
  </sheetData>
  <sheetProtection algorithmName="SHA-512" hashValue="PBDMHUaqd5xeaxAKzdBGFzzN7NiUoPaKb3kas1m3ty5XABMejnc5P90OnLnFlw2ReBuR++OJrDpfFq7q/4BSHw==" saltValue="XVUja9d4u6n255s/d0GdX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8DB75-F96D-4F1A-893B-9B8085CA17C3}">
  <sheetPr codeName="Planilha19"/>
  <dimension ref="A1:AB30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88" t="s">
        <v>413</v>
      </c>
      <c r="B1" s="88" t="s">
        <v>414</v>
      </c>
      <c r="C1" s="88" t="s">
        <v>151</v>
      </c>
      <c r="D1" s="88" t="s">
        <v>415</v>
      </c>
      <c r="E1" s="88">
        <v>522611</v>
      </c>
      <c r="F1" s="88" t="s">
        <v>416</v>
      </c>
      <c r="G1" s="103">
        <v>46238.246469907404</v>
      </c>
      <c r="H1" s="88" t="s">
        <v>417</v>
      </c>
      <c r="I1">
        <v>25</v>
      </c>
    </row>
    <row r="2" spans="1:28" x14ac:dyDescent="0.3">
      <c r="A2" s="88" t="s">
        <v>418</v>
      </c>
      <c r="B2" s="88" t="s">
        <v>384</v>
      </c>
      <c r="C2" s="88" t="s">
        <v>419</v>
      </c>
      <c r="D2" s="88" t="s">
        <v>420</v>
      </c>
      <c r="E2" s="88" t="s">
        <v>421</v>
      </c>
      <c r="F2" s="88" t="s">
        <v>422</v>
      </c>
      <c r="G2" s="88" t="s">
        <v>423</v>
      </c>
      <c r="H2" s="88" t="s">
        <v>424</v>
      </c>
      <c r="I2" s="88" t="s">
        <v>425</v>
      </c>
      <c r="J2" s="88" t="s">
        <v>426</v>
      </c>
      <c r="K2" s="88" t="s">
        <v>427</v>
      </c>
      <c r="L2" s="88" t="s">
        <v>428</v>
      </c>
      <c r="M2" s="88" t="s">
        <v>429</v>
      </c>
      <c r="N2" s="88" t="s">
        <v>430</v>
      </c>
      <c r="O2" s="88" t="s">
        <v>431</v>
      </c>
      <c r="P2" s="88" t="s">
        <v>432</v>
      </c>
      <c r="Q2" s="88" t="s">
        <v>433</v>
      </c>
      <c r="R2" s="88" t="s">
        <v>434</v>
      </c>
      <c r="S2" s="88" t="s">
        <v>435</v>
      </c>
      <c r="T2" s="88" t="s">
        <v>436</v>
      </c>
      <c r="U2" s="88" t="s">
        <v>437</v>
      </c>
      <c r="V2" s="88" t="s">
        <v>438</v>
      </c>
      <c r="W2" s="88" t="s">
        <v>439</v>
      </c>
      <c r="X2" s="88" t="s">
        <v>207</v>
      </c>
      <c r="Y2" s="88" t="s">
        <v>440</v>
      </c>
      <c r="Z2" s="88" t="s">
        <v>441</v>
      </c>
      <c r="AA2" s="88" t="s">
        <v>442</v>
      </c>
      <c r="AB2" s="88" t="s">
        <v>443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578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578</v>
      </c>
      <c r="X3">
        <v>1</v>
      </c>
      <c r="Y3">
        <v>2.3216999999999999</v>
      </c>
      <c r="Z3">
        <v>4.3662999999999998</v>
      </c>
      <c r="AA3">
        <v>5.1353</v>
      </c>
      <c r="AB3" t="s">
        <v>553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578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578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578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554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578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578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555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578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578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578</v>
      </c>
      <c r="X6">
        <v>1</v>
      </c>
      <c r="Y6">
        <v>2.3010999999999999</v>
      </c>
      <c r="Z6">
        <v>4.4554</v>
      </c>
      <c r="AA6">
        <v>5.0625</v>
      </c>
      <c r="AB6" t="s">
        <v>556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578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578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557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578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578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558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578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578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559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578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578</v>
      </c>
      <c r="X10">
        <v>1</v>
      </c>
      <c r="Y10">
        <v>2.3142999999999998</v>
      </c>
      <c r="Z10">
        <v>4.3940999999999999</v>
      </c>
      <c r="AA10">
        <v>5.1273</v>
      </c>
      <c r="AB10" t="s">
        <v>560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578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578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561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578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578</v>
      </c>
      <c r="X12">
        <v>1</v>
      </c>
      <c r="Y12">
        <v>2.3022</v>
      </c>
      <c r="Z12">
        <v>4.3696999999999999</v>
      </c>
      <c r="AA12">
        <v>5.1658999999999997</v>
      </c>
      <c r="AB12" t="s">
        <v>562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578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578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563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578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578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564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578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578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565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578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578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566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578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578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578</v>
      </c>
      <c r="X17">
        <v>1</v>
      </c>
      <c r="Y17">
        <v>2.3209</v>
      </c>
      <c r="Z17">
        <v>4.3780999999999999</v>
      </c>
      <c r="AA17">
        <v>5.0891000000000002</v>
      </c>
      <c r="AB17" t="s">
        <v>567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578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578</v>
      </c>
      <c r="X18">
        <v>1</v>
      </c>
      <c r="Y18">
        <v>2.306</v>
      </c>
      <c r="Z18">
        <v>4.34</v>
      </c>
      <c r="AA18">
        <v>5.1607000000000003</v>
      </c>
      <c r="AB18" t="s">
        <v>568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578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578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569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578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578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578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570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578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571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578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578</v>
      </c>
      <c r="X22">
        <v>1</v>
      </c>
      <c r="Y22">
        <v>2.3064</v>
      </c>
      <c r="Z22">
        <v>4.3836000000000004</v>
      </c>
      <c r="AA22">
        <v>5.1010999999999997</v>
      </c>
      <c r="AB22" t="s">
        <v>572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578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578</v>
      </c>
      <c r="X23">
        <v>1</v>
      </c>
      <c r="Y23">
        <v>2.3193000000000001</v>
      </c>
      <c r="Z23">
        <v>4.38</v>
      </c>
      <c r="AA23">
        <v>5.0785999999999998</v>
      </c>
      <c r="AB23" t="s">
        <v>573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578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578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574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578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578</v>
      </c>
      <c r="X25">
        <v>1</v>
      </c>
      <c r="Y25">
        <v>2.3142</v>
      </c>
      <c r="Z25">
        <v>4.3727999999999998</v>
      </c>
      <c r="AA25">
        <v>5.1173999999999999</v>
      </c>
      <c r="AB25" t="s">
        <v>575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578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578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576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578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578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578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577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88" t="s">
        <v>444</v>
      </c>
      <c r="B184" s="88" t="s">
        <v>283</v>
      </c>
      <c r="C184" s="88" t="s">
        <v>461</v>
      </c>
      <c r="D184" s="88" t="s">
        <v>460</v>
      </c>
      <c r="E184" s="88" t="s">
        <v>459</v>
      </c>
      <c r="F184" s="88" t="s">
        <v>458</v>
      </c>
      <c r="G184" s="88" t="s">
        <v>457</v>
      </c>
      <c r="H184" s="88" t="s">
        <v>456</v>
      </c>
      <c r="I184" s="88" t="s">
        <v>455</v>
      </c>
      <c r="J184" s="88" t="s">
        <v>454</v>
      </c>
      <c r="K184" s="88"/>
      <c r="L184" s="88"/>
      <c r="M184" s="88" t="s">
        <v>453</v>
      </c>
      <c r="N184" s="88" t="s">
        <v>452</v>
      </c>
      <c r="O184" s="88" t="s">
        <v>451</v>
      </c>
      <c r="P184" s="88" t="s">
        <v>450</v>
      </c>
      <c r="Q184" s="88" t="s">
        <v>449</v>
      </c>
      <c r="R184" s="88" t="s">
        <v>448</v>
      </c>
      <c r="S184" s="88" t="s">
        <v>447</v>
      </c>
      <c r="T184" s="88" t="s">
        <v>446</v>
      </c>
      <c r="U184" s="88" t="s">
        <v>445</v>
      </c>
    </row>
    <row r="185" spans="1:21" x14ac:dyDescent="0.3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578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585</v>
      </c>
    </row>
    <row r="186" spans="1:21" x14ac:dyDescent="0.3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578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585</v>
      </c>
    </row>
    <row r="187" spans="1:21" x14ac:dyDescent="0.3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578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585</v>
      </c>
    </row>
    <row r="189" spans="1:21" x14ac:dyDescent="0.3">
      <c r="A189" s="88" t="s">
        <v>462</v>
      </c>
      <c r="B189" s="88"/>
      <c r="C189" s="88" t="s">
        <v>283</v>
      </c>
      <c r="D189" s="88" t="s">
        <v>461</v>
      </c>
      <c r="E189" s="88" t="s">
        <v>460</v>
      </c>
      <c r="F189" s="88" t="s">
        <v>459</v>
      </c>
      <c r="G189" s="88" t="s">
        <v>458</v>
      </c>
      <c r="H189" s="88" t="s">
        <v>463</v>
      </c>
      <c r="I189" s="88" t="s">
        <v>464</v>
      </c>
      <c r="J189" s="88" t="s">
        <v>457</v>
      </c>
      <c r="K189" s="88" t="s">
        <v>456</v>
      </c>
      <c r="L189" s="88" t="s">
        <v>455</v>
      </c>
      <c r="M189" s="88" t="s">
        <v>446</v>
      </c>
    </row>
    <row r="190" spans="1:21" x14ac:dyDescent="0.3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586</v>
      </c>
    </row>
    <row r="191" spans="1:21" x14ac:dyDescent="0.3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587</v>
      </c>
    </row>
    <row r="192" spans="1:21" x14ac:dyDescent="0.3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588</v>
      </c>
    </row>
    <row r="193" spans="1:13" x14ac:dyDescent="0.3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587</v>
      </c>
    </row>
    <row r="194" spans="1:13" x14ac:dyDescent="0.3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587</v>
      </c>
    </row>
    <row r="195" spans="1:13" x14ac:dyDescent="0.3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587</v>
      </c>
    </row>
    <row r="196" spans="1:13" x14ac:dyDescent="0.3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587</v>
      </c>
    </row>
    <row r="197" spans="1:13" x14ac:dyDescent="0.3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588</v>
      </c>
    </row>
    <row r="198" spans="1:13" x14ac:dyDescent="0.3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588</v>
      </c>
    </row>
    <row r="199" spans="1:13" x14ac:dyDescent="0.3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589</v>
      </c>
    </row>
    <row r="200" spans="1:13" x14ac:dyDescent="0.3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589</v>
      </c>
    </row>
    <row r="201" spans="1:13" x14ac:dyDescent="0.3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586</v>
      </c>
    </row>
    <row r="202" spans="1:13" x14ac:dyDescent="0.3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589</v>
      </c>
    </row>
    <row r="203" spans="1:13" x14ac:dyDescent="0.3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589</v>
      </c>
    </row>
    <row r="204" spans="1:13" x14ac:dyDescent="0.3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586</v>
      </c>
    </row>
    <row r="205" spans="1:13" x14ac:dyDescent="0.3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589</v>
      </c>
    </row>
    <row r="206" spans="1:13" x14ac:dyDescent="0.3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586</v>
      </c>
    </row>
    <row r="207" spans="1:13" x14ac:dyDescent="0.3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586</v>
      </c>
    </row>
    <row r="208" spans="1:13" x14ac:dyDescent="0.3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589</v>
      </c>
    </row>
    <row r="209" spans="1:13" x14ac:dyDescent="0.3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589</v>
      </c>
    </row>
    <row r="210" spans="1:13" x14ac:dyDescent="0.3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589</v>
      </c>
    </row>
    <row r="211" spans="1:13" x14ac:dyDescent="0.3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589</v>
      </c>
    </row>
    <row r="212" spans="1:13" x14ac:dyDescent="0.3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586</v>
      </c>
    </row>
    <row r="213" spans="1:13" x14ac:dyDescent="0.3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587</v>
      </c>
    </row>
    <row r="214" spans="1:13" x14ac:dyDescent="0.3">
      <c r="A214">
        <v>25</v>
      </c>
      <c r="C214">
        <v>0</v>
      </c>
      <c r="G214">
        <v>27.582809524942444</v>
      </c>
      <c r="I214">
        <v>10.5</v>
      </c>
    </row>
    <row r="215" spans="1:13" x14ac:dyDescent="0.3">
      <c r="A215">
        <v>26</v>
      </c>
      <c r="C215">
        <v>0</v>
      </c>
      <c r="G215">
        <v>27.582809524942444</v>
      </c>
      <c r="I215">
        <v>10.5</v>
      </c>
    </row>
    <row r="216" spans="1:13" x14ac:dyDescent="0.3">
      <c r="A216">
        <v>27</v>
      </c>
      <c r="C216">
        <v>0</v>
      </c>
      <c r="G216">
        <v>27.582809524942444</v>
      </c>
      <c r="I216">
        <v>10.5</v>
      </c>
    </row>
    <row r="217" spans="1:13" x14ac:dyDescent="0.3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3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3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3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3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3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3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3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3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3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3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3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3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588</v>
      </c>
    </row>
    <row r="230" spans="1:13" x14ac:dyDescent="0.3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588</v>
      </c>
    </row>
    <row r="231" spans="1:13" x14ac:dyDescent="0.3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588</v>
      </c>
    </row>
    <row r="232" spans="1:13" x14ac:dyDescent="0.3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587</v>
      </c>
    </row>
    <row r="233" spans="1:13" x14ac:dyDescent="0.3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588</v>
      </c>
    </row>
    <row r="234" spans="1:13" x14ac:dyDescent="0.3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587</v>
      </c>
    </row>
    <row r="235" spans="1:13" x14ac:dyDescent="0.3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586</v>
      </c>
    </row>
    <row r="236" spans="1:13" x14ac:dyDescent="0.3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589</v>
      </c>
    </row>
    <row r="237" spans="1:13" x14ac:dyDescent="0.3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586</v>
      </c>
    </row>
    <row r="238" spans="1:13" x14ac:dyDescent="0.3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588</v>
      </c>
    </row>
    <row r="239" spans="1:13" x14ac:dyDescent="0.3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588</v>
      </c>
    </row>
    <row r="240" spans="1:13" x14ac:dyDescent="0.3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588</v>
      </c>
    </row>
    <row r="241" spans="1:13" x14ac:dyDescent="0.3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588</v>
      </c>
    </row>
    <row r="242" spans="1:13" x14ac:dyDescent="0.3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588</v>
      </c>
    </row>
    <row r="243" spans="1:13" x14ac:dyDescent="0.3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588</v>
      </c>
    </row>
    <row r="244" spans="1:13" x14ac:dyDescent="0.3">
      <c r="A244">
        <v>55</v>
      </c>
      <c r="C244">
        <v>0</v>
      </c>
    </row>
    <row r="245" spans="1:13" x14ac:dyDescent="0.3">
      <c r="A245">
        <v>56</v>
      </c>
      <c r="C245">
        <v>0</v>
      </c>
    </row>
    <row r="246" spans="1:13" x14ac:dyDescent="0.3">
      <c r="A246">
        <v>57</v>
      </c>
      <c r="C246">
        <v>0</v>
      </c>
    </row>
    <row r="247" spans="1:13" x14ac:dyDescent="0.3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3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3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3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3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3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3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3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3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3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589</v>
      </c>
    </row>
    <row r="257" spans="1:13" x14ac:dyDescent="0.3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588</v>
      </c>
    </row>
    <row r="258" spans="1:13" x14ac:dyDescent="0.3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586</v>
      </c>
    </row>
    <row r="259" spans="1:13" x14ac:dyDescent="0.3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3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3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3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3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3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3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586</v>
      </c>
    </row>
    <row r="266" spans="1:13" x14ac:dyDescent="0.3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587</v>
      </c>
    </row>
    <row r="267" spans="1:13" x14ac:dyDescent="0.3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587</v>
      </c>
    </row>
    <row r="268" spans="1:13" x14ac:dyDescent="0.3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3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3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3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3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3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3">
      <c r="A274">
        <v>85</v>
      </c>
    </row>
    <row r="275" spans="1:11" x14ac:dyDescent="0.3">
      <c r="A275">
        <v>86</v>
      </c>
    </row>
    <row r="276" spans="1:11" x14ac:dyDescent="0.3">
      <c r="A276">
        <v>87</v>
      </c>
    </row>
    <row r="277" spans="1:11" x14ac:dyDescent="0.3">
      <c r="A277">
        <v>88</v>
      </c>
    </row>
    <row r="278" spans="1:11" x14ac:dyDescent="0.3">
      <c r="A278">
        <v>89</v>
      </c>
    </row>
    <row r="279" spans="1:11" x14ac:dyDescent="0.3">
      <c r="A279">
        <v>90</v>
      </c>
    </row>
    <row r="280" spans="1:11" x14ac:dyDescent="0.3">
      <c r="A280">
        <v>91</v>
      </c>
    </row>
    <row r="281" spans="1:11" x14ac:dyDescent="0.3">
      <c r="A281">
        <v>92</v>
      </c>
    </row>
    <row r="282" spans="1:11" x14ac:dyDescent="0.3">
      <c r="A282">
        <v>93</v>
      </c>
    </row>
    <row r="283" spans="1:11" x14ac:dyDescent="0.3">
      <c r="A283">
        <v>94</v>
      </c>
    </row>
    <row r="284" spans="1:11" x14ac:dyDescent="0.3">
      <c r="A284">
        <v>95</v>
      </c>
    </row>
    <row r="285" spans="1:11" x14ac:dyDescent="0.3">
      <c r="A285">
        <v>96</v>
      </c>
    </row>
    <row r="286" spans="1:11" x14ac:dyDescent="0.3">
      <c r="A286">
        <v>97</v>
      </c>
    </row>
    <row r="287" spans="1:11" x14ac:dyDescent="0.3">
      <c r="A287">
        <v>98</v>
      </c>
    </row>
    <row r="288" spans="1:11" x14ac:dyDescent="0.3">
      <c r="A288">
        <v>99</v>
      </c>
    </row>
    <row r="289" spans="1:1" x14ac:dyDescent="0.3">
      <c r="A289">
        <v>100</v>
      </c>
    </row>
    <row r="290" spans="1:1" x14ac:dyDescent="0.3">
      <c r="A290">
        <v>101</v>
      </c>
    </row>
    <row r="291" spans="1:1" x14ac:dyDescent="0.3">
      <c r="A291">
        <v>102</v>
      </c>
    </row>
    <row r="292" spans="1:1" x14ac:dyDescent="0.3">
      <c r="A292">
        <v>103</v>
      </c>
    </row>
    <row r="293" spans="1:1" x14ac:dyDescent="0.3">
      <c r="A293">
        <v>104</v>
      </c>
    </row>
    <row r="294" spans="1:1" x14ac:dyDescent="0.3">
      <c r="A294">
        <v>105</v>
      </c>
    </row>
    <row r="295" spans="1:1" x14ac:dyDescent="0.3">
      <c r="A295">
        <v>106</v>
      </c>
    </row>
    <row r="296" spans="1:1" x14ac:dyDescent="0.3">
      <c r="A296">
        <v>107</v>
      </c>
    </row>
    <row r="297" spans="1:1" x14ac:dyDescent="0.3">
      <c r="A297">
        <v>108</v>
      </c>
    </row>
    <row r="298" spans="1:1" x14ac:dyDescent="0.3">
      <c r="A298">
        <v>109</v>
      </c>
    </row>
    <row r="299" spans="1:1" x14ac:dyDescent="0.3">
      <c r="A299">
        <v>110</v>
      </c>
    </row>
    <row r="300" spans="1:1" x14ac:dyDescent="0.3">
      <c r="A300">
        <v>111</v>
      </c>
    </row>
    <row r="301" spans="1:1" x14ac:dyDescent="0.3">
      <c r="A301">
        <v>112</v>
      </c>
    </row>
    <row r="302" spans="1:1" x14ac:dyDescent="0.3">
      <c r="A302">
        <v>113</v>
      </c>
    </row>
    <row r="303" spans="1:1" x14ac:dyDescent="0.3">
      <c r="A303">
        <v>114</v>
      </c>
    </row>
    <row r="304" spans="1:1" x14ac:dyDescent="0.3">
      <c r="A304">
        <v>115</v>
      </c>
    </row>
    <row r="305" spans="1:1" x14ac:dyDescent="0.3">
      <c r="A305">
        <v>116</v>
      </c>
    </row>
    <row r="306" spans="1:1" x14ac:dyDescent="0.3">
      <c r="A306">
        <v>117</v>
      </c>
    </row>
    <row r="307" spans="1:1" x14ac:dyDescent="0.3">
      <c r="A307">
        <v>118</v>
      </c>
    </row>
    <row r="308" spans="1:1" x14ac:dyDescent="0.3">
      <c r="A308">
        <v>119</v>
      </c>
    </row>
    <row r="309" spans="1:1" x14ac:dyDescent="0.3">
      <c r="A309">
        <v>120</v>
      </c>
    </row>
  </sheetData>
  <sheetProtection algorithmName="SHA-512" hashValue="C+98d/ztA0b8m2ZKlEVlqix2/qUf6b2TM+XRsXrHqM7R5CEBCq6t3o2DfCxnn4nY1kXX/nOBEgviCifH8BY7Cg==" saltValue="n76OQ7QEEavr8InUT5l4Y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8A9A-A936-45D6-A4D3-0500628E8B37}">
  <sheetPr codeName="Planilha20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88" t="s">
        <v>465</v>
      </c>
      <c r="B1" s="88"/>
      <c r="C1" s="88" t="s">
        <v>466</v>
      </c>
      <c r="D1">
        <v>26</v>
      </c>
    </row>
    <row r="3" spans="1:9" x14ac:dyDescent="0.3">
      <c r="A3" s="88" t="s">
        <v>384</v>
      </c>
      <c r="B3" s="88" t="s">
        <v>199</v>
      </c>
      <c r="C3" s="88" t="s">
        <v>467</v>
      </c>
      <c r="D3" s="88" t="s">
        <v>468</v>
      </c>
      <c r="E3" s="88" t="s">
        <v>179</v>
      </c>
      <c r="F3" s="88" t="s">
        <v>7</v>
      </c>
      <c r="G3" s="88" t="s">
        <v>469</v>
      </c>
      <c r="H3" s="88" t="s">
        <v>470</v>
      </c>
      <c r="I3" s="88" t="s">
        <v>471</v>
      </c>
    </row>
    <row r="4" spans="1:9" x14ac:dyDescent="0.3">
      <c r="A4">
        <v>1</v>
      </c>
      <c r="B4" s="94">
        <v>45663</v>
      </c>
      <c r="E4" s="96" t="s">
        <v>39</v>
      </c>
      <c r="I4" t="s">
        <v>472</v>
      </c>
    </row>
    <row r="5" spans="1:9" x14ac:dyDescent="0.3">
      <c r="A5">
        <v>2</v>
      </c>
      <c r="B5" s="94">
        <v>45670</v>
      </c>
      <c r="E5" s="96" t="s">
        <v>39</v>
      </c>
      <c r="I5" t="s">
        <v>472</v>
      </c>
    </row>
    <row r="6" spans="1:9" x14ac:dyDescent="0.3">
      <c r="A6">
        <v>3</v>
      </c>
      <c r="B6" s="94">
        <v>45677</v>
      </c>
      <c r="E6" s="96" t="s">
        <v>39</v>
      </c>
      <c r="I6" t="s">
        <v>472</v>
      </c>
    </row>
    <row r="7" spans="1:9" x14ac:dyDescent="0.3">
      <c r="A7">
        <v>4</v>
      </c>
      <c r="B7" s="94">
        <v>45684</v>
      </c>
      <c r="E7" s="96" t="s">
        <v>39</v>
      </c>
      <c r="I7" t="s">
        <v>472</v>
      </c>
    </row>
    <row r="8" spans="1:9" x14ac:dyDescent="0.3">
      <c r="A8">
        <v>5</v>
      </c>
      <c r="B8" s="94">
        <v>45691</v>
      </c>
      <c r="E8" s="96" t="s">
        <v>39</v>
      </c>
      <c r="I8" t="s">
        <v>472</v>
      </c>
    </row>
    <row r="9" spans="1:9" x14ac:dyDescent="0.3">
      <c r="A9">
        <v>6</v>
      </c>
      <c r="B9" s="94">
        <v>45698</v>
      </c>
      <c r="E9" s="96" t="s">
        <v>39</v>
      </c>
      <c r="I9" t="s">
        <v>472</v>
      </c>
    </row>
    <row r="10" spans="1:9" x14ac:dyDescent="0.3">
      <c r="A10">
        <v>7</v>
      </c>
      <c r="B10" s="94">
        <v>45705</v>
      </c>
      <c r="E10" s="96" t="s">
        <v>39</v>
      </c>
      <c r="I10" t="s">
        <v>472</v>
      </c>
    </row>
    <row r="11" spans="1:9" x14ac:dyDescent="0.3">
      <c r="A11">
        <v>8</v>
      </c>
      <c r="B11" s="94">
        <v>45712</v>
      </c>
      <c r="E11" s="96" t="s">
        <v>39</v>
      </c>
      <c r="I11" t="s">
        <v>472</v>
      </c>
    </row>
    <row r="12" spans="1:9" x14ac:dyDescent="0.3">
      <c r="A12">
        <v>9</v>
      </c>
      <c r="B12" s="94">
        <v>45719</v>
      </c>
      <c r="E12" s="96" t="s">
        <v>39</v>
      </c>
      <c r="I12" t="s">
        <v>472</v>
      </c>
    </row>
    <row r="13" spans="1:9" x14ac:dyDescent="0.3">
      <c r="A13">
        <v>10</v>
      </c>
      <c r="B13" s="94">
        <v>45726</v>
      </c>
      <c r="E13" s="96" t="s">
        <v>39</v>
      </c>
      <c r="I13" t="s">
        <v>472</v>
      </c>
    </row>
    <row r="14" spans="1:9" x14ac:dyDescent="0.3">
      <c r="A14">
        <v>11</v>
      </c>
      <c r="B14" s="94">
        <v>45733</v>
      </c>
      <c r="E14" s="96" t="s">
        <v>39</v>
      </c>
      <c r="I14" t="s">
        <v>472</v>
      </c>
    </row>
    <row r="15" spans="1:9" x14ac:dyDescent="0.3">
      <c r="A15">
        <v>12</v>
      </c>
      <c r="B15" s="94">
        <v>45740</v>
      </c>
      <c r="E15" s="96" t="s">
        <v>39</v>
      </c>
      <c r="I15" t="s">
        <v>472</v>
      </c>
    </row>
    <row r="16" spans="1:9" x14ac:dyDescent="0.3">
      <c r="A16">
        <v>13</v>
      </c>
      <c r="B16" s="94">
        <v>45747</v>
      </c>
      <c r="E16" s="96" t="s">
        <v>39</v>
      </c>
      <c r="I16" t="s">
        <v>472</v>
      </c>
    </row>
    <row r="17" spans="1:9" x14ac:dyDescent="0.3">
      <c r="A17">
        <v>14</v>
      </c>
      <c r="B17" s="94">
        <v>45754</v>
      </c>
      <c r="E17" s="96" t="s">
        <v>39</v>
      </c>
      <c r="I17" t="s">
        <v>472</v>
      </c>
    </row>
    <row r="18" spans="1:9" x14ac:dyDescent="0.3">
      <c r="A18">
        <v>15</v>
      </c>
      <c r="B18" s="94">
        <v>45761</v>
      </c>
      <c r="E18" s="96" t="s">
        <v>39</v>
      </c>
      <c r="I18" t="s">
        <v>472</v>
      </c>
    </row>
    <row r="19" spans="1:9" x14ac:dyDescent="0.3">
      <c r="A19">
        <v>16</v>
      </c>
      <c r="B19" s="94">
        <v>45768</v>
      </c>
      <c r="E19" s="96" t="s">
        <v>39</v>
      </c>
      <c r="I19" t="s">
        <v>472</v>
      </c>
    </row>
    <row r="20" spans="1:9" x14ac:dyDescent="0.3">
      <c r="A20">
        <v>17</v>
      </c>
      <c r="B20" s="94">
        <v>45775</v>
      </c>
      <c r="E20" s="96" t="s">
        <v>39</v>
      </c>
      <c r="I20" t="s">
        <v>472</v>
      </c>
    </row>
    <row r="21" spans="1:9" x14ac:dyDescent="0.3">
      <c r="A21">
        <v>18</v>
      </c>
      <c r="B21" s="94">
        <v>45782</v>
      </c>
      <c r="E21" s="96" t="s">
        <v>39</v>
      </c>
      <c r="I21" t="s">
        <v>472</v>
      </c>
    </row>
    <row r="22" spans="1:9" x14ac:dyDescent="0.3">
      <c r="A22">
        <v>19</v>
      </c>
      <c r="B22" s="94">
        <v>45789</v>
      </c>
      <c r="E22" s="96" t="s">
        <v>39</v>
      </c>
      <c r="I22" t="s">
        <v>472</v>
      </c>
    </row>
    <row r="23" spans="1:9" x14ac:dyDescent="0.3">
      <c r="A23">
        <v>20</v>
      </c>
      <c r="B23" s="94">
        <v>45796</v>
      </c>
      <c r="E23" s="96" t="s">
        <v>39</v>
      </c>
      <c r="I23" t="s">
        <v>472</v>
      </c>
    </row>
    <row r="24" spans="1:9" x14ac:dyDescent="0.3">
      <c r="A24">
        <v>21</v>
      </c>
      <c r="B24" s="94">
        <v>45803</v>
      </c>
      <c r="E24" s="96" t="s">
        <v>39</v>
      </c>
      <c r="I24" t="s">
        <v>472</v>
      </c>
    </row>
    <row r="25" spans="1:9" x14ac:dyDescent="0.3">
      <c r="A25">
        <v>22</v>
      </c>
      <c r="B25" s="94">
        <v>45810</v>
      </c>
      <c r="E25" s="96" t="s">
        <v>39</v>
      </c>
      <c r="I25" t="s">
        <v>472</v>
      </c>
    </row>
    <row r="26" spans="1:9" x14ac:dyDescent="0.3">
      <c r="A26">
        <v>23</v>
      </c>
      <c r="B26" s="94">
        <v>45817</v>
      </c>
      <c r="E26" s="96" t="s">
        <v>39</v>
      </c>
      <c r="I26" t="s">
        <v>472</v>
      </c>
    </row>
    <row r="27" spans="1:9" x14ac:dyDescent="0.3">
      <c r="A27">
        <v>24</v>
      </c>
      <c r="B27" s="94">
        <v>45824</v>
      </c>
      <c r="E27" s="96" t="s">
        <v>39</v>
      </c>
      <c r="I27" t="s">
        <v>472</v>
      </c>
    </row>
    <row r="28" spans="1:9" x14ac:dyDescent="0.3">
      <c r="A28">
        <v>25</v>
      </c>
      <c r="B28" s="94">
        <v>45831</v>
      </c>
      <c r="E28" s="96" t="s">
        <v>39</v>
      </c>
      <c r="I28" t="s">
        <v>472</v>
      </c>
    </row>
  </sheetData>
  <sheetProtection algorithmName="SHA-512" hashValue="hSLns3yCduOkfTcK/wW8M8UfvXS/yFXhvInWznBTdZxVE5/GyAQ0hAskWl0M4JyN/TqUY1rLS+dfZpft6bg6sQ==" saltValue="7jylLolhKRLLvgDJEZRt3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3CF94-E52D-4BF9-ADFA-47D0E8B1F0FA}">
  <sheetPr codeName="Planilha21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7" t="s">
        <v>501</v>
      </c>
    </row>
    <row r="2" spans="1:2" x14ac:dyDescent="0.3">
      <c r="A2" s="91" t="s">
        <v>502</v>
      </c>
    </row>
    <row r="4" spans="1:2" x14ac:dyDescent="0.3">
      <c r="A4" s="88" t="s">
        <v>503</v>
      </c>
    </row>
    <row r="5" spans="1:2" x14ac:dyDescent="0.3">
      <c r="A5" t="s">
        <v>504</v>
      </c>
      <c r="B5" t="s">
        <v>505</v>
      </c>
    </row>
    <row r="6" spans="1:2" x14ac:dyDescent="0.3">
      <c r="A6" t="s">
        <v>506</v>
      </c>
      <c r="B6" t="s">
        <v>507</v>
      </c>
    </row>
    <row r="7" spans="1:2" x14ac:dyDescent="0.3">
      <c r="A7" t="s">
        <v>508</v>
      </c>
      <c r="B7" t="s">
        <v>509</v>
      </c>
    </row>
    <row r="8" spans="1:2" x14ac:dyDescent="0.3">
      <c r="A8" t="s">
        <v>510</v>
      </c>
      <c r="B8" t="s">
        <v>511</v>
      </c>
    </row>
    <row r="10" spans="1:2" x14ac:dyDescent="0.3">
      <c r="A10" s="88" t="s">
        <v>512</v>
      </c>
    </row>
    <row r="11" spans="1:2" x14ac:dyDescent="0.3">
      <c r="A11" t="s">
        <v>513</v>
      </c>
      <c r="B11" t="s">
        <v>514</v>
      </c>
    </row>
    <row r="12" spans="1:2" x14ac:dyDescent="0.3">
      <c r="A12" t="s">
        <v>515</v>
      </c>
      <c r="B12" t="s">
        <v>516</v>
      </c>
    </row>
    <row r="13" spans="1:2" x14ac:dyDescent="0.3">
      <c r="A13" t="s">
        <v>517</v>
      </c>
      <c r="B13" t="s">
        <v>518</v>
      </c>
    </row>
    <row r="14" spans="1:2" x14ac:dyDescent="0.3">
      <c r="A14" t="s">
        <v>519</v>
      </c>
      <c r="B14" t="s">
        <v>520</v>
      </c>
    </row>
    <row r="15" spans="1:2" x14ac:dyDescent="0.3">
      <c r="A15" t="s">
        <v>521</v>
      </c>
      <c r="B15" t="s">
        <v>522</v>
      </c>
    </row>
    <row r="16" spans="1:2" x14ac:dyDescent="0.3">
      <c r="A16" t="s">
        <v>523</v>
      </c>
      <c r="B16" t="s">
        <v>524</v>
      </c>
    </row>
    <row r="17" spans="1:2" x14ac:dyDescent="0.3">
      <c r="A17" t="s">
        <v>525</v>
      </c>
      <c r="B17" t="s">
        <v>526</v>
      </c>
    </row>
    <row r="18" spans="1:2" x14ac:dyDescent="0.3">
      <c r="A18" t="s">
        <v>527</v>
      </c>
      <c r="B18" t="s">
        <v>528</v>
      </c>
    </row>
    <row r="20" spans="1:2" x14ac:dyDescent="0.3">
      <c r="A20" s="88" t="s">
        <v>529</v>
      </c>
    </row>
    <row r="21" spans="1:2" x14ac:dyDescent="0.3">
      <c r="A21" t="s">
        <v>481</v>
      </c>
      <c r="B21" t="s">
        <v>530</v>
      </c>
    </row>
    <row r="22" spans="1:2" x14ac:dyDescent="0.3">
      <c r="A22" t="s">
        <v>483</v>
      </c>
      <c r="B22" t="s">
        <v>531</v>
      </c>
    </row>
    <row r="23" spans="1:2" x14ac:dyDescent="0.3">
      <c r="A23" t="s">
        <v>532</v>
      </c>
      <c r="B23" t="s">
        <v>533</v>
      </c>
    </row>
    <row r="24" spans="1:2" x14ac:dyDescent="0.3">
      <c r="A24" t="s">
        <v>490</v>
      </c>
      <c r="B24" t="s">
        <v>534</v>
      </c>
    </row>
    <row r="25" spans="1:2" x14ac:dyDescent="0.3">
      <c r="A25" t="s">
        <v>491</v>
      </c>
      <c r="B25" t="s">
        <v>535</v>
      </c>
    </row>
    <row r="26" spans="1:2" x14ac:dyDescent="0.3">
      <c r="A26" t="s">
        <v>492</v>
      </c>
      <c r="B26" t="s">
        <v>536</v>
      </c>
    </row>
    <row r="27" spans="1:2" x14ac:dyDescent="0.3">
      <c r="A27" t="s">
        <v>537</v>
      </c>
      <c r="B27" t="s">
        <v>538</v>
      </c>
    </row>
    <row r="28" spans="1:2" x14ac:dyDescent="0.3">
      <c r="A28" t="s">
        <v>539</v>
      </c>
      <c r="B28" t="s">
        <v>540</v>
      </c>
    </row>
    <row r="30" spans="1:2" x14ac:dyDescent="0.3">
      <c r="A30" t="s">
        <v>541</v>
      </c>
      <c r="B30" t="s">
        <v>542</v>
      </c>
    </row>
    <row r="31" spans="1:2" x14ac:dyDescent="0.3">
      <c r="A31" t="s">
        <v>543</v>
      </c>
      <c r="B31" t="s">
        <v>544</v>
      </c>
    </row>
  </sheetData>
  <sheetProtection algorithmName="SHA-512" hashValue="BqBJc/w89kNVNDO2ex8dN40QwpmH1KPSklhTVJyMGni6h+ce/NexOX1meoPKyf4TOx2SZJFwNkAg9bXMfiw1vw==" saltValue="oP5Xx5nZWBSFhwupNei+K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002BB-7A84-4DBC-960B-85BDE4BEA76E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96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96" customWidth="1"/>
  </cols>
  <sheetData>
    <row r="1" spans="1:33" ht="17.399999999999999" x14ac:dyDescent="0.35">
      <c r="A1" s="98" t="s">
        <v>473</v>
      </c>
    </row>
    <row r="2" spans="1:33" x14ac:dyDescent="0.3">
      <c r="A2" s="99" t="s">
        <v>474</v>
      </c>
    </row>
    <row r="3" spans="1:33" s="101" customFormat="1" ht="12" x14ac:dyDescent="0.25">
      <c r="A3" s="100" t="s">
        <v>475</v>
      </c>
      <c r="B3" s="101" t="s">
        <v>476</v>
      </c>
      <c r="C3" s="101" t="s">
        <v>477</v>
      </c>
      <c r="D3" s="101" t="s">
        <v>199</v>
      </c>
      <c r="E3" s="101" t="s">
        <v>467</v>
      </c>
      <c r="F3" s="101" t="s">
        <v>478</v>
      </c>
      <c r="G3" s="101" t="s">
        <v>479</v>
      </c>
      <c r="H3" s="101" t="s">
        <v>480</v>
      </c>
      <c r="I3" s="101" t="s">
        <v>481</v>
      </c>
      <c r="J3" s="101" t="s">
        <v>384</v>
      </c>
      <c r="K3" s="101" t="s">
        <v>482</v>
      </c>
      <c r="L3" s="101" t="s">
        <v>7</v>
      </c>
      <c r="M3" s="101" t="s">
        <v>179</v>
      </c>
      <c r="N3" s="101" t="s">
        <v>444</v>
      </c>
      <c r="O3" s="101" t="s">
        <v>114</v>
      </c>
      <c r="P3" s="101" t="s">
        <v>483</v>
      </c>
      <c r="Q3" s="101" t="s">
        <v>484</v>
      </c>
      <c r="R3" s="101" t="s">
        <v>485</v>
      </c>
      <c r="S3" s="101" t="s">
        <v>486</v>
      </c>
      <c r="T3" s="101" t="s">
        <v>487</v>
      </c>
      <c r="U3" s="101" t="s">
        <v>488</v>
      </c>
      <c r="V3" s="101" t="s">
        <v>489</v>
      </c>
      <c r="W3" s="101" t="s">
        <v>490</v>
      </c>
      <c r="X3" s="101" t="s">
        <v>491</v>
      </c>
      <c r="Y3" s="101" t="s">
        <v>492</v>
      </c>
      <c r="Z3" s="101" t="s">
        <v>493</v>
      </c>
      <c r="AA3" s="101" t="s">
        <v>494</v>
      </c>
      <c r="AB3" s="101" t="s">
        <v>495</v>
      </c>
      <c r="AC3" s="101" t="s">
        <v>496</v>
      </c>
      <c r="AD3" s="101" t="s">
        <v>497</v>
      </c>
      <c r="AE3" s="101" t="s">
        <v>498</v>
      </c>
      <c r="AF3" s="100" t="s">
        <v>499</v>
      </c>
      <c r="AG3" s="100" t="s">
        <v>500</v>
      </c>
    </row>
  </sheetData>
  <sheetProtection algorithmName="SHA-512" hashValue="xNXhVk8tK2nC+yF72xDKYq0fukVq02aSbk5b7QezONSnMYC5UZ/sA1FHW3G2b6ePUZLBG8iKsmfn3mlw7+20ew==" saltValue="NfWwQ0V8Bwr2glOVskYUV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2.77734375" customWidth="1"/>
    <col min="2" max="2" width="8.77734375" customWidth="1"/>
    <col min="3" max="3" width="16.77734375" customWidth="1"/>
    <col min="4" max="4" width="8.77734375" customWidth="1"/>
    <col min="5" max="5" width="12.77734375" customWidth="1"/>
    <col min="6" max="6" width="18.77734375" customWidth="1"/>
    <col min="7" max="7" width="12.77734375" customWidth="1"/>
    <col min="8" max="8" width="10.77734375" customWidth="1"/>
  </cols>
  <sheetData>
    <row r="1" spans="1:10" ht="28.05" customHeight="1" x14ac:dyDescent="0.35">
      <c r="A1" s="112" t="s">
        <v>409</v>
      </c>
      <c r="B1" s="105"/>
      <c r="C1" s="105"/>
      <c r="D1" s="105"/>
      <c r="E1" s="105"/>
      <c r="F1" s="105"/>
      <c r="G1" s="105"/>
      <c r="H1" s="105"/>
    </row>
    <row r="2" spans="1:10" x14ac:dyDescent="0.3">
      <c r="I2" s="88" t="s">
        <v>410</v>
      </c>
      <c r="J2">
        <v>9</v>
      </c>
    </row>
    <row r="3" spans="1:10" x14ac:dyDescent="0.3">
      <c r="A3" s="92" t="s">
        <v>199</v>
      </c>
      <c r="B3" s="92" t="s">
        <v>384</v>
      </c>
      <c r="C3" s="92" t="s">
        <v>114</v>
      </c>
      <c r="D3" s="92" t="s">
        <v>200</v>
      </c>
      <c r="E3" s="92" t="s">
        <v>411</v>
      </c>
      <c r="F3" s="92" t="s">
        <v>342</v>
      </c>
      <c r="G3" s="92" t="s">
        <v>385</v>
      </c>
      <c r="H3" s="92" t="s">
        <v>412</v>
      </c>
    </row>
    <row r="4" spans="1:10" x14ac:dyDescent="0.3">
      <c r="A4" s="94">
        <v>45796</v>
      </c>
      <c r="B4" s="93">
        <v>20</v>
      </c>
      <c r="C4" t="s">
        <v>148</v>
      </c>
      <c r="D4">
        <v>1</v>
      </c>
      <c r="E4" t="s">
        <v>579</v>
      </c>
      <c r="F4" t="s">
        <v>580</v>
      </c>
      <c r="G4">
        <v>3.1941000000000002</v>
      </c>
      <c r="H4" s="95">
        <v>3.5973534971644638</v>
      </c>
    </row>
    <row r="5" spans="1:10" x14ac:dyDescent="0.3">
      <c r="A5" s="94">
        <v>45663</v>
      </c>
      <c r="B5" s="93">
        <v>1</v>
      </c>
      <c r="C5" t="s">
        <v>154</v>
      </c>
      <c r="D5">
        <v>2</v>
      </c>
      <c r="E5" t="s">
        <v>579</v>
      </c>
      <c r="F5" t="s">
        <v>580</v>
      </c>
      <c r="G5">
        <v>34.364199999999997</v>
      </c>
      <c r="H5" s="95">
        <v>-3.2514374170720957</v>
      </c>
    </row>
    <row r="6" spans="1:10" x14ac:dyDescent="0.3">
      <c r="A6" s="94">
        <v>45740</v>
      </c>
      <c r="B6" s="93">
        <v>12</v>
      </c>
      <c r="C6" t="s">
        <v>156</v>
      </c>
      <c r="D6">
        <v>3</v>
      </c>
      <c r="E6" t="s">
        <v>581</v>
      </c>
      <c r="F6" t="s">
        <v>582</v>
      </c>
      <c r="G6">
        <v>30.381699999999999</v>
      </c>
      <c r="H6" s="95">
        <v>-4.8020219039603428E-2</v>
      </c>
    </row>
    <row r="7" spans="1:10" x14ac:dyDescent="0.3">
      <c r="A7" s="94">
        <v>45754</v>
      </c>
      <c r="B7" s="93">
        <v>14</v>
      </c>
      <c r="C7" t="s">
        <v>157</v>
      </c>
      <c r="D7">
        <v>2</v>
      </c>
      <c r="E7" t="s">
        <v>583</v>
      </c>
      <c r="F7" t="s">
        <v>582</v>
      </c>
      <c r="G7">
        <v>33.765599999999999</v>
      </c>
      <c r="H7" s="95">
        <v>-1.3343865192206381</v>
      </c>
    </row>
    <row r="8" spans="1:10" x14ac:dyDescent="0.3">
      <c r="A8" s="94">
        <v>45761</v>
      </c>
      <c r="B8" s="93">
        <v>15</v>
      </c>
      <c r="C8" t="s">
        <v>157</v>
      </c>
      <c r="D8">
        <v>3</v>
      </c>
      <c r="E8" t="s">
        <v>581</v>
      </c>
      <c r="F8" t="s">
        <v>582</v>
      </c>
      <c r="G8">
        <v>34.644300000000001</v>
      </c>
      <c r="H8" s="95">
        <v>-3.8659097053253981E-2</v>
      </c>
    </row>
    <row r="9" spans="1:10" x14ac:dyDescent="0.3">
      <c r="A9" s="94">
        <v>45677</v>
      </c>
      <c r="B9" s="93">
        <v>3</v>
      </c>
      <c r="C9" t="s">
        <v>168</v>
      </c>
      <c r="D9">
        <v>1</v>
      </c>
      <c r="E9" t="s">
        <v>584</v>
      </c>
      <c r="F9" t="s">
        <v>582</v>
      </c>
      <c r="G9">
        <v>0.15609999999999999</v>
      </c>
      <c r="H9" s="95">
        <v>2.0350877192982453</v>
      </c>
    </row>
    <row r="10" spans="1:10" x14ac:dyDescent="0.3">
      <c r="A10" s="94">
        <v>45831</v>
      </c>
      <c r="B10" s="93">
        <v>25</v>
      </c>
      <c r="C10" t="s">
        <v>170</v>
      </c>
      <c r="D10">
        <v>2</v>
      </c>
      <c r="E10" t="s">
        <v>583</v>
      </c>
      <c r="F10" t="s">
        <v>582</v>
      </c>
      <c r="G10">
        <v>10.3887</v>
      </c>
      <c r="H10" s="95">
        <v>-2.0418848167539276</v>
      </c>
    </row>
    <row r="11" spans="1:10" x14ac:dyDescent="0.3">
      <c r="A11" s="94">
        <v>45824</v>
      </c>
      <c r="B11" s="93">
        <v>24</v>
      </c>
      <c r="C11" t="s">
        <v>171</v>
      </c>
      <c r="D11">
        <v>2</v>
      </c>
      <c r="E11" t="s">
        <v>584</v>
      </c>
      <c r="F11" t="s">
        <v>582</v>
      </c>
      <c r="G11">
        <v>6.8361999999999998</v>
      </c>
      <c r="H11" s="95">
        <v>2.3086053412462904</v>
      </c>
    </row>
    <row r="12" spans="1:10" x14ac:dyDescent="0.3">
      <c r="A12" s="94">
        <v>45726</v>
      </c>
      <c r="B12" s="93">
        <v>10</v>
      </c>
      <c r="C12" t="s">
        <v>173</v>
      </c>
      <c r="D12">
        <v>2</v>
      </c>
      <c r="E12" t="s">
        <v>583</v>
      </c>
      <c r="F12" t="s">
        <v>582</v>
      </c>
      <c r="G12">
        <v>14.8908</v>
      </c>
      <c r="H12" s="95">
        <v>1.3614163614163768</v>
      </c>
    </row>
    <row r="13" spans="1:10" x14ac:dyDescent="0.3">
      <c r="A13" s="94"/>
      <c r="B13" s="93"/>
      <c r="H13" s="95"/>
    </row>
    <row r="14" spans="1:10" x14ac:dyDescent="0.3">
      <c r="A14" s="94"/>
      <c r="B14" s="93"/>
      <c r="H14" s="95"/>
    </row>
    <row r="15" spans="1:10" x14ac:dyDescent="0.3">
      <c r="A15" s="94"/>
      <c r="B15" s="93"/>
      <c r="H15" s="95"/>
    </row>
    <row r="16" spans="1:10" x14ac:dyDescent="0.3">
      <c r="A16" s="94"/>
      <c r="B16" s="93"/>
      <c r="H16" s="95"/>
    </row>
    <row r="17" spans="1:8" x14ac:dyDescent="0.3">
      <c r="A17" s="94"/>
      <c r="B17" s="93"/>
      <c r="H17" s="95"/>
    </row>
    <row r="18" spans="1:8" x14ac:dyDescent="0.3">
      <c r="A18" s="94"/>
      <c r="B18" s="93"/>
      <c r="H18" s="95"/>
    </row>
    <row r="19" spans="1:8" x14ac:dyDescent="0.3">
      <c r="A19" s="94"/>
      <c r="B19" s="93"/>
      <c r="H19" s="95"/>
    </row>
    <row r="20" spans="1:8" x14ac:dyDescent="0.3">
      <c r="A20" s="94"/>
      <c r="B20" s="93"/>
      <c r="H20" s="95"/>
    </row>
    <row r="21" spans="1:8" x14ac:dyDescent="0.3">
      <c r="A21" s="94"/>
      <c r="B21" s="93"/>
      <c r="H21" s="95"/>
    </row>
    <row r="22" spans="1:8" x14ac:dyDescent="0.3">
      <c r="A22" s="94"/>
      <c r="B22" s="93"/>
      <c r="H22" s="95"/>
    </row>
    <row r="23" spans="1:8" x14ac:dyDescent="0.3">
      <c r="A23" s="94"/>
      <c r="B23" s="93"/>
      <c r="H23" s="95"/>
    </row>
    <row r="24" spans="1:8" x14ac:dyDescent="0.3">
      <c r="A24" s="94"/>
      <c r="B24" s="93"/>
      <c r="H24" s="95"/>
    </row>
    <row r="25" spans="1:8" x14ac:dyDescent="0.3">
      <c r="A25" s="94"/>
      <c r="B25" s="93"/>
      <c r="H25" s="95"/>
    </row>
    <row r="26" spans="1:8" x14ac:dyDescent="0.3">
      <c r="A26" s="94"/>
      <c r="B26" s="93"/>
      <c r="H26" s="95"/>
    </row>
    <row r="27" spans="1:8" x14ac:dyDescent="0.3">
      <c r="A27" s="94"/>
      <c r="B27" s="93"/>
      <c r="H27" s="95"/>
    </row>
    <row r="28" spans="1:8" x14ac:dyDescent="0.3">
      <c r="A28" s="94"/>
      <c r="B28" s="93"/>
      <c r="H28" s="95"/>
    </row>
    <row r="29" spans="1:8" x14ac:dyDescent="0.3">
      <c r="A29" s="94"/>
      <c r="B29" s="93"/>
      <c r="H29" s="95"/>
    </row>
    <row r="30" spans="1:8" x14ac:dyDescent="0.3">
      <c r="A30" s="94"/>
      <c r="B30" s="93"/>
      <c r="H30" s="95"/>
    </row>
    <row r="31" spans="1:8" x14ac:dyDescent="0.3">
      <c r="A31" s="94"/>
      <c r="B31" s="93"/>
      <c r="H31" s="95"/>
    </row>
    <row r="32" spans="1:8" x14ac:dyDescent="0.3">
      <c r="A32" s="94"/>
      <c r="B32" s="93"/>
      <c r="H32" s="95"/>
    </row>
    <row r="33" spans="1:8" x14ac:dyDescent="0.3">
      <c r="A33" s="94"/>
      <c r="B33" s="93"/>
      <c r="H33" s="95"/>
    </row>
    <row r="34" spans="1:8" x14ac:dyDescent="0.3">
      <c r="A34" s="94"/>
      <c r="B34" s="93"/>
      <c r="H34" s="95"/>
    </row>
    <row r="35" spans="1:8" x14ac:dyDescent="0.3">
      <c r="A35" s="94"/>
      <c r="B35" s="93"/>
      <c r="H35" s="95"/>
    </row>
    <row r="36" spans="1:8" x14ac:dyDescent="0.3">
      <c r="A36" s="94"/>
      <c r="B36" s="93"/>
      <c r="H36" s="95"/>
    </row>
    <row r="37" spans="1:8" x14ac:dyDescent="0.3">
      <c r="A37" s="94"/>
      <c r="B37" s="93"/>
      <c r="H37" s="95"/>
    </row>
    <row r="38" spans="1:8" x14ac:dyDescent="0.3">
      <c r="A38" s="94"/>
      <c r="B38" s="93"/>
      <c r="H38" s="95"/>
    </row>
    <row r="39" spans="1:8" x14ac:dyDescent="0.3">
      <c r="A39" s="94"/>
      <c r="B39" s="93"/>
      <c r="H39" s="95"/>
    </row>
    <row r="40" spans="1:8" x14ac:dyDescent="0.3">
      <c r="A40" s="94"/>
      <c r="B40" s="93"/>
      <c r="H40" s="95"/>
    </row>
    <row r="41" spans="1:8" x14ac:dyDescent="0.3">
      <c r="A41" s="94"/>
      <c r="B41" s="93"/>
      <c r="H41" s="95"/>
    </row>
    <row r="42" spans="1:8" x14ac:dyDescent="0.3">
      <c r="A42" s="94"/>
      <c r="B42" s="93"/>
      <c r="H42" s="95"/>
    </row>
    <row r="43" spans="1:8" x14ac:dyDescent="0.3">
      <c r="A43" s="94"/>
      <c r="B43" s="93"/>
      <c r="H43" s="95"/>
    </row>
    <row r="44" spans="1:8" x14ac:dyDescent="0.3">
      <c r="A44" s="94"/>
      <c r="B44" s="93"/>
      <c r="H44" s="95"/>
    </row>
    <row r="45" spans="1:8" x14ac:dyDescent="0.3">
      <c r="A45" s="94"/>
      <c r="B45" s="93"/>
      <c r="H45" s="95"/>
    </row>
    <row r="46" spans="1:8" x14ac:dyDescent="0.3">
      <c r="A46" s="94"/>
      <c r="B46" s="93"/>
      <c r="H46" s="95"/>
    </row>
    <row r="47" spans="1:8" x14ac:dyDescent="0.3">
      <c r="A47" s="94"/>
      <c r="B47" s="93"/>
      <c r="H47" s="95"/>
    </row>
    <row r="48" spans="1:8" x14ac:dyDescent="0.3">
      <c r="A48" s="94"/>
      <c r="B48" s="93"/>
      <c r="H48" s="95"/>
    </row>
    <row r="49" spans="1:8" x14ac:dyDescent="0.3">
      <c r="A49" s="94"/>
      <c r="B49" s="93"/>
      <c r="H49" s="95"/>
    </row>
    <row r="50" spans="1:8" x14ac:dyDescent="0.3">
      <c r="A50" s="94"/>
      <c r="B50" s="93"/>
      <c r="H50" s="95"/>
    </row>
    <row r="51" spans="1:8" x14ac:dyDescent="0.3">
      <c r="A51" s="94"/>
      <c r="B51" s="93"/>
      <c r="H51" s="95"/>
    </row>
    <row r="52" spans="1:8" x14ac:dyDescent="0.3">
      <c r="A52" s="94"/>
      <c r="B52" s="93"/>
      <c r="H52" s="95"/>
    </row>
    <row r="53" spans="1:8" x14ac:dyDescent="0.3">
      <c r="A53" s="94"/>
      <c r="B53" s="93"/>
      <c r="H53" s="95"/>
    </row>
    <row r="54" spans="1:8" x14ac:dyDescent="0.3">
      <c r="A54" s="94"/>
      <c r="B54" s="93"/>
      <c r="H54" s="95"/>
    </row>
    <row r="55" spans="1:8" x14ac:dyDescent="0.3">
      <c r="A55" s="94"/>
      <c r="B55" s="93"/>
      <c r="H55" s="95"/>
    </row>
    <row r="56" spans="1:8" x14ac:dyDescent="0.3">
      <c r="A56" s="94"/>
      <c r="B56" s="93"/>
      <c r="H56" s="95"/>
    </row>
    <row r="57" spans="1:8" x14ac:dyDescent="0.3">
      <c r="A57" s="94"/>
      <c r="B57" s="93"/>
      <c r="H57" s="95"/>
    </row>
    <row r="58" spans="1:8" x14ac:dyDescent="0.3">
      <c r="A58" s="94"/>
      <c r="B58" s="93"/>
      <c r="H58" s="95"/>
    </row>
    <row r="59" spans="1:8" x14ac:dyDescent="0.3">
      <c r="A59" s="94"/>
      <c r="B59" s="93"/>
      <c r="H59" s="95"/>
    </row>
    <row r="60" spans="1:8" x14ac:dyDescent="0.3">
      <c r="A60" s="94"/>
      <c r="B60" s="93"/>
      <c r="H60" s="95"/>
    </row>
    <row r="61" spans="1:8" x14ac:dyDescent="0.3">
      <c r="A61" s="94"/>
      <c r="B61" s="93"/>
      <c r="H61" s="95"/>
    </row>
    <row r="62" spans="1:8" x14ac:dyDescent="0.3">
      <c r="A62" s="94"/>
      <c r="B62" s="93"/>
      <c r="H62" s="95"/>
    </row>
    <row r="63" spans="1:8" x14ac:dyDescent="0.3">
      <c r="A63" s="94"/>
      <c r="B63" s="93"/>
      <c r="H63" s="95"/>
    </row>
    <row r="64" spans="1:8" x14ac:dyDescent="0.3">
      <c r="A64" s="94"/>
      <c r="B64" s="93"/>
      <c r="H64" s="95"/>
    </row>
    <row r="65" spans="1:8" x14ac:dyDescent="0.3">
      <c r="A65" s="94"/>
      <c r="B65" s="93"/>
      <c r="H65" s="95"/>
    </row>
    <row r="66" spans="1:8" x14ac:dyDescent="0.3">
      <c r="A66" s="94"/>
      <c r="B66" s="93"/>
      <c r="H66" s="95"/>
    </row>
    <row r="67" spans="1:8" x14ac:dyDescent="0.3">
      <c r="A67" s="94"/>
      <c r="B67" s="93"/>
      <c r="H67" s="95"/>
    </row>
    <row r="68" spans="1:8" x14ac:dyDescent="0.3">
      <c r="A68" s="94"/>
      <c r="B68" s="93"/>
      <c r="H68" s="95"/>
    </row>
    <row r="69" spans="1:8" x14ac:dyDescent="0.3">
      <c r="A69" s="94"/>
      <c r="B69" s="93"/>
      <c r="H69" s="95"/>
    </row>
    <row r="70" spans="1:8" x14ac:dyDescent="0.3">
      <c r="A70" s="94"/>
      <c r="B70" s="93"/>
      <c r="H70" s="95"/>
    </row>
    <row r="71" spans="1:8" x14ac:dyDescent="0.3">
      <c r="A71" s="94"/>
      <c r="B71" s="93"/>
      <c r="H71" s="95"/>
    </row>
    <row r="72" spans="1:8" x14ac:dyDescent="0.3">
      <c r="A72" s="94"/>
      <c r="B72" s="93"/>
      <c r="H72" s="95"/>
    </row>
    <row r="73" spans="1:8" x14ac:dyDescent="0.3">
      <c r="A73" s="94"/>
      <c r="B73" s="93"/>
      <c r="H73" s="95"/>
    </row>
    <row r="74" spans="1:8" x14ac:dyDescent="0.3">
      <c r="A74" s="94"/>
      <c r="B74" s="93"/>
      <c r="H74" s="95"/>
    </row>
    <row r="75" spans="1:8" x14ac:dyDescent="0.3">
      <c r="A75" s="94"/>
      <c r="B75" s="93"/>
      <c r="H75" s="95"/>
    </row>
    <row r="76" spans="1:8" x14ac:dyDescent="0.3">
      <c r="A76" s="94"/>
      <c r="B76" s="93"/>
      <c r="H76" s="95"/>
    </row>
    <row r="77" spans="1:8" x14ac:dyDescent="0.3">
      <c r="A77" s="94"/>
      <c r="B77" s="93"/>
      <c r="H77" s="95"/>
    </row>
    <row r="78" spans="1:8" x14ac:dyDescent="0.3">
      <c r="A78" s="94"/>
      <c r="B78" s="93"/>
      <c r="H78" s="95"/>
    </row>
    <row r="79" spans="1:8" x14ac:dyDescent="0.3">
      <c r="A79" s="94"/>
      <c r="B79" s="93"/>
      <c r="H79" s="95"/>
    </row>
    <row r="80" spans="1:8" x14ac:dyDescent="0.3">
      <c r="A80" s="94"/>
      <c r="B80" s="93"/>
      <c r="H80" s="95"/>
    </row>
    <row r="81" spans="1:8" x14ac:dyDescent="0.3">
      <c r="A81" s="94"/>
      <c r="B81" s="93"/>
      <c r="H81" s="95"/>
    </row>
    <row r="82" spans="1:8" x14ac:dyDescent="0.3">
      <c r="A82" s="94"/>
      <c r="B82" s="93"/>
      <c r="H82" s="95"/>
    </row>
    <row r="83" spans="1:8" x14ac:dyDescent="0.3">
      <c r="A83" s="94"/>
      <c r="B83" s="93"/>
      <c r="H83" s="95"/>
    </row>
    <row r="84" spans="1:8" x14ac:dyDescent="0.3">
      <c r="A84" s="94"/>
      <c r="B84" s="93"/>
      <c r="H84" s="95"/>
    </row>
    <row r="85" spans="1:8" x14ac:dyDescent="0.3">
      <c r="A85" s="94"/>
      <c r="B85" s="93"/>
      <c r="H85" s="95"/>
    </row>
    <row r="86" spans="1:8" x14ac:dyDescent="0.3">
      <c r="A86" s="94"/>
      <c r="B86" s="93"/>
      <c r="H86" s="95"/>
    </row>
    <row r="87" spans="1:8" x14ac:dyDescent="0.3">
      <c r="A87" s="94"/>
      <c r="B87" s="93"/>
      <c r="H87" s="95"/>
    </row>
    <row r="88" spans="1:8" x14ac:dyDescent="0.3">
      <c r="A88" s="94"/>
      <c r="B88" s="93"/>
      <c r="H88" s="95"/>
    </row>
    <row r="89" spans="1:8" x14ac:dyDescent="0.3">
      <c r="A89" s="94"/>
      <c r="B89" s="93"/>
      <c r="H89" s="95"/>
    </row>
    <row r="90" spans="1:8" x14ac:dyDescent="0.3">
      <c r="A90" s="94"/>
      <c r="B90" s="93"/>
      <c r="H90" s="95"/>
    </row>
    <row r="91" spans="1:8" x14ac:dyDescent="0.3">
      <c r="A91" s="94"/>
      <c r="B91" s="93"/>
      <c r="H91" s="95"/>
    </row>
    <row r="92" spans="1:8" x14ac:dyDescent="0.3">
      <c r="A92" s="94"/>
      <c r="B92" s="93"/>
      <c r="H92" s="95"/>
    </row>
    <row r="93" spans="1:8" x14ac:dyDescent="0.3">
      <c r="A93" s="94"/>
      <c r="B93" s="93"/>
      <c r="H93" s="95"/>
    </row>
    <row r="94" spans="1:8" x14ac:dyDescent="0.3">
      <c r="A94" s="94"/>
      <c r="B94" s="93"/>
      <c r="H94" s="95"/>
    </row>
    <row r="95" spans="1:8" x14ac:dyDescent="0.3">
      <c r="A95" s="94"/>
      <c r="B95" s="93"/>
      <c r="H95" s="95"/>
    </row>
    <row r="96" spans="1:8" x14ac:dyDescent="0.3">
      <c r="A96" s="94"/>
      <c r="B96" s="93"/>
      <c r="H96" s="95"/>
    </row>
    <row r="97" spans="1:8" x14ac:dyDescent="0.3">
      <c r="A97" s="94"/>
      <c r="B97" s="93"/>
      <c r="H97" s="95"/>
    </row>
    <row r="98" spans="1:8" x14ac:dyDescent="0.3">
      <c r="A98" s="94"/>
      <c r="B98" s="93"/>
      <c r="H98" s="95"/>
    </row>
    <row r="99" spans="1:8" x14ac:dyDescent="0.3">
      <c r="A99" s="94"/>
      <c r="B99" s="93"/>
      <c r="H99" s="95"/>
    </row>
    <row r="100" spans="1:8" x14ac:dyDescent="0.3">
      <c r="A100" s="94"/>
      <c r="B100" s="93"/>
      <c r="H100" s="95"/>
    </row>
    <row r="101" spans="1:8" x14ac:dyDescent="0.3">
      <c r="A101" s="94"/>
      <c r="B101" s="93"/>
      <c r="H101" s="95"/>
    </row>
    <row r="102" spans="1:8" x14ac:dyDescent="0.3">
      <c r="A102" s="94"/>
      <c r="B102" s="93"/>
      <c r="H102" s="95"/>
    </row>
    <row r="103" spans="1:8" x14ac:dyDescent="0.3">
      <c r="A103" s="94"/>
      <c r="B103" s="93"/>
      <c r="H103" s="95"/>
    </row>
    <row r="104" spans="1:8" x14ac:dyDescent="0.3">
      <c r="A104" s="94"/>
      <c r="B104" s="93"/>
      <c r="H104" s="95"/>
    </row>
    <row r="105" spans="1:8" x14ac:dyDescent="0.3">
      <c r="A105" s="94"/>
      <c r="B105" s="93"/>
      <c r="H105" s="95"/>
    </row>
    <row r="106" spans="1:8" x14ac:dyDescent="0.3">
      <c r="A106" s="94"/>
      <c r="B106" s="93"/>
      <c r="H106" s="95"/>
    </row>
    <row r="107" spans="1:8" x14ac:dyDescent="0.3">
      <c r="A107" s="94"/>
      <c r="B107" s="93"/>
      <c r="H107" s="95"/>
    </row>
    <row r="108" spans="1:8" x14ac:dyDescent="0.3">
      <c r="A108" s="94"/>
      <c r="B108" s="93"/>
      <c r="H108" s="95"/>
    </row>
    <row r="109" spans="1:8" x14ac:dyDescent="0.3">
      <c r="A109" s="94"/>
      <c r="B109" s="93"/>
      <c r="H109" s="95"/>
    </row>
    <row r="110" spans="1:8" x14ac:dyDescent="0.3">
      <c r="A110" s="94"/>
      <c r="B110" s="93"/>
      <c r="H110" s="95"/>
    </row>
    <row r="111" spans="1:8" x14ac:dyDescent="0.3">
      <c r="A111" s="94"/>
      <c r="B111" s="93"/>
      <c r="H111" s="95"/>
    </row>
    <row r="112" spans="1:8" x14ac:dyDescent="0.3">
      <c r="A112" s="94"/>
      <c r="B112" s="93"/>
      <c r="H112" s="95"/>
    </row>
    <row r="113" spans="1:8" x14ac:dyDescent="0.3">
      <c r="A113" s="94"/>
      <c r="B113" s="93"/>
      <c r="H113" s="95"/>
    </row>
    <row r="114" spans="1:8" x14ac:dyDescent="0.3">
      <c r="A114" s="94"/>
      <c r="B114" s="93"/>
      <c r="H114" s="95"/>
    </row>
    <row r="115" spans="1:8" x14ac:dyDescent="0.3">
      <c r="A115" s="94"/>
      <c r="B115" s="93"/>
      <c r="H115" s="95"/>
    </row>
    <row r="116" spans="1:8" x14ac:dyDescent="0.3">
      <c r="A116" s="94"/>
      <c r="B116" s="93"/>
      <c r="H116" s="95"/>
    </row>
    <row r="117" spans="1:8" x14ac:dyDescent="0.3">
      <c r="A117" s="94"/>
      <c r="B117" s="93"/>
      <c r="H117" s="95"/>
    </row>
    <row r="118" spans="1:8" x14ac:dyDescent="0.3">
      <c r="A118" s="94"/>
      <c r="B118" s="93"/>
      <c r="H118" s="95"/>
    </row>
    <row r="119" spans="1:8" x14ac:dyDescent="0.3">
      <c r="A119" s="94"/>
      <c r="B119" s="93"/>
      <c r="H119" s="95"/>
    </row>
    <row r="120" spans="1:8" x14ac:dyDescent="0.3">
      <c r="A120" s="94"/>
      <c r="B120" s="93"/>
      <c r="H120" s="95"/>
    </row>
    <row r="121" spans="1:8" x14ac:dyDescent="0.3">
      <c r="A121" s="94"/>
      <c r="B121" s="93"/>
      <c r="H121" s="95"/>
    </row>
    <row r="122" spans="1:8" x14ac:dyDescent="0.3">
      <c r="A122" s="94"/>
      <c r="B122" s="93"/>
      <c r="H122" s="95"/>
    </row>
    <row r="123" spans="1:8" x14ac:dyDescent="0.3">
      <c r="A123" s="94"/>
      <c r="B123" s="93"/>
      <c r="H123" s="95"/>
    </row>
    <row r="124" spans="1:8" x14ac:dyDescent="0.3">
      <c r="A124" s="94"/>
      <c r="B124" s="93"/>
      <c r="H124" s="95"/>
    </row>
    <row r="125" spans="1:8" x14ac:dyDescent="0.3">
      <c r="A125" s="94"/>
      <c r="B125" s="93"/>
      <c r="H125" s="95"/>
    </row>
    <row r="126" spans="1:8" x14ac:dyDescent="0.3">
      <c r="A126" s="94"/>
      <c r="B126" s="93"/>
      <c r="H126" s="95"/>
    </row>
    <row r="127" spans="1:8" x14ac:dyDescent="0.3">
      <c r="A127" s="94"/>
      <c r="B127" s="93"/>
      <c r="H127" s="95"/>
    </row>
    <row r="128" spans="1:8" x14ac:dyDescent="0.3">
      <c r="A128" s="94"/>
      <c r="B128" s="93"/>
      <c r="H128" s="95"/>
    </row>
    <row r="129" spans="1:8" x14ac:dyDescent="0.3">
      <c r="A129" s="94"/>
      <c r="B129" s="93"/>
      <c r="H129" s="95"/>
    </row>
    <row r="130" spans="1:8" x14ac:dyDescent="0.3">
      <c r="A130" s="94"/>
      <c r="B130" s="93"/>
      <c r="H130" s="95"/>
    </row>
    <row r="131" spans="1:8" x14ac:dyDescent="0.3">
      <c r="A131" s="94"/>
      <c r="B131" s="93"/>
      <c r="H131" s="95"/>
    </row>
    <row r="132" spans="1:8" x14ac:dyDescent="0.3">
      <c r="A132" s="94"/>
      <c r="B132" s="93"/>
      <c r="H132" s="95"/>
    </row>
    <row r="133" spans="1:8" x14ac:dyDescent="0.3">
      <c r="A133" s="94"/>
      <c r="B133" s="93"/>
      <c r="H133" s="95"/>
    </row>
    <row r="134" spans="1:8" x14ac:dyDescent="0.3">
      <c r="A134" s="94"/>
      <c r="B134" s="93"/>
      <c r="H134" s="95"/>
    </row>
    <row r="135" spans="1:8" x14ac:dyDescent="0.3">
      <c r="A135" s="94"/>
      <c r="B135" s="93"/>
      <c r="H135" s="95"/>
    </row>
    <row r="136" spans="1:8" x14ac:dyDescent="0.3">
      <c r="A136" s="94"/>
      <c r="B136" s="93"/>
      <c r="H136" s="95"/>
    </row>
    <row r="137" spans="1:8" x14ac:dyDescent="0.3">
      <c r="A137" s="94"/>
      <c r="B137" s="93"/>
      <c r="H137" s="95"/>
    </row>
    <row r="138" spans="1:8" x14ac:dyDescent="0.3">
      <c r="A138" s="94"/>
      <c r="B138" s="93"/>
      <c r="H138" s="95"/>
    </row>
    <row r="139" spans="1:8" x14ac:dyDescent="0.3">
      <c r="A139" s="94"/>
      <c r="B139" s="93"/>
      <c r="H139" s="95"/>
    </row>
    <row r="140" spans="1:8" x14ac:dyDescent="0.3">
      <c r="A140" s="94"/>
      <c r="B140" s="93"/>
      <c r="H140" s="95"/>
    </row>
    <row r="141" spans="1:8" x14ac:dyDescent="0.3">
      <c r="A141" s="94"/>
      <c r="B141" s="93"/>
      <c r="H141" s="95"/>
    </row>
    <row r="142" spans="1:8" x14ac:dyDescent="0.3">
      <c r="A142" s="94"/>
      <c r="B142" s="93"/>
      <c r="H142" s="95"/>
    </row>
    <row r="143" spans="1:8" x14ac:dyDescent="0.3">
      <c r="A143" s="94"/>
      <c r="B143" s="93"/>
      <c r="H143" s="95"/>
    </row>
    <row r="144" spans="1:8" x14ac:dyDescent="0.3">
      <c r="A144" s="94"/>
      <c r="B144" s="93"/>
      <c r="H144" s="95"/>
    </row>
    <row r="145" spans="1:8" x14ac:dyDescent="0.3">
      <c r="A145" s="94"/>
      <c r="B145" s="93"/>
      <c r="H145" s="95"/>
    </row>
    <row r="146" spans="1:8" x14ac:dyDescent="0.3">
      <c r="A146" s="94"/>
      <c r="B146" s="93"/>
      <c r="H146" s="95"/>
    </row>
    <row r="147" spans="1:8" x14ac:dyDescent="0.3">
      <c r="A147" s="94"/>
      <c r="B147" s="93"/>
      <c r="H147" s="95"/>
    </row>
    <row r="148" spans="1:8" x14ac:dyDescent="0.3">
      <c r="A148" s="94"/>
      <c r="B148" s="93"/>
      <c r="H148" s="95"/>
    </row>
    <row r="149" spans="1:8" x14ac:dyDescent="0.3">
      <c r="A149" s="94"/>
      <c r="B149" s="93"/>
      <c r="H149" s="95"/>
    </row>
    <row r="150" spans="1:8" x14ac:dyDescent="0.3">
      <c r="A150" s="94"/>
      <c r="B150" s="93"/>
      <c r="H150" s="95"/>
    </row>
    <row r="151" spans="1:8" x14ac:dyDescent="0.3">
      <c r="A151" s="94"/>
      <c r="B151" s="93"/>
      <c r="H151" s="95"/>
    </row>
    <row r="152" spans="1:8" x14ac:dyDescent="0.3">
      <c r="A152" s="94"/>
      <c r="B152" s="93"/>
      <c r="H152" s="95"/>
    </row>
    <row r="153" spans="1:8" x14ac:dyDescent="0.3">
      <c r="A153" s="94"/>
      <c r="B153" s="93"/>
      <c r="H153" s="95"/>
    </row>
    <row r="154" spans="1:8" x14ac:dyDescent="0.3">
      <c r="A154" s="94"/>
      <c r="B154" s="93"/>
      <c r="H154" s="95"/>
    </row>
    <row r="155" spans="1:8" x14ac:dyDescent="0.3">
      <c r="A155" s="94"/>
      <c r="B155" s="93"/>
      <c r="H155" s="95"/>
    </row>
    <row r="156" spans="1:8" x14ac:dyDescent="0.3">
      <c r="A156" s="94"/>
      <c r="B156" s="93"/>
      <c r="H156" s="95"/>
    </row>
    <row r="157" spans="1:8" x14ac:dyDescent="0.3">
      <c r="A157" s="94"/>
      <c r="B157" s="93"/>
      <c r="H157" s="95"/>
    </row>
    <row r="158" spans="1:8" x14ac:dyDescent="0.3">
      <c r="A158" s="94"/>
      <c r="B158" s="93"/>
      <c r="H158" s="95"/>
    </row>
    <row r="159" spans="1:8" x14ac:dyDescent="0.3">
      <c r="A159" s="94"/>
      <c r="B159" s="93"/>
      <c r="H159" s="95"/>
    </row>
    <row r="160" spans="1:8" x14ac:dyDescent="0.3">
      <c r="A160" s="94"/>
      <c r="B160" s="93"/>
      <c r="H160" s="95"/>
    </row>
    <row r="161" spans="1:8" x14ac:dyDescent="0.3">
      <c r="A161" s="94"/>
      <c r="B161" s="93"/>
      <c r="H161" s="95"/>
    </row>
    <row r="162" spans="1:8" x14ac:dyDescent="0.3">
      <c r="A162" s="94"/>
      <c r="B162" s="93"/>
      <c r="H162" s="95"/>
    </row>
    <row r="163" spans="1:8" x14ac:dyDescent="0.3">
      <c r="A163" s="94"/>
      <c r="B163" s="93"/>
      <c r="H163" s="95"/>
    </row>
    <row r="164" spans="1:8" x14ac:dyDescent="0.3">
      <c r="A164" s="94"/>
      <c r="B164" s="93"/>
      <c r="H164" s="95"/>
    </row>
    <row r="165" spans="1:8" x14ac:dyDescent="0.3">
      <c r="A165" s="94"/>
      <c r="B165" s="93"/>
      <c r="H165" s="95"/>
    </row>
    <row r="166" spans="1:8" x14ac:dyDescent="0.3">
      <c r="A166" s="94"/>
      <c r="B166" s="93"/>
      <c r="H166" s="95"/>
    </row>
    <row r="167" spans="1:8" x14ac:dyDescent="0.3">
      <c r="A167" s="94"/>
      <c r="B167" s="93"/>
      <c r="H167" s="95"/>
    </row>
    <row r="168" spans="1:8" x14ac:dyDescent="0.3">
      <c r="A168" s="94"/>
      <c r="B168" s="93"/>
      <c r="H168" s="95"/>
    </row>
    <row r="169" spans="1:8" x14ac:dyDescent="0.3">
      <c r="A169" s="94"/>
      <c r="B169" s="93"/>
      <c r="H169" s="95"/>
    </row>
    <row r="170" spans="1:8" x14ac:dyDescent="0.3">
      <c r="A170" s="94"/>
      <c r="B170" s="93"/>
      <c r="H170" s="95"/>
    </row>
    <row r="171" spans="1:8" x14ac:dyDescent="0.3">
      <c r="A171" s="94"/>
      <c r="B171" s="93"/>
      <c r="H171" s="95"/>
    </row>
    <row r="172" spans="1:8" x14ac:dyDescent="0.3">
      <c r="A172" s="94"/>
      <c r="B172" s="93"/>
      <c r="H172" s="95"/>
    </row>
    <row r="173" spans="1:8" x14ac:dyDescent="0.3">
      <c r="A173" s="94"/>
      <c r="B173" s="93"/>
      <c r="H173" s="95"/>
    </row>
    <row r="174" spans="1:8" x14ac:dyDescent="0.3">
      <c r="A174" s="94"/>
      <c r="B174" s="93"/>
      <c r="H174" s="95"/>
    </row>
    <row r="175" spans="1:8" x14ac:dyDescent="0.3">
      <c r="A175" s="94"/>
      <c r="B175" s="93"/>
      <c r="H175" s="95"/>
    </row>
    <row r="176" spans="1:8" x14ac:dyDescent="0.3">
      <c r="A176" s="94"/>
      <c r="B176" s="93"/>
      <c r="H176" s="95"/>
    </row>
    <row r="177" spans="1:8" x14ac:dyDescent="0.3">
      <c r="A177" s="94"/>
      <c r="B177" s="93"/>
      <c r="H177" s="95"/>
    </row>
    <row r="178" spans="1:8" x14ac:dyDescent="0.3">
      <c r="A178" s="94"/>
      <c r="B178" s="93"/>
      <c r="H178" s="95"/>
    </row>
    <row r="179" spans="1:8" x14ac:dyDescent="0.3">
      <c r="A179" s="94"/>
      <c r="B179" s="93"/>
      <c r="H179" s="95"/>
    </row>
    <row r="180" spans="1:8" x14ac:dyDescent="0.3">
      <c r="A180" s="94"/>
      <c r="B180" s="93"/>
      <c r="H180" s="95"/>
    </row>
    <row r="181" spans="1:8" x14ac:dyDescent="0.3">
      <c r="A181" s="94"/>
      <c r="B181" s="93"/>
      <c r="H181" s="95"/>
    </row>
    <row r="182" spans="1:8" x14ac:dyDescent="0.3">
      <c r="A182" s="94"/>
      <c r="B182" s="93"/>
      <c r="H182" s="95"/>
    </row>
    <row r="183" spans="1:8" x14ac:dyDescent="0.3">
      <c r="A183" s="94"/>
      <c r="B183" s="93"/>
      <c r="H183" s="95"/>
    </row>
    <row r="184" spans="1:8" x14ac:dyDescent="0.3">
      <c r="A184" s="94"/>
      <c r="B184" s="93"/>
      <c r="H184" s="95"/>
    </row>
    <row r="185" spans="1:8" x14ac:dyDescent="0.3">
      <c r="A185" s="94"/>
      <c r="B185" s="93"/>
      <c r="H185" s="95"/>
    </row>
    <row r="186" spans="1:8" x14ac:dyDescent="0.3">
      <c r="A186" s="94"/>
      <c r="B186" s="93"/>
      <c r="H186" s="95"/>
    </row>
    <row r="187" spans="1:8" x14ac:dyDescent="0.3">
      <c r="A187" s="94"/>
      <c r="B187" s="93"/>
      <c r="H187" s="95"/>
    </row>
    <row r="188" spans="1:8" x14ac:dyDescent="0.3">
      <c r="A188" s="94"/>
      <c r="B188" s="93"/>
      <c r="H188" s="95"/>
    </row>
    <row r="189" spans="1:8" x14ac:dyDescent="0.3">
      <c r="A189" s="94"/>
      <c r="B189" s="93"/>
      <c r="H189" s="95"/>
    </row>
    <row r="190" spans="1:8" x14ac:dyDescent="0.3">
      <c r="A190" s="94"/>
      <c r="B190" s="93"/>
      <c r="H190" s="95"/>
    </row>
    <row r="191" spans="1:8" x14ac:dyDescent="0.3">
      <c r="A191" s="94"/>
      <c r="B191" s="93"/>
      <c r="H191" s="95"/>
    </row>
    <row r="192" spans="1:8" x14ac:dyDescent="0.3">
      <c r="A192" s="94"/>
      <c r="B192" s="93"/>
      <c r="H192" s="95"/>
    </row>
    <row r="193" spans="1:8" x14ac:dyDescent="0.3">
      <c r="A193" s="94"/>
      <c r="B193" s="93"/>
      <c r="H193" s="95"/>
    </row>
    <row r="194" spans="1:8" x14ac:dyDescent="0.3">
      <c r="A194" s="94"/>
      <c r="B194" s="93"/>
      <c r="H194" s="95"/>
    </row>
    <row r="195" spans="1:8" x14ac:dyDescent="0.3">
      <c r="A195" s="94"/>
      <c r="B195" s="93"/>
      <c r="H195" s="95"/>
    </row>
    <row r="196" spans="1:8" x14ac:dyDescent="0.3">
      <c r="A196" s="94"/>
      <c r="B196" s="93"/>
      <c r="H196" s="95"/>
    </row>
    <row r="197" spans="1:8" x14ac:dyDescent="0.3">
      <c r="A197" s="94"/>
      <c r="B197" s="93"/>
      <c r="H197" s="95"/>
    </row>
    <row r="198" spans="1:8" x14ac:dyDescent="0.3">
      <c r="A198" s="94"/>
      <c r="B198" s="93"/>
      <c r="H198" s="95"/>
    </row>
    <row r="199" spans="1:8" x14ac:dyDescent="0.3">
      <c r="A199" s="94"/>
      <c r="B199" s="93"/>
      <c r="H199" s="95"/>
    </row>
    <row r="200" spans="1:8" x14ac:dyDescent="0.3">
      <c r="A200" s="94"/>
      <c r="B200" s="93"/>
      <c r="H200" s="95"/>
    </row>
    <row r="201" spans="1:8" x14ac:dyDescent="0.3">
      <c r="A201" s="94"/>
      <c r="B201" s="93"/>
      <c r="H201" s="95"/>
    </row>
    <row r="202" spans="1:8" x14ac:dyDescent="0.3">
      <c r="A202" s="94"/>
      <c r="B202" s="93"/>
      <c r="H202" s="95"/>
    </row>
    <row r="203" spans="1:8" x14ac:dyDescent="0.3">
      <c r="A203" s="94"/>
      <c r="B203" s="93"/>
      <c r="H203" s="95"/>
    </row>
    <row r="204" spans="1:8" x14ac:dyDescent="0.3">
      <c r="A204" s="94"/>
      <c r="B204" s="93"/>
      <c r="H204" s="95"/>
    </row>
    <row r="205" spans="1:8" x14ac:dyDescent="0.3">
      <c r="A205" s="94"/>
      <c r="B205" s="93"/>
      <c r="H205" s="95"/>
    </row>
    <row r="206" spans="1:8" x14ac:dyDescent="0.3">
      <c r="A206" s="94"/>
      <c r="B206" s="93"/>
      <c r="H206" s="95"/>
    </row>
    <row r="207" spans="1:8" x14ac:dyDescent="0.3">
      <c r="A207" s="94"/>
      <c r="B207" s="93"/>
      <c r="H207" s="95"/>
    </row>
    <row r="208" spans="1:8" x14ac:dyDescent="0.3">
      <c r="A208" s="94"/>
      <c r="B208" s="93"/>
      <c r="H208" s="95"/>
    </row>
    <row r="209" spans="1:8" x14ac:dyDescent="0.3">
      <c r="A209" s="94"/>
      <c r="B209" s="93"/>
      <c r="H209" s="95"/>
    </row>
    <row r="210" spans="1:8" x14ac:dyDescent="0.3">
      <c r="A210" s="94"/>
      <c r="B210" s="93"/>
      <c r="H210" s="95"/>
    </row>
    <row r="211" spans="1:8" x14ac:dyDescent="0.3">
      <c r="A211" s="94"/>
      <c r="B211" s="93"/>
      <c r="H211" s="95"/>
    </row>
    <row r="212" spans="1:8" x14ac:dyDescent="0.3">
      <c r="A212" s="94"/>
      <c r="B212" s="93"/>
      <c r="H212" s="95"/>
    </row>
    <row r="213" spans="1:8" x14ac:dyDescent="0.3">
      <c r="A213" s="94"/>
      <c r="B213" s="93"/>
      <c r="H213" s="95"/>
    </row>
    <row r="214" spans="1:8" x14ac:dyDescent="0.3">
      <c r="A214" s="94"/>
      <c r="B214" s="93"/>
      <c r="H214" s="95"/>
    </row>
    <row r="215" spans="1:8" x14ac:dyDescent="0.3">
      <c r="A215" s="94"/>
      <c r="B215" s="93"/>
      <c r="H215" s="95"/>
    </row>
    <row r="216" spans="1:8" x14ac:dyDescent="0.3">
      <c r="A216" s="94"/>
      <c r="B216" s="93"/>
      <c r="H216" s="95"/>
    </row>
    <row r="217" spans="1:8" x14ac:dyDescent="0.3">
      <c r="A217" s="94"/>
      <c r="B217" s="93"/>
      <c r="H217" s="95"/>
    </row>
    <row r="218" spans="1:8" x14ac:dyDescent="0.3">
      <c r="A218" s="94"/>
      <c r="B218" s="93"/>
      <c r="H218" s="95"/>
    </row>
    <row r="219" spans="1:8" x14ac:dyDescent="0.3">
      <c r="A219" s="94"/>
      <c r="B219" s="93"/>
      <c r="H219" s="95"/>
    </row>
    <row r="220" spans="1:8" x14ac:dyDescent="0.3">
      <c r="A220" s="94"/>
      <c r="B220" s="93"/>
      <c r="H220" s="95"/>
    </row>
    <row r="221" spans="1:8" x14ac:dyDescent="0.3">
      <c r="A221" s="94"/>
      <c r="B221" s="93"/>
      <c r="H221" s="95"/>
    </row>
    <row r="222" spans="1:8" x14ac:dyDescent="0.3">
      <c r="A222" s="94"/>
      <c r="B222" s="93"/>
      <c r="H222" s="95"/>
    </row>
    <row r="223" spans="1:8" x14ac:dyDescent="0.3">
      <c r="A223" s="94"/>
      <c r="B223" s="93"/>
      <c r="H223" s="95"/>
    </row>
    <row r="224" spans="1:8" x14ac:dyDescent="0.3">
      <c r="A224" s="94"/>
      <c r="B224" s="93"/>
      <c r="H224" s="95"/>
    </row>
    <row r="225" spans="1:8" x14ac:dyDescent="0.3">
      <c r="A225" s="94"/>
      <c r="B225" s="93"/>
      <c r="H225" s="95"/>
    </row>
    <row r="226" spans="1:8" x14ac:dyDescent="0.3">
      <c r="A226" s="94"/>
      <c r="B226" s="93"/>
      <c r="H226" s="95"/>
    </row>
    <row r="227" spans="1:8" x14ac:dyDescent="0.3">
      <c r="A227" s="94"/>
      <c r="B227" s="93"/>
      <c r="H227" s="95"/>
    </row>
    <row r="228" spans="1:8" x14ac:dyDescent="0.3">
      <c r="A228" s="94"/>
      <c r="B228" s="93"/>
      <c r="H228" s="95"/>
    </row>
    <row r="229" spans="1:8" x14ac:dyDescent="0.3">
      <c r="A229" s="94"/>
      <c r="B229" s="93"/>
      <c r="H229" s="95"/>
    </row>
    <row r="230" spans="1:8" x14ac:dyDescent="0.3">
      <c r="A230" s="94"/>
      <c r="B230" s="93"/>
      <c r="H230" s="95"/>
    </row>
    <row r="231" spans="1:8" x14ac:dyDescent="0.3">
      <c r="A231" s="94"/>
      <c r="B231" s="93"/>
      <c r="H231" s="95"/>
    </row>
    <row r="232" spans="1:8" x14ac:dyDescent="0.3">
      <c r="A232" s="94"/>
      <c r="B232" s="93"/>
      <c r="H232" s="95"/>
    </row>
    <row r="233" spans="1:8" x14ac:dyDescent="0.3">
      <c r="A233" s="94"/>
      <c r="B233" s="93"/>
      <c r="H233" s="95"/>
    </row>
    <row r="234" spans="1:8" x14ac:dyDescent="0.3">
      <c r="A234" s="94"/>
      <c r="B234" s="93"/>
      <c r="H234" s="95"/>
    </row>
    <row r="235" spans="1:8" x14ac:dyDescent="0.3">
      <c r="A235" s="94"/>
      <c r="B235" s="93"/>
      <c r="H235" s="95"/>
    </row>
    <row r="236" spans="1:8" x14ac:dyDescent="0.3">
      <c r="A236" s="94"/>
      <c r="B236" s="93"/>
      <c r="H236" s="95"/>
    </row>
    <row r="237" spans="1:8" x14ac:dyDescent="0.3">
      <c r="A237" s="94"/>
      <c r="B237" s="93"/>
      <c r="H237" s="95"/>
    </row>
    <row r="238" spans="1:8" x14ac:dyDescent="0.3">
      <c r="A238" s="94"/>
      <c r="B238" s="93"/>
      <c r="H238" s="95"/>
    </row>
    <row r="239" spans="1:8" x14ac:dyDescent="0.3">
      <c r="A239" s="94"/>
      <c r="B239" s="93"/>
      <c r="H239" s="95"/>
    </row>
    <row r="240" spans="1:8" x14ac:dyDescent="0.3">
      <c r="A240" s="94"/>
      <c r="B240" s="93"/>
      <c r="H240" s="95"/>
    </row>
    <row r="241" spans="1:8" x14ac:dyDescent="0.3">
      <c r="A241" s="94"/>
      <c r="B241" s="93"/>
      <c r="H241" s="95"/>
    </row>
    <row r="242" spans="1:8" x14ac:dyDescent="0.3">
      <c r="A242" s="94"/>
      <c r="B242" s="93"/>
      <c r="H242" s="95"/>
    </row>
    <row r="243" spans="1:8" x14ac:dyDescent="0.3">
      <c r="A243" s="94"/>
      <c r="B243" s="93"/>
      <c r="H243" s="95"/>
    </row>
    <row r="244" spans="1:8" x14ac:dyDescent="0.3">
      <c r="A244" s="94"/>
      <c r="B244" s="93"/>
      <c r="H244" s="95"/>
    </row>
    <row r="245" spans="1:8" x14ac:dyDescent="0.3">
      <c r="A245" s="94"/>
      <c r="B245" s="93"/>
      <c r="H245" s="95"/>
    </row>
    <row r="246" spans="1:8" x14ac:dyDescent="0.3">
      <c r="A246" s="94"/>
      <c r="B246" s="93"/>
      <c r="H246" s="95"/>
    </row>
    <row r="247" spans="1:8" x14ac:dyDescent="0.3">
      <c r="A247" s="94"/>
      <c r="B247" s="93"/>
      <c r="H247" s="95"/>
    </row>
    <row r="248" spans="1:8" x14ac:dyDescent="0.3">
      <c r="A248" s="94"/>
      <c r="B248" s="93"/>
      <c r="H248" s="95"/>
    </row>
    <row r="249" spans="1:8" x14ac:dyDescent="0.3">
      <c r="A249" s="94"/>
      <c r="B249" s="93"/>
      <c r="H249" s="95"/>
    </row>
    <row r="250" spans="1:8" x14ac:dyDescent="0.3">
      <c r="A250" s="94"/>
      <c r="B250" s="93"/>
      <c r="H250" s="95"/>
    </row>
    <row r="251" spans="1:8" x14ac:dyDescent="0.3">
      <c r="A251" s="94"/>
      <c r="B251" s="93"/>
      <c r="H251" s="95"/>
    </row>
    <row r="252" spans="1:8" x14ac:dyDescent="0.3">
      <c r="A252" s="94"/>
      <c r="B252" s="93"/>
      <c r="H252" s="95"/>
    </row>
    <row r="253" spans="1:8" x14ac:dyDescent="0.3">
      <c r="A253" s="94"/>
      <c r="B253" s="93"/>
      <c r="H253" s="95"/>
    </row>
    <row r="254" spans="1:8" x14ac:dyDescent="0.3">
      <c r="A254" s="94"/>
      <c r="B254" s="93"/>
      <c r="H254" s="95"/>
    </row>
    <row r="255" spans="1:8" x14ac:dyDescent="0.3">
      <c r="A255" s="94"/>
      <c r="B255" s="93"/>
      <c r="H255" s="95"/>
    </row>
    <row r="256" spans="1:8" x14ac:dyDescent="0.3">
      <c r="A256" s="94"/>
      <c r="B256" s="93"/>
      <c r="H256" s="95"/>
    </row>
    <row r="257" spans="1:8" x14ac:dyDescent="0.3">
      <c r="A257" s="94"/>
      <c r="B257" s="93"/>
      <c r="H257" s="95"/>
    </row>
    <row r="258" spans="1:8" x14ac:dyDescent="0.3">
      <c r="A258" s="94"/>
      <c r="B258" s="93"/>
      <c r="H258" s="95"/>
    </row>
    <row r="259" spans="1:8" x14ac:dyDescent="0.3">
      <c r="A259" s="94"/>
      <c r="B259" s="93"/>
      <c r="H259" s="95"/>
    </row>
    <row r="260" spans="1:8" x14ac:dyDescent="0.3">
      <c r="A260" s="94"/>
      <c r="B260" s="93"/>
      <c r="H260" s="95"/>
    </row>
    <row r="261" spans="1:8" x14ac:dyDescent="0.3">
      <c r="A261" s="94"/>
      <c r="B261" s="93"/>
      <c r="H261" s="95"/>
    </row>
    <row r="262" spans="1:8" x14ac:dyDescent="0.3">
      <c r="A262" s="94"/>
      <c r="B262" s="93"/>
      <c r="H262" s="95"/>
    </row>
    <row r="263" spans="1:8" x14ac:dyDescent="0.3">
      <c r="A263" s="94"/>
      <c r="B263" s="93"/>
      <c r="H263" s="95"/>
    </row>
    <row r="264" spans="1:8" x14ac:dyDescent="0.3">
      <c r="A264" s="94"/>
      <c r="B264" s="93"/>
      <c r="H264" s="95"/>
    </row>
    <row r="265" spans="1:8" x14ac:dyDescent="0.3">
      <c r="A265" s="94"/>
      <c r="B265" s="93"/>
      <c r="H265" s="95"/>
    </row>
    <row r="266" spans="1:8" x14ac:dyDescent="0.3">
      <c r="A266" s="94"/>
      <c r="B266" s="93"/>
      <c r="H266" s="95"/>
    </row>
    <row r="267" spans="1:8" x14ac:dyDescent="0.3">
      <c r="A267" s="94"/>
      <c r="B267" s="93"/>
      <c r="H267" s="95"/>
    </row>
    <row r="268" spans="1:8" x14ac:dyDescent="0.3">
      <c r="A268" s="94"/>
      <c r="B268" s="93"/>
      <c r="H268" s="95"/>
    </row>
    <row r="269" spans="1:8" x14ac:dyDescent="0.3">
      <c r="A269" s="94"/>
      <c r="B269" s="93"/>
      <c r="H269" s="95"/>
    </row>
    <row r="270" spans="1:8" x14ac:dyDescent="0.3">
      <c r="A270" s="94"/>
      <c r="B270" s="93"/>
      <c r="H270" s="95"/>
    </row>
    <row r="271" spans="1:8" x14ac:dyDescent="0.3">
      <c r="A271" s="94"/>
      <c r="B271" s="93"/>
      <c r="H271" s="95"/>
    </row>
    <row r="272" spans="1:8" x14ac:dyDescent="0.3">
      <c r="A272" s="94"/>
      <c r="B272" s="93"/>
      <c r="H272" s="95"/>
    </row>
    <row r="273" spans="1:8" x14ac:dyDescent="0.3">
      <c r="A273" s="94"/>
      <c r="B273" s="93"/>
      <c r="H273" s="95"/>
    </row>
    <row r="274" spans="1:8" x14ac:dyDescent="0.3">
      <c r="A274" s="94"/>
      <c r="B274" s="93"/>
      <c r="H274" s="95"/>
    </row>
    <row r="275" spans="1:8" x14ac:dyDescent="0.3">
      <c r="A275" s="94"/>
      <c r="B275" s="93"/>
      <c r="H275" s="95"/>
    </row>
    <row r="276" spans="1:8" x14ac:dyDescent="0.3">
      <c r="A276" s="94"/>
      <c r="B276" s="93"/>
      <c r="H276" s="95"/>
    </row>
    <row r="277" spans="1:8" x14ac:dyDescent="0.3">
      <c r="A277" s="94"/>
      <c r="B277" s="93"/>
      <c r="H277" s="95"/>
    </row>
    <row r="278" spans="1:8" x14ac:dyDescent="0.3">
      <c r="A278" s="94"/>
      <c r="B278" s="93"/>
      <c r="H278" s="95"/>
    </row>
    <row r="279" spans="1:8" x14ac:dyDescent="0.3">
      <c r="A279" s="94"/>
      <c r="B279" s="93"/>
      <c r="H279" s="95"/>
    </row>
    <row r="280" spans="1:8" x14ac:dyDescent="0.3">
      <c r="A280" s="94"/>
      <c r="B280" s="93"/>
      <c r="H280" s="95"/>
    </row>
    <row r="281" spans="1:8" x14ac:dyDescent="0.3">
      <c r="A281" s="94"/>
      <c r="B281" s="93"/>
      <c r="H281" s="95"/>
    </row>
    <row r="282" spans="1:8" x14ac:dyDescent="0.3">
      <c r="A282" s="94"/>
      <c r="B282" s="93"/>
      <c r="H282" s="95"/>
    </row>
    <row r="283" spans="1:8" x14ac:dyDescent="0.3">
      <c r="A283" s="94"/>
      <c r="B283" s="93"/>
      <c r="H283" s="95"/>
    </row>
    <row r="284" spans="1:8" x14ac:dyDescent="0.3">
      <c r="A284" s="94"/>
      <c r="B284" s="93"/>
      <c r="H284" s="95"/>
    </row>
    <row r="285" spans="1:8" x14ac:dyDescent="0.3">
      <c r="A285" s="94"/>
      <c r="B285" s="93"/>
      <c r="H285" s="95"/>
    </row>
    <row r="286" spans="1:8" x14ac:dyDescent="0.3">
      <c r="A286" s="94"/>
      <c r="B286" s="93"/>
      <c r="H286" s="95"/>
    </row>
    <row r="287" spans="1:8" x14ac:dyDescent="0.3">
      <c r="A287" s="94"/>
      <c r="B287" s="93"/>
      <c r="H287" s="95"/>
    </row>
    <row r="288" spans="1:8" x14ac:dyDescent="0.3">
      <c r="A288" s="94"/>
      <c r="B288" s="93"/>
      <c r="H288" s="95"/>
    </row>
    <row r="289" spans="1:8" x14ac:dyDescent="0.3">
      <c r="A289" s="94"/>
      <c r="B289" s="93"/>
      <c r="H289" s="95"/>
    </row>
    <row r="290" spans="1:8" x14ac:dyDescent="0.3">
      <c r="A290" s="94"/>
      <c r="B290" s="93"/>
      <c r="H290" s="95"/>
    </row>
    <row r="291" spans="1:8" x14ac:dyDescent="0.3">
      <c r="A291" s="94"/>
      <c r="B291" s="93"/>
      <c r="H291" s="95"/>
    </row>
    <row r="292" spans="1:8" x14ac:dyDescent="0.3">
      <c r="A292" s="94"/>
      <c r="B292" s="93"/>
      <c r="H292" s="95"/>
    </row>
    <row r="293" spans="1:8" x14ac:dyDescent="0.3">
      <c r="A293" s="94"/>
      <c r="B293" s="93"/>
      <c r="H293" s="95"/>
    </row>
    <row r="294" spans="1:8" x14ac:dyDescent="0.3">
      <c r="A294" s="94"/>
      <c r="B294" s="93"/>
      <c r="H294" s="95"/>
    </row>
    <row r="295" spans="1:8" x14ac:dyDescent="0.3">
      <c r="A295" s="94"/>
      <c r="B295" s="93"/>
      <c r="H295" s="95"/>
    </row>
    <row r="296" spans="1:8" x14ac:dyDescent="0.3">
      <c r="A296" s="94"/>
      <c r="B296" s="93"/>
      <c r="H296" s="95"/>
    </row>
    <row r="297" spans="1:8" x14ac:dyDescent="0.3">
      <c r="A297" s="94"/>
      <c r="B297" s="93"/>
      <c r="H297" s="95"/>
    </row>
    <row r="298" spans="1:8" x14ac:dyDescent="0.3">
      <c r="A298" s="94"/>
      <c r="B298" s="93"/>
      <c r="H298" s="95"/>
    </row>
    <row r="299" spans="1:8" x14ac:dyDescent="0.3">
      <c r="A299" s="94"/>
      <c r="B299" s="93"/>
      <c r="H299" s="95"/>
    </row>
    <row r="300" spans="1:8" x14ac:dyDescent="0.3">
      <c r="A300" s="94"/>
      <c r="B300" s="93"/>
      <c r="H300" s="95"/>
    </row>
    <row r="301" spans="1:8" x14ac:dyDescent="0.3">
      <c r="A301" s="94"/>
      <c r="B301" s="93"/>
      <c r="H301" s="95"/>
    </row>
    <row r="302" spans="1:8" x14ac:dyDescent="0.3">
      <c r="A302" s="94"/>
      <c r="B302" s="93"/>
      <c r="H302" s="95"/>
    </row>
    <row r="303" spans="1:8" x14ac:dyDescent="0.3">
      <c r="A303" s="94"/>
      <c r="B303" s="93"/>
      <c r="H303" s="95"/>
    </row>
    <row r="304" spans="1:8" x14ac:dyDescent="0.3">
      <c r="A304" s="94"/>
      <c r="B304" s="93"/>
      <c r="H304" s="95"/>
    </row>
    <row r="305" spans="1:8" x14ac:dyDescent="0.3">
      <c r="A305" s="94"/>
      <c r="B305" s="93"/>
      <c r="H305" s="95"/>
    </row>
    <row r="306" spans="1:8" x14ac:dyDescent="0.3">
      <c r="A306" s="94"/>
      <c r="B306" s="93"/>
      <c r="H306" s="95"/>
    </row>
    <row r="307" spans="1:8" x14ac:dyDescent="0.3">
      <c r="A307" s="94"/>
      <c r="B307" s="93"/>
      <c r="H307" s="95"/>
    </row>
    <row r="308" spans="1:8" x14ac:dyDescent="0.3">
      <c r="A308" s="94"/>
      <c r="B308" s="93"/>
      <c r="H308" s="95"/>
    </row>
    <row r="309" spans="1:8" x14ac:dyDescent="0.3">
      <c r="A309" s="94"/>
      <c r="B309" s="93"/>
      <c r="H309" s="95"/>
    </row>
    <row r="310" spans="1:8" x14ac:dyDescent="0.3">
      <c r="A310" s="94"/>
      <c r="B310" s="93"/>
      <c r="H310" s="95"/>
    </row>
    <row r="311" spans="1:8" x14ac:dyDescent="0.3">
      <c r="A311" s="94"/>
      <c r="B311" s="93"/>
      <c r="H311" s="95"/>
    </row>
    <row r="312" spans="1:8" x14ac:dyDescent="0.3">
      <c r="A312" s="94"/>
      <c r="B312" s="93"/>
      <c r="H312" s="95"/>
    </row>
    <row r="313" spans="1:8" x14ac:dyDescent="0.3">
      <c r="A313" s="94"/>
      <c r="B313" s="93"/>
      <c r="H313" s="95"/>
    </row>
    <row r="314" spans="1:8" x14ac:dyDescent="0.3">
      <c r="A314" s="94"/>
      <c r="B314" s="93"/>
      <c r="H314" s="95"/>
    </row>
    <row r="315" spans="1:8" x14ac:dyDescent="0.3">
      <c r="A315" s="94"/>
      <c r="B315" s="93"/>
      <c r="H315" s="95"/>
    </row>
    <row r="316" spans="1:8" x14ac:dyDescent="0.3">
      <c r="A316" s="94"/>
      <c r="B316" s="93"/>
      <c r="H316" s="95"/>
    </row>
    <row r="317" spans="1:8" x14ac:dyDescent="0.3">
      <c r="A317" s="94"/>
      <c r="B317" s="93"/>
      <c r="H317" s="95"/>
    </row>
    <row r="318" spans="1:8" x14ac:dyDescent="0.3">
      <c r="A318" s="94"/>
      <c r="B318" s="93"/>
      <c r="H318" s="95"/>
    </row>
    <row r="319" spans="1:8" x14ac:dyDescent="0.3">
      <c r="A319" s="94"/>
      <c r="B319" s="93"/>
      <c r="H319" s="95"/>
    </row>
    <row r="320" spans="1:8" x14ac:dyDescent="0.3">
      <c r="A320" s="94"/>
      <c r="B320" s="93"/>
      <c r="H320" s="95"/>
    </row>
    <row r="321" spans="1:8" x14ac:dyDescent="0.3">
      <c r="A321" s="94"/>
      <c r="B321" s="93"/>
      <c r="H321" s="95"/>
    </row>
    <row r="322" spans="1:8" x14ac:dyDescent="0.3">
      <c r="A322" s="94"/>
      <c r="B322" s="93"/>
      <c r="H322" s="95"/>
    </row>
    <row r="323" spans="1:8" x14ac:dyDescent="0.3">
      <c r="A323" s="94"/>
      <c r="B323" s="93"/>
      <c r="H323" s="95"/>
    </row>
    <row r="324" spans="1:8" x14ac:dyDescent="0.3">
      <c r="A324" s="94"/>
      <c r="B324" s="93"/>
      <c r="H324" s="95"/>
    </row>
    <row r="325" spans="1:8" x14ac:dyDescent="0.3">
      <c r="A325" s="94"/>
      <c r="B325" s="93"/>
      <c r="H325" s="95"/>
    </row>
    <row r="326" spans="1:8" x14ac:dyDescent="0.3">
      <c r="A326" s="94"/>
      <c r="B326" s="93"/>
      <c r="H326" s="95"/>
    </row>
    <row r="327" spans="1:8" x14ac:dyDescent="0.3">
      <c r="A327" s="94"/>
      <c r="B327" s="93"/>
      <c r="H327" s="95"/>
    </row>
    <row r="328" spans="1:8" x14ac:dyDescent="0.3">
      <c r="A328" s="94"/>
      <c r="B328" s="93"/>
      <c r="H328" s="95"/>
    </row>
    <row r="329" spans="1:8" x14ac:dyDescent="0.3">
      <c r="A329" s="94"/>
      <c r="B329" s="93"/>
      <c r="H329" s="95"/>
    </row>
    <row r="330" spans="1:8" x14ac:dyDescent="0.3">
      <c r="A330" s="94"/>
      <c r="B330" s="93"/>
      <c r="H330" s="95"/>
    </row>
    <row r="331" spans="1:8" x14ac:dyDescent="0.3">
      <c r="A331" s="94"/>
      <c r="B331" s="93"/>
      <c r="H331" s="95"/>
    </row>
    <row r="332" spans="1:8" x14ac:dyDescent="0.3">
      <c r="A332" s="94"/>
      <c r="B332" s="93"/>
      <c r="H332" s="95"/>
    </row>
    <row r="333" spans="1:8" x14ac:dyDescent="0.3">
      <c r="A333" s="94"/>
      <c r="B333" s="93"/>
      <c r="H333" s="95"/>
    </row>
    <row r="334" spans="1:8" x14ac:dyDescent="0.3">
      <c r="A334" s="94"/>
      <c r="B334" s="93"/>
      <c r="H334" s="95"/>
    </row>
    <row r="335" spans="1:8" x14ac:dyDescent="0.3">
      <c r="A335" s="94"/>
      <c r="B335" s="93"/>
      <c r="H335" s="95"/>
    </row>
    <row r="336" spans="1:8" x14ac:dyDescent="0.3">
      <c r="A336" s="94"/>
      <c r="B336" s="93"/>
      <c r="H336" s="95"/>
    </row>
    <row r="337" spans="1:8" x14ac:dyDescent="0.3">
      <c r="A337" s="94"/>
      <c r="B337" s="93"/>
      <c r="H337" s="95"/>
    </row>
    <row r="338" spans="1:8" x14ac:dyDescent="0.3">
      <c r="A338" s="94"/>
      <c r="B338" s="93"/>
      <c r="H338" s="95"/>
    </row>
    <row r="339" spans="1:8" x14ac:dyDescent="0.3">
      <c r="A339" s="94"/>
      <c r="B339" s="93"/>
      <c r="H339" s="95"/>
    </row>
    <row r="340" spans="1:8" x14ac:dyDescent="0.3">
      <c r="A340" s="94"/>
      <c r="B340" s="93"/>
      <c r="H340" s="95"/>
    </row>
    <row r="341" spans="1:8" x14ac:dyDescent="0.3">
      <c r="A341" s="94"/>
      <c r="B341" s="93"/>
      <c r="H341" s="95"/>
    </row>
    <row r="342" spans="1:8" x14ac:dyDescent="0.3">
      <c r="A342" s="94"/>
      <c r="B342" s="93"/>
      <c r="H342" s="95"/>
    </row>
    <row r="343" spans="1:8" x14ac:dyDescent="0.3">
      <c r="A343" s="94"/>
      <c r="B343" s="93"/>
      <c r="H343" s="95"/>
    </row>
    <row r="344" spans="1:8" x14ac:dyDescent="0.3">
      <c r="A344" s="94"/>
      <c r="B344" s="93"/>
      <c r="H344" s="95"/>
    </row>
    <row r="345" spans="1:8" x14ac:dyDescent="0.3">
      <c r="A345" s="94"/>
      <c r="B345" s="93"/>
      <c r="H345" s="95"/>
    </row>
    <row r="346" spans="1:8" x14ac:dyDescent="0.3">
      <c r="A346" s="94"/>
      <c r="B346" s="93"/>
      <c r="H346" s="95"/>
    </row>
    <row r="347" spans="1:8" x14ac:dyDescent="0.3">
      <c r="A347" s="94"/>
      <c r="B347" s="93"/>
      <c r="H347" s="95"/>
    </row>
    <row r="348" spans="1:8" x14ac:dyDescent="0.3">
      <c r="A348" s="94"/>
      <c r="B348" s="93"/>
      <c r="H348" s="95"/>
    </row>
    <row r="349" spans="1:8" x14ac:dyDescent="0.3">
      <c r="A349" s="94"/>
      <c r="B349" s="93"/>
      <c r="H349" s="95"/>
    </row>
    <row r="350" spans="1:8" x14ac:dyDescent="0.3">
      <c r="A350" s="94"/>
      <c r="B350" s="93"/>
      <c r="H350" s="95"/>
    </row>
    <row r="351" spans="1:8" x14ac:dyDescent="0.3">
      <c r="A351" s="94"/>
      <c r="B351" s="93"/>
      <c r="H351" s="95"/>
    </row>
    <row r="352" spans="1:8" x14ac:dyDescent="0.3">
      <c r="A352" s="94"/>
      <c r="B352" s="93"/>
      <c r="H352" s="95"/>
    </row>
    <row r="353" spans="1:8" x14ac:dyDescent="0.3">
      <c r="A353" s="94"/>
      <c r="B353" s="93"/>
      <c r="H353" s="95"/>
    </row>
    <row r="354" spans="1:8" x14ac:dyDescent="0.3">
      <c r="A354" s="94"/>
      <c r="B354" s="93"/>
      <c r="H354" s="95"/>
    </row>
    <row r="355" spans="1:8" x14ac:dyDescent="0.3">
      <c r="A355" s="94"/>
      <c r="B355" s="93"/>
      <c r="H355" s="95"/>
    </row>
    <row r="356" spans="1:8" x14ac:dyDescent="0.3">
      <c r="A356" s="94"/>
      <c r="B356" s="93"/>
      <c r="H356" s="95"/>
    </row>
    <row r="357" spans="1:8" x14ac:dyDescent="0.3">
      <c r="A357" s="94"/>
      <c r="B357" s="93"/>
      <c r="H357" s="95"/>
    </row>
    <row r="358" spans="1:8" x14ac:dyDescent="0.3">
      <c r="A358" s="94"/>
      <c r="B358" s="93"/>
      <c r="H358" s="95"/>
    </row>
    <row r="359" spans="1:8" x14ac:dyDescent="0.3">
      <c r="A359" s="94"/>
      <c r="B359" s="93"/>
      <c r="H359" s="95"/>
    </row>
    <row r="360" spans="1:8" x14ac:dyDescent="0.3">
      <c r="A360" s="94"/>
      <c r="B360" s="93"/>
      <c r="H360" s="95"/>
    </row>
    <row r="361" spans="1:8" x14ac:dyDescent="0.3">
      <c r="A361" s="94"/>
      <c r="B361" s="93"/>
      <c r="H361" s="95"/>
    </row>
    <row r="362" spans="1:8" x14ac:dyDescent="0.3">
      <c r="A362" s="94"/>
      <c r="B362" s="93"/>
      <c r="H362" s="95"/>
    </row>
    <row r="363" spans="1:8" x14ac:dyDescent="0.3">
      <c r="A363" s="94"/>
      <c r="B363" s="93"/>
      <c r="H363" s="95"/>
    </row>
    <row r="364" spans="1:8" x14ac:dyDescent="0.3">
      <c r="A364" s="94"/>
      <c r="B364" s="93"/>
      <c r="H364" s="95"/>
    </row>
    <row r="365" spans="1:8" x14ac:dyDescent="0.3">
      <c r="A365" s="94"/>
      <c r="B365" s="93"/>
      <c r="H365" s="95"/>
    </row>
    <row r="366" spans="1:8" x14ac:dyDescent="0.3">
      <c r="A366" s="94"/>
      <c r="B366" s="93"/>
      <c r="H366" s="95"/>
    </row>
    <row r="367" spans="1:8" x14ac:dyDescent="0.3">
      <c r="A367" s="94"/>
      <c r="B367" s="93"/>
      <c r="H367" s="95"/>
    </row>
    <row r="368" spans="1:8" x14ac:dyDescent="0.3">
      <c r="A368" s="94"/>
      <c r="B368" s="93"/>
      <c r="H368" s="95"/>
    </row>
    <row r="369" spans="1:8" x14ac:dyDescent="0.3">
      <c r="A369" s="94"/>
      <c r="B369" s="93"/>
      <c r="H369" s="95"/>
    </row>
    <row r="370" spans="1:8" x14ac:dyDescent="0.3">
      <c r="A370" s="94"/>
      <c r="B370" s="93"/>
      <c r="H370" s="95"/>
    </row>
    <row r="371" spans="1:8" x14ac:dyDescent="0.3">
      <c r="A371" s="94"/>
      <c r="B371" s="93"/>
      <c r="H371" s="95"/>
    </row>
    <row r="372" spans="1:8" x14ac:dyDescent="0.3">
      <c r="A372" s="94"/>
      <c r="B372" s="93"/>
      <c r="H372" s="95"/>
    </row>
    <row r="373" spans="1:8" x14ac:dyDescent="0.3">
      <c r="A373" s="94"/>
      <c r="B373" s="93"/>
      <c r="H373" s="95"/>
    </row>
    <row r="374" spans="1:8" x14ac:dyDescent="0.3">
      <c r="A374" s="94"/>
      <c r="B374" s="93"/>
      <c r="H374" s="95"/>
    </row>
    <row r="375" spans="1:8" x14ac:dyDescent="0.3">
      <c r="A375" s="94"/>
      <c r="B375" s="93"/>
      <c r="H375" s="95"/>
    </row>
    <row r="376" spans="1:8" x14ac:dyDescent="0.3">
      <c r="A376" s="94"/>
      <c r="B376" s="93"/>
      <c r="H376" s="95"/>
    </row>
    <row r="377" spans="1:8" x14ac:dyDescent="0.3">
      <c r="A377" s="94"/>
      <c r="B377" s="93"/>
      <c r="H377" s="95"/>
    </row>
    <row r="378" spans="1:8" x14ac:dyDescent="0.3">
      <c r="A378" s="94"/>
      <c r="B378" s="93"/>
      <c r="H378" s="95"/>
    </row>
    <row r="379" spans="1:8" x14ac:dyDescent="0.3">
      <c r="A379" s="94"/>
      <c r="B379" s="93"/>
      <c r="H379" s="95"/>
    </row>
    <row r="380" spans="1:8" x14ac:dyDescent="0.3">
      <c r="A380" s="94"/>
      <c r="B380" s="93"/>
      <c r="H380" s="95"/>
    </row>
    <row r="381" spans="1:8" x14ac:dyDescent="0.3">
      <c r="A381" s="94"/>
      <c r="B381" s="93"/>
      <c r="H381" s="95"/>
    </row>
    <row r="382" spans="1:8" x14ac:dyDescent="0.3">
      <c r="A382" s="94"/>
      <c r="B382" s="93"/>
      <c r="H382" s="95"/>
    </row>
    <row r="383" spans="1:8" x14ac:dyDescent="0.3">
      <c r="A383" s="94"/>
      <c r="B383" s="93"/>
      <c r="H383" s="95"/>
    </row>
    <row r="384" spans="1:8" x14ac:dyDescent="0.3">
      <c r="A384" s="94"/>
      <c r="B384" s="93"/>
      <c r="H384" s="95"/>
    </row>
    <row r="385" spans="1:8" x14ac:dyDescent="0.3">
      <c r="A385" s="94"/>
      <c r="B385" s="93"/>
      <c r="H385" s="95"/>
    </row>
    <row r="386" spans="1:8" x14ac:dyDescent="0.3">
      <c r="A386" s="94"/>
      <c r="B386" s="93"/>
      <c r="H386" s="95"/>
    </row>
    <row r="387" spans="1:8" x14ac:dyDescent="0.3">
      <c r="A387" s="94"/>
      <c r="B387" s="93"/>
      <c r="H387" s="95"/>
    </row>
    <row r="388" spans="1:8" x14ac:dyDescent="0.3">
      <c r="A388" s="94"/>
      <c r="B388" s="93"/>
      <c r="H388" s="95"/>
    </row>
    <row r="389" spans="1:8" x14ac:dyDescent="0.3">
      <c r="A389" s="94"/>
      <c r="B389" s="93"/>
      <c r="H389" s="95"/>
    </row>
    <row r="390" spans="1:8" x14ac:dyDescent="0.3">
      <c r="A390" s="94"/>
      <c r="B390" s="93"/>
      <c r="H390" s="95"/>
    </row>
    <row r="391" spans="1:8" x14ac:dyDescent="0.3">
      <c r="A391" s="94"/>
      <c r="B391" s="93"/>
      <c r="H391" s="95"/>
    </row>
    <row r="392" spans="1:8" x14ac:dyDescent="0.3">
      <c r="A392" s="94"/>
      <c r="B392" s="93"/>
      <c r="H392" s="95"/>
    </row>
    <row r="393" spans="1:8" x14ac:dyDescent="0.3">
      <c r="A393" s="94"/>
      <c r="B393" s="93"/>
      <c r="H393" s="95"/>
    </row>
    <row r="394" spans="1:8" x14ac:dyDescent="0.3">
      <c r="A394" s="94"/>
      <c r="B394" s="93"/>
      <c r="H394" s="95"/>
    </row>
    <row r="395" spans="1:8" x14ac:dyDescent="0.3">
      <c r="A395" s="94"/>
      <c r="B395" s="93"/>
      <c r="H395" s="95"/>
    </row>
    <row r="396" spans="1:8" x14ac:dyDescent="0.3">
      <c r="A396" s="94"/>
      <c r="B396" s="93"/>
      <c r="H396" s="95"/>
    </row>
    <row r="397" spans="1:8" x14ac:dyDescent="0.3">
      <c r="A397" s="94"/>
      <c r="B397" s="93"/>
      <c r="H397" s="95"/>
    </row>
    <row r="398" spans="1:8" x14ac:dyDescent="0.3">
      <c r="A398" s="94"/>
      <c r="B398" s="93"/>
      <c r="H398" s="95"/>
    </row>
    <row r="399" spans="1:8" x14ac:dyDescent="0.3">
      <c r="A399" s="94"/>
      <c r="B399" s="93"/>
      <c r="H399" s="95"/>
    </row>
    <row r="400" spans="1:8" x14ac:dyDescent="0.3">
      <c r="A400" s="94"/>
      <c r="B400" s="93"/>
      <c r="H400" s="95"/>
    </row>
    <row r="401" spans="1:8" x14ac:dyDescent="0.3">
      <c r="A401" s="94"/>
      <c r="B401" s="93"/>
      <c r="H401" s="95"/>
    </row>
    <row r="402" spans="1:8" x14ac:dyDescent="0.3">
      <c r="A402" s="94"/>
      <c r="B402" s="93"/>
      <c r="H402" s="95"/>
    </row>
    <row r="403" spans="1:8" x14ac:dyDescent="0.3">
      <c r="A403" s="94"/>
      <c r="B403" s="93"/>
      <c r="H403" s="95"/>
    </row>
    <row r="404" spans="1:8" x14ac:dyDescent="0.3">
      <c r="A404" s="94"/>
      <c r="B404" s="93"/>
      <c r="H404" s="95"/>
    </row>
    <row r="405" spans="1:8" x14ac:dyDescent="0.3">
      <c r="A405" s="94"/>
      <c r="B405" s="93"/>
      <c r="H405" s="95"/>
    </row>
    <row r="406" spans="1:8" x14ac:dyDescent="0.3">
      <c r="A406" s="94"/>
      <c r="B406" s="93"/>
      <c r="H406" s="95"/>
    </row>
    <row r="407" spans="1:8" x14ac:dyDescent="0.3">
      <c r="A407" s="94"/>
      <c r="B407" s="93"/>
      <c r="H407" s="95"/>
    </row>
    <row r="408" spans="1:8" x14ac:dyDescent="0.3">
      <c r="A408" s="94"/>
      <c r="B408" s="93"/>
      <c r="H408" s="95"/>
    </row>
    <row r="409" spans="1:8" x14ac:dyDescent="0.3">
      <c r="A409" s="94"/>
      <c r="B409" s="93"/>
      <c r="H409" s="95"/>
    </row>
    <row r="410" spans="1:8" x14ac:dyDescent="0.3">
      <c r="A410" s="94"/>
      <c r="B410" s="93"/>
      <c r="H410" s="95"/>
    </row>
    <row r="411" spans="1:8" x14ac:dyDescent="0.3">
      <c r="A411" s="94"/>
      <c r="B411" s="93"/>
      <c r="H411" s="95"/>
    </row>
    <row r="412" spans="1:8" x14ac:dyDescent="0.3">
      <c r="A412" s="94"/>
      <c r="B412" s="93"/>
      <c r="H412" s="95"/>
    </row>
    <row r="413" spans="1:8" x14ac:dyDescent="0.3">
      <c r="A413" s="94"/>
      <c r="B413" s="93"/>
      <c r="H413" s="95"/>
    </row>
    <row r="414" spans="1:8" x14ac:dyDescent="0.3">
      <c r="A414" s="94"/>
      <c r="B414" s="93"/>
      <c r="H414" s="95"/>
    </row>
    <row r="415" spans="1:8" x14ac:dyDescent="0.3">
      <c r="A415" s="94"/>
      <c r="B415" s="93"/>
      <c r="H415" s="95"/>
    </row>
    <row r="416" spans="1:8" x14ac:dyDescent="0.3">
      <c r="A416" s="94"/>
      <c r="B416" s="93"/>
      <c r="H416" s="95"/>
    </row>
    <row r="417" spans="1:8" x14ac:dyDescent="0.3">
      <c r="A417" s="94"/>
      <c r="B417" s="93"/>
      <c r="H417" s="95"/>
    </row>
    <row r="418" spans="1:8" x14ac:dyDescent="0.3">
      <c r="A418" s="94"/>
      <c r="B418" s="93"/>
      <c r="H418" s="95"/>
    </row>
    <row r="419" spans="1:8" x14ac:dyDescent="0.3">
      <c r="A419" s="94"/>
      <c r="B419" s="93"/>
      <c r="H419" s="95"/>
    </row>
    <row r="420" spans="1:8" x14ac:dyDescent="0.3">
      <c r="A420" s="94"/>
      <c r="B420" s="93"/>
      <c r="H420" s="95"/>
    </row>
    <row r="421" spans="1:8" x14ac:dyDescent="0.3">
      <c r="A421" s="94"/>
      <c r="B421" s="93"/>
      <c r="H421" s="95"/>
    </row>
    <row r="422" spans="1:8" x14ac:dyDescent="0.3">
      <c r="A422" s="94"/>
      <c r="B422" s="93"/>
      <c r="H422" s="95"/>
    </row>
    <row r="423" spans="1:8" x14ac:dyDescent="0.3">
      <c r="A423" s="94"/>
      <c r="B423" s="93"/>
      <c r="H423" s="95"/>
    </row>
    <row r="424" spans="1:8" x14ac:dyDescent="0.3">
      <c r="A424" s="94"/>
      <c r="B424" s="93"/>
      <c r="H424" s="95"/>
    </row>
    <row r="425" spans="1:8" x14ac:dyDescent="0.3">
      <c r="A425" s="94"/>
      <c r="B425" s="93"/>
      <c r="H425" s="95"/>
    </row>
    <row r="426" spans="1:8" x14ac:dyDescent="0.3">
      <c r="A426" s="94"/>
      <c r="B426" s="93"/>
      <c r="H426" s="95"/>
    </row>
    <row r="427" spans="1:8" x14ac:dyDescent="0.3">
      <c r="A427" s="94"/>
      <c r="B427" s="93"/>
      <c r="H427" s="95"/>
    </row>
    <row r="428" spans="1:8" x14ac:dyDescent="0.3">
      <c r="A428" s="94"/>
      <c r="B428" s="93"/>
      <c r="H428" s="95"/>
    </row>
    <row r="429" spans="1:8" x14ac:dyDescent="0.3">
      <c r="A429" s="94"/>
      <c r="B429" s="93"/>
      <c r="H429" s="95"/>
    </row>
    <row r="430" spans="1:8" x14ac:dyDescent="0.3">
      <c r="A430" s="94"/>
      <c r="B430" s="93"/>
      <c r="H430" s="95"/>
    </row>
    <row r="431" spans="1:8" x14ac:dyDescent="0.3">
      <c r="A431" s="94"/>
      <c r="B431" s="93"/>
      <c r="H431" s="95"/>
    </row>
    <row r="432" spans="1:8" x14ac:dyDescent="0.3">
      <c r="A432" s="94"/>
      <c r="B432" s="93"/>
      <c r="H432" s="95"/>
    </row>
    <row r="433" spans="1:8" x14ac:dyDescent="0.3">
      <c r="A433" s="94"/>
      <c r="B433" s="93"/>
      <c r="H433" s="95"/>
    </row>
    <row r="434" spans="1:8" x14ac:dyDescent="0.3">
      <c r="A434" s="94"/>
      <c r="B434" s="93"/>
      <c r="H434" s="95"/>
    </row>
    <row r="435" spans="1:8" x14ac:dyDescent="0.3">
      <c r="A435" s="94"/>
      <c r="B435" s="93"/>
      <c r="H435" s="95"/>
    </row>
    <row r="436" spans="1:8" x14ac:dyDescent="0.3">
      <c r="A436" s="94"/>
      <c r="B436" s="93"/>
      <c r="H436" s="95"/>
    </row>
    <row r="437" spans="1:8" x14ac:dyDescent="0.3">
      <c r="A437" s="94"/>
      <c r="B437" s="93"/>
      <c r="H437" s="95"/>
    </row>
    <row r="438" spans="1:8" x14ac:dyDescent="0.3">
      <c r="A438" s="94"/>
      <c r="B438" s="93"/>
      <c r="H438" s="95"/>
    </row>
    <row r="439" spans="1:8" x14ac:dyDescent="0.3">
      <c r="A439" s="94"/>
      <c r="B439" s="93"/>
      <c r="H439" s="95"/>
    </row>
    <row r="440" spans="1:8" x14ac:dyDescent="0.3">
      <c r="A440" s="94"/>
      <c r="B440" s="93"/>
      <c r="H440" s="95"/>
    </row>
    <row r="441" spans="1:8" x14ac:dyDescent="0.3">
      <c r="A441" s="94"/>
      <c r="B441" s="93"/>
      <c r="H441" s="95"/>
    </row>
    <row r="442" spans="1:8" x14ac:dyDescent="0.3">
      <c r="A442" s="94"/>
      <c r="B442" s="93"/>
      <c r="H442" s="95"/>
    </row>
    <row r="443" spans="1:8" x14ac:dyDescent="0.3">
      <c r="A443" s="94"/>
      <c r="B443" s="93"/>
      <c r="H443" s="95"/>
    </row>
    <row r="444" spans="1:8" x14ac:dyDescent="0.3">
      <c r="A444" s="94"/>
      <c r="B444" s="93"/>
      <c r="H444" s="95"/>
    </row>
    <row r="445" spans="1:8" x14ac:dyDescent="0.3">
      <c r="A445" s="94"/>
      <c r="B445" s="93"/>
      <c r="H445" s="95"/>
    </row>
    <row r="446" spans="1:8" x14ac:dyDescent="0.3">
      <c r="A446" s="94"/>
      <c r="B446" s="93"/>
      <c r="H446" s="95"/>
    </row>
    <row r="447" spans="1:8" x14ac:dyDescent="0.3">
      <c r="A447" s="94"/>
      <c r="B447" s="93"/>
      <c r="H447" s="95"/>
    </row>
    <row r="448" spans="1:8" x14ac:dyDescent="0.3">
      <c r="A448" s="94"/>
      <c r="B448" s="93"/>
      <c r="H448" s="95"/>
    </row>
    <row r="449" spans="1:8" x14ac:dyDescent="0.3">
      <c r="A449" s="94"/>
      <c r="B449" s="93"/>
      <c r="H449" s="95"/>
    </row>
    <row r="450" spans="1:8" x14ac:dyDescent="0.3">
      <c r="A450" s="94"/>
      <c r="B450" s="93"/>
      <c r="H450" s="95"/>
    </row>
    <row r="451" spans="1:8" x14ac:dyDescent="0.3">
      <c r="A451" s="94"/>
      <c r="B451" s="93"/>
      <c r="H451" s="95"/>
    </row>
    <row r="452" spans="1:8" x14ac:dyDescent="0.3">
      <c r="A452" s="94"/>
      <c r="B452" s="93"/>
      <c r="H452" s="95"/>
    </row>
    <row r="453" spans="1:8" x14ac:dyDescent="0.3">
      <c r="A453" s="94"/>
      <c r="B453" s="93"/>
      <c r="H453" s="95"/>
    </row>
    <row r="454" spans="1:8" x14ac:dyDescent="0.3">
      <c r="A454" s="94"/>
      <c r="B454" s="93"/>
      <c r="H454" s="95"/>
    </row>
    <row r="455" spans="1:8" x14ac:dyDescent="0.3">
      <c r="A455" s="94"/>
      <c r="B455" s="93"/>
      <c r="H455" s="95"/>
    </row>
    <row r="456" spans="1:8" x14ac:dyDescent="0.3">
      <c r="A456" s="94"/>
      <c r="B456" s="93"/>
      <c r="H456" s="95"/>
    </row>
    <row r="457" spans="1:8" x14ac:dyDescent="0.3">
      <c r="A457" s="94"/>
      <c r="B457" s="93"/>
      <c r="H457" s="95"/>
    </row>
    <row r="458" spans="1:8" x14ac:dyDescent="0.3">
      <c r="A458" s="94"/>
      <c r="B458" s="93"/>
      <c r="H458" s="95"/>
    </row>
    <row r="459" spans="1:8" x14ac:dyDescent="0.3">
      <c r="A459" s="94"/>
      <c r="B459" s="93"/>
      <c r="H459" s="95"/>
    </row>
    <row r="460" spans="1:8" x14ac:dyDescent="0.3">
      <c r="A460" s="94"/>
      <c r="B460" s="93"/>
      <c r="H460" s="95"/>
    </row>
    <row r="461" spans="1:8" x14ac:dyDescent="0.3">
      <c r="A461" s="94"/>
      <c r="B461" s="93"/>
      <c r="H461" s="95"/>
    </row>
    <row r="462" spans="1:8" x14ac:dyDescent="0.3">
      <c r="A462" s="94"/>
      <c r="B462" s="93"/>
      <c r="H462" s="95"/>
    </row>
    <row r="463" spans="1:8" x14ac:dyDescent="0.3">
      <c r="A463" s="94"/>
      <c r="B463" s="93"/>
      <c r="H463" s="95"/>
    </row>
    <row r="464" spans="1:8" x14ac:dyDescent="0.3">
      <c r="A464" s="94"/>
      <c r="B464" s="93"/>
      <c r="H464" s="95"/>
    </row>
    <row r="465" spans="1:8" x14ac:dyDescent="0.3">
      <c r="A465" s="94"/>
      <c r="B465" s="93"/>
      <c r="H465" s="95"/>
    </row>
    <row r="466" spans="1:8" x14ac:dyDescent="0.3">
      <c r="A466" s="94"/>
      <c r="B466" s="93"/>
      <c r="H466" s="95"/>
    </row>
    <row r="467" spans="1:8" x14ac:dyDescent="0.3">
      <c r="A467" s="94"/>
      <c r="B467" s="93"/>
      <c r="H467" s="95"/>
    </row>
    <row r="468" spans="1:8" x14ac:dyDescent="0.3">
      <c r="A468" s="94"/>
      <c r="B468" s="93"/>
      <c r="H468" s="95"/>
    </row>
    <row r="469" spans="1:8" x14ac:dyDescent="0.3">
      <c r="A469" s="94"/>
      <c r="B469" s="93"/>
      <c r="H469" s="95"/>
    </row>
    <row r="470" spans="1:8" x14ac:dyDescent="0.3">
      <c r="A470" s="94"/>
      <c r="B470" s="93"/>
      <c r="H470" s="95"/>
    </row>
    <row r="471" spans="1:8" x14ac:dyDescent="0.3">
      <c r="A471" s="94"/>
      <c r="B471" s="93"/>
      <c r="H471" s="95"/>
    </row>
    <row r="472" spans="1:8" x14ac:dyDescent="0.3">
      <c r="A472" s="94"/>
      <c r="B472" s="93"/>
      <c r="H472" s="95"/>
    </row>
    <row r="473" spans="1:8" x14ac:dyDescent="0.3">
      <c r="A473" s="94"/>
      <c r="B473" s="93"/>
      <c r="H473" s="95"/>
    </row>
    <row r="474" spans="1:8" x14ac:dyDescent="0.3">
      <c r="A474" s="94"/>
      <c r="B474" s="93"/>
      <c r="H474" s="95"/>
    </row>
    <row r="475" spans="1:8" x14ac:dyDescent="0.3">
      <c r="A475" s="94"/>
      <c r="B475" s="93"/>
      <c r="H475" s="95"/>
    </row>
    <row r="476" spans="1:8" x14ac:dyDescent="0.3">
      <c r="A476" s="94"/>
      <c r="B476" s="93"/>
      <c r="H476" s="95"/>
    </row>
    <row r="477" spans="1:8" x14ac:dyDescent="0.3">
      <c r="A477" s="94"/>
      <c r="B477" s="93"/>
      <c r="H477" s="95"/>
    </row>
    <row r="478" spans="1:8" x14ac:dyDescent="0.3">
      <c r="A478" s="94"/>
      <c r="B478" s="93"/>
      <c r="H478" s="95"/>
    </row>
    <row r="479" spans="1:8" x14ac:dyDescent="0.3">
      <c r="A479" s="94"/>
      <c r="B479" s="93"/>
      <c r="H479" s="95"/>
    </row>
    <row r="480" spans="1:8" x14ac:dyDescent="0.3">
      <c r="A480" s="94"/>
      <c r="B480" s="93"/>
      <c r="H480" s="95"/>
    </row>
    <row r="481" spans="1:8" x14ac:dyDescent="0.3">
      <c r="A481" s="94"/>
      <c r="B481" s="93"/>
      <c r="H481" s="95"/>
    </row>
    <row r="482" spans="1:8" x14ac:dyDescent="0.3">
      <c r="A482" s="94"/>
      <c r="B482" s="93"/>
      <c r="H482" s="95"/>
    </row>
    <row r="483" spans="1:8" x14ac:dyDescent="0.3">
      <c r="A483" s="94"/>
      <c r="B483" s="93"/>
      <c r="H483" s="95"/>
    </row>
    <row r="484" spans="1:8" x14ac:dyDescent="0.3">
      <c r="A484" s="94"/>
      <c r="B484" s="93"/>
      <c r="H484" s="95"/>
    </row>
    <row r="485" spans="1:8" x14ac:dyDescent="0.3">
      <c r="A485" s="94"/>
      <c r="B485" s="93"/>
      <c r="H485" s="95"/>
    </row>
    <row r="486" spans="1:8" x14ac:dyDescent="0.3">
      <c r="A486" s="94"/>
      <c r="B486" s="93"/>
      <c r="H486" s="95"/>
    </row>
    <row r="487" spans="1:8" x14ac:dyDescent="0.3">
      <c r="A487" s="94"/>
      <c r="B487" s="93"/>
      <c r="H487" s="95"/>
    </row>
    <row r="488" spans="1:8" x14ac:dyDescent="0.3">
      <c r="A488" s="94"/>
      <c r="B488" s="93"/>
      <c r="H488" s="95"/>
    </row>
    <row r="489" spans="1:8" x14ac:dyDescent="0.3">
      <c r="A489" s="94"/>
      <c r="B489" s="93"/>
      <c r="H489" s="95"/>
    </row>
    <row r="490" spans="1:8" x14ac:dyDescent="0.3">
      <c r="A490" s="94"/>
      <c r="B490" s="93"/>
      <c r="H490" s="95"/>
    </row>
    <row r="491" spans="1:8" x14ac:dyDescent="0.3">
      <c r="A491" s="94"/>
      <c r="B491" s="93"/>
      <c r="H491" s="95"/>
    </row>
    <row r="492" spans="1:8" x14ac:dyDescent="0.3">
      <c r="A492" s="94"/>
      <c r="B492" s="93"/>
      <c r="H492" s="95"/>
    </row>
    <row r="493" spans="1:8" x14ac:dyDescent="0.3">
      <c r="A493" s="94"/>
      <c r="B493" s="93"/>
      <c r="H493" s="95"/>
    </row>
    <row r="494" spans="1:8" x14ac:dyDescent="0.3">
      <c r="A494" s="94"/>
      <c r="B494" s="93"/>
      <c r="H494" s="95"/>
    </row>
    <row r="495" spans="1:8" x14ac:dyDescent="0.3">
      <c r="A495" s="94"/>
      <c r="B495" s="93"/>
      <c r="H495" s="95"/>
    </row>
    <row r="496" spans="1:8" x14ac:dyDescent="0.3">
      <c r="A496" s="94"/>
      <c r="B496" s="93"/>
      <c r="H496" s="95"/>
    </row>
    <row r="497" spans="1:8" x14ac:dyDescent="0.3">
      <c r="A497" s="94"/>
      <c r="B497" s="93"/>
      <c r="H497" s="95"/>
    </row>
    <row r="498" spans="1:8" x14ac:dyDescent="0.3">
      <c r="A498" s="94"/>
      <c r="B498" s="93"/>
      <c r="H498" s="95"/>
    </row>
    <row r="499" spans="1:8" x14ac:dyDescent="0.3">
      <c r="A499" s="94"/>
      <c r="B499" s="93"/>
      <c r="H499" s="95"/>
    </row>
    <row r="500" spans="1:8" x14ac:dyDescent="0.3">
      <c r="A500" s="94"/>
      <c r="B500" s="93"/>
      <c r="H500" s="95"/>
    </row>
    <row r="501" spans="1:8" x14ac:dyDescent="0.3">
      <c r="A501" s="94"/>
      <c r="B501" s="93"/>
      <c r="H501" s="95"/>
    </row>
    <row r="502" spans="1:8" x14ac:dyDescent="0.3">
      <c r="A502" s="94"/>
      <c r="B502" s="93"/>
      <c r="H502" s="95"/>
    </row>
    <row r="503" spans="1:8" x14ac:dyDescent="0.3">
      <c r="A503" s="94"/>
      <c r="B503" s="93"/>
      <c r="H503" s="95"/>
    </row>
    <row r="504" spans="1:8" x14ac:dyDescent="0.3">
      <c r="A504" s="94"/>
      <c r="B504" s="93"/>
      <c r="H504" s="95"/>
    </row>
    <row r="505" spans="1:8" x14ac:dyDescent="0.3">
      <c r="A505" s="94"/>
      <c r="B505" s="93"/>
      <c r="H505" s="95"/>
    </row>
    <row r="506" spans="1:8" x14ac:dyDescent="0.3">
      <c r="A506" s="94"/>
      <c r="B506" s="93"/>
      <c r="H506" s="95"/>
    </row>
    <row r="507" spans="1:8" x14ac:dyDescent="0.3">
      <c r="A507" s="94"/>
      <c r="B507" s="93"/>
      <c r="H507" s="95"/>
    </row>
    <row r="508" spans="1:8" x14ac:dyDescent="0.3">
      <c r="A508" s="94"/>
      <c r="B508" s="93"/>
      <c r="H508" s="95"/>
    </row>
    <row r="509" spans="1:8" x14ac:dyDescent="0.3">
      <c r="A509" s="94"/>
      <c r="B509" s="93"/>
      <c r="H509" s="95"/>
    </row>
    <row r="510" spans="1:8" x14ac:dyDescent="0.3">
      <c r="A510" s="94"/>
      <c r="B510" s="93"/>
      <c r="H510" s="95"/>
    </row>
    <row r="511" spans="1:8" x14ac:dyDescent="0.3">
      <c r="A511" s="94"/>
      <c r="B511" s="93"/>
      <c r="H511" s="95"/>
    </row>
    <row r="512" spans="1:8" x14ac:dyDescent="0.3">
      <c r="A512" s="94"/>
      <c r="B512" s="93"/>
      <c r="H512" s="95"/>
    </row>
    <row r="513" spans="1:8" x14ac:dyDescent="0.3">
      <c r="A513" s="94"/>
      <c r="B513" s="93"/>
      <c r="H513" s="95"/>
    </row>
    <row r="514" spans="1:8" x14ac:dyDescent="0.3">
      <c r="A514" s="94"/>
      <c r="B514" s="93"/>
      <c r="H514" s="95"/>
    </row>
    <row r="515" spans="1:8" x14ac:dyDescent="0.3">
      <c r="A515" s="94"/>
      <c r="B515" s="93"/>
      <c r="H515" s="95"/>
    </row>
    <row r="516" spans="1:8" x14ac:dyDescent="0.3">
      <c r="A516" s="94"/>
      <c r="B516" s="93"/>
      <c r="H516" s="95"/>
    </row>
    <row r="517" spans="1:8" x14ac:dyDescent="0.3">
      <c r="A517" s="94"/>
      <c r="B517" s="93"/>
      <c r="H517" s="95"/>
    </row>
    <row r="518" spans="1:8" x14ac:dyDescent="0.3">
      <c r="A518" s="94"/>
      <c r="B518" s="93"/>
      <c r="H518" s="95"/>
    </row>
    <row r="519" spans="1:8" x14ac:dyDescent="0.3">
      <c r="A519" s="94"/>
      <c r="B519" s="93"/>
      <c r="H519" s="95"/>
    </row>
    <row r="520" spans="1:8" x14ac:dyDescent="0.3">
      <c r="A520" s="94"/>
      <c r="B520" s="93"/>
      <c r="H520" s="95"/>
    </row>
    <row r="521" spans="1:8" x14ac:dyDescent="0.3">
      <c r="A521" s="94"/>
      <c r="B521" s="93"/>
      <c r="H521" s="95"/>
    </row>
    <row r="522" spans="1:8" x14ac:dyDescent="0.3">
      <c r="A522" s="94"/>
      <c r="B522" s="93"/>
      <c r="H522" s="95"/>
    </row>
    <row r="523" spans="1:8" x14ac:dyDescent="0.3">
      <c r="A523" s="94"/>
      <c r="B523" s="93"/>
      <c r="H523" s="95"/>
    </row>
    <row r="524" spans="1:8" x14ac:dyDescent="0.3">
      <c r="A524" s="94"/>
      <c r="B524" s="93"/>
      <c r="H524" s="95"/>
    </row>
    <row r="525" spans="1:8" x14ac:dyDescent="0.3">
      <c r="A525" s="94"/>
      <c r="B525" s="93"/>
      <c r="H525" s="95"/>
    </row>
    <row r="526" spans="1:8" x14ac:dyDescent="0.3">
      <c r="A526" s="94"/>
      <c r="B526" s="93"/>
      <c r="H526" s="95"/>
    </row>
    <row r="527" spans="1:8" x14ac:dyDescent="0.3">
      <c r="A527" s="94"/>
      <c r="B527" s="93"/>
      <c r="H527" s="95"/>
    </row>
    <row r="528" spans="1:8" x14ac:dyDescent="0.3">
      <c r="A528" s="94"/>
      <c r="B528" s="93"/>
      <c r="H528" s="95"/>
    </row>
    <row r="529" spans="1:8" x14ac:dyDescent="0.3">
      <c r="A529" s="94"/>
      <c r="B529" s="93"/>
      <c r="H529" s="95"/>
    </row>
    <row r="530" spans="1:8" x14ac:dyDescent="0.3">
      <c r="A530" s="94"/>
      <c r="B530" s="93"/>
      <c r="H530" s="95"/>
    </row>
    <row r="531" spans="1:8" x14ac:dyDescent="0.3">
      <c r="A531" s="94"/>
      <c r="B531" s="93"/>
      <c r="H531" s="95"/>
    </row>
    <row r="532" spans="1:8" x14ac:dyDescent="0.3">
      <c r="A532" s="94"/>
      <c r="B532" s="93"/>
      <c r="H532" s="95"/>
    </row>
    <row r="533" spans="1:8" x14ac:dyDescent="0.3">
      <c r="A533" s="94"/>
      <c r="B533" s="93"/>
      <c r="H533" s="95"/>
    </row>
    <row r="534" spans="1:8" x14ac:dyDescent="0.3">
      <c r="A534" s="94"/>
      <c r="B534" s="93"/>
      <c r="H534" s="95"/>
    </row>
    <row r="535" spans="1:8" x14ac:dyDescent="0.3">
      <c r="A535" s="94"/>
      <c r="B535" s="93"/>
      <c r="H535" s="95"/>
    </row>
    <row r="536" spans="1:8" x14ac:dyDescent="0.3">
      <c r="A536" s="94"/>
      <c r="B536" s="93"/>
      <c r="H536" s="95"/>
    </row>
    <row r="537" spans="1:8" x14ac:dyDescent="0.3">
      <c r="A537" s="94"/>
      <c r="B537" s="93"/>
      <c r="H537" s="95"/>
    </row>
    <row r="538" spans="1:8" x14ac:dyDescent="0.3">
      <c r="A538" s="94"/>
      <c r="B538" s="93"/>
      <c r="H538" s="95"/>
    </row>
    <row r="539" spans="1:8" x14ac:dyDescent="0.3">
      <c r="A539" s="94"/>
      <c r="B539" s="93"/>
      <c r="H539" s="95"/>
    </row>
    <row r="540" spans="1:8" x14ac:dyDescent="0.3">
      <c r="A540" s="94"/>
      <c r="B540" s="93"/>
      <c r="H540" s="95"/>
    </row>
    <row r="541" spans="1:8" x14ac:dyDescent="0.3">
      <c r="A541" s="94"/>
      <c r="B541" s="93"/>
      <c r="H541" s="95"/>
    </row>
    <row r="542" spans="1:8" x14ac:dyDescent="0.3">
      <c r="A542" s="94"/>
      <c r="B542" s="93"/>
      <c r="H542" s="95"/>
    </row>
    <row r="543" spans="1:8" x14ac:dyDescent="0.3">
      <c r="A543" s="94"/>
      <c r="B543" s="93"/>
      <c r="H543" s="95"/>
    </row>
    <row r="544" spans="1:8" x14ac:dyDescent="0.3">
      <c r="A544" s="94"/>
      <c r="B544" s="93"/>
      <c r="H544" s="95"/>
    </row>
    <row r="545" spans="1:8" x14ac:dyDescent="0.3">
      <c r="A545" s="94"/>
      <c r="B545" s="93"/>
      <c r="H545" s="95"/>
    </row>
    <row r="546" spans="1:8" x14ac:dyDescent="0.3">
      <c r="A546" s="94"/>
      <c r="B546" s="93"/>
      <c r="H546" s="95"/>
    </row>
    <row r="547" spans="1:8" x14ac:dyDescent="0.3">
      <c r="A547" s="94"/>
      <c r="B547" s="93"/>
      <c r="H547" s="95"/>
    </row>
    <row r="548" spans="1:8" x14ac:dyDescent="0.3">
      <c r="A548" s="94"/>
      <c r="B548" s="93"/>
      <c r="H548" s="95"/>
    </row>
    <row r="549" spans="1:8" x14ac:dyDescent="0.3">
      <c r="A549" s="94"/>
      <c r="B549" s="93"/>
      <c r="H549" s="95"/>
    </row>
    <row r="550" spans="1:8" x14ac:dyDescent="0.3">
      <c r="A550" s="94"/>
      <c r="B550" s="93"/>
      <c r="H550" s="95"/>
    </row>
    <row r="551" spans="1:8" x14ac:dyDescent="0.3">
      <c r="A551" s="94"/>
      <c r="B551" s="93"/>
      <c r="H551" s="95"/>
    </row>
    <row r="552" spans="1:8" x14ac:dyDescent="0.3">
      <c r="A552" s="94"/>
      <c r="B552" s="93"/>
      <c r="H552" s="95"/>
    </row>
    <row r="553" spans="1:8" x14ac:dyDescent="0.3">
      <c r="A553" s="94"/>
      <c r="B553" s="93"/>
      <c r="H553" s="95"/>
    </row>
    <row r="554" spans="1:8" x14ac:dyDescent="0.3">
      <c r="A554" s="94"/>
      <c r="B554" s="93"/>
      <c r="H554" s="95"/>
    </row>
    <row r="555" spans="1:8" x14ac:dyDescent="0.3">
      <c r="A555" s="94"/>
      <c r="B555" s="93"/>
      <c r="H555" s="95"/>
    </row>
    <row r="556" spans="1:8" x14ac:dyDescent="0.3">
      <c r="A556" s="94"/>
      <c r="B556" s="93"/>
      <c r="H556" s="95"/>
    </row>
    <row r="557" spans="1:8" x14ac:dyDescent="0.3">
      <c r="A557" s="94"/>
      <c r="B557" s="93"/>
      <c r="H557" s="95"/>
    </row>
    <row r="558" spans="1:8" x14ac:dyDescent="0.3">
      <c r="A558" s="94"/>
      <c r="B558" s="93"/>
      <c r="H558" s="95"/>
    </row>
    <row r="559" spans="1:8" x14ac:dyDescent="0.3">
      <c r="A559" s="94"/>
      <c r="B559" s="93"/>
      <c r="H559" s="95"/>
    </row>
    <row r="560" spans="1:8" x14ac:dyDescent="0.3">
      <c r="A560" s="94"/>
      <c r="B560" s="93"/>
      <c r="H560" s="95"/>
    </row>
    <row r="561" spans="1:8" x14ac:dyDescent="0.3">
      <c r="A561" s="94"/>
      <c r="B561" s="93"/>
      <c r="H561" s="95"/>
    </row>
    <row r="562" spans="1:8" x14ac:dyDescent="0.3">
      <c r="A562" s="94"/>
      <c r="B562" s="93"/>
      <c r="H562" s="95"/>
    </row>
    <row r="563" spans="1:8" x14ac:dyDescent="0.3">
      <c r="A563" s="94"/>
      <c r="B563" s="93"/>
      <c r="H563" s="95"/>
    </row>
    <row r="564" spans="1:8" x14ac:dyDescent="0.3">
      <c r="A564" s="94"/>
      <c r="B564" s="93"/>
      <c r="H564" s="95"/>
    </row>
    <row r="565" spans="1:8" x14ac:dyDescent="0.3">
      <c r="A565" s="94"/>
      <c r="B565" s="93"/>
      <c r="H565" s="95"/>
    </row>
    <row r="566" spans="1:8" x14ac:dyDescent="0.3">
      <c r="A566" s="94"/>
      <c r="B566" s="93"/>
      <c r="H566" s="95"/>
    </row>
    <row r="567" spans="1:8" x14ac:dyDescent="0.3">
      <c r="A567" s="94"/>
      <c r="B567" s="93"/>
      <c r="H567" s="95"/>
    </row>
    <row r="568" spans="1:8" x14ac:dyDescent="0.3">
      <c r="A568" s="94"/>
      <c r="B568" s="93"/>
      <c r="H568" s="95"/>
    </row>
    <row r="569" spans="1:8" x14ac:dyDescent="0.3">
      <c r="A569" s="94"/>
      <c r="B569" s="93"/>
      <c r="H569" s="95"/>
    </row>
    <row r="570" spans="1:8" x14ac:dyDescent="0.3">
      <c r="A570" s="94"/>
      <c r="B570" s="93"/>
      <c r="H570" s="95"/>
    </row>
    <row r="571" spans="1:8" x14ac:dyDescent="0.3">
      <c r="A571" s="94"/>
      <c r="B571" s="93"/>
      <c r="H571" s="95"/>
    </row>
    <row r="572" spans="1:8" x14ac:dyDescent="0.3">
      <c r="A572" s="94"/>
      <c r="B572" s="93"/>
      <c r="H572" s="95"/>
    </row>
    <row r="573" spans="1:8" x14ac:dyDescent="0.3">
      <c r="A573" s="94"/>
      <c r="B573" s="93"/>
      <c r="H573" s="95"/>
    </row>
    <row r="574" spans="1:8" x14ac:dyDescent="0.3">
      <c r="A574" s="94"/>
      <c r="B574" s="93"/>
      <c r="H574" s="95"/>
    </row>
    <row r="575" spans="1:8" x14ac:dyDescent="0.3">
      <c r="A575" s="94"/>
      <c r="B575" s="93"/>
      <c r="H575" s="95"/>
    </row>
    <row r="576" spans="1:8" x14ac:dyDescent="0.3">
      <c r="A576" s="94"/>
      <c r="B576" s="93"/>
      <c r="H576" s="95"/>
    </row>
    <row r="577" spans="1:8" x14ac:dyDescent="0.3">
      <c r="A577" s="94"/>
      <c r="B577" s="93"/>
      <c r="H577" s="95"/>
    </row>
    <row r="578" spans="1:8" x14ac:dyDescent="0.3">
      <c r="A578" s="94"/>
      <c r="B578" s="93"/>
      <c r="H578" s="95"/>
    </row>
    <row r="579" spans="1:8" x14ac:dyDescent="0.3">
      <c r="A579" s="94"/>
      <c r="B579" s="93"/>
      <c r="H579" s="95"/>
    </row>
    <row r="580" spans="1:8" x14ac:dyDescent="0.3">
      <c r="A580" s="94"/>
      <c r="B580" s="93"/>
      <c r="H580" s="95"/>
    </row>
    <row r="581" spans="1:8" x14ac:dyDescent="0.3">
      <c r="A581" s="94"/>
      <c r="B581" s="93"/>
      <c r="H581" s="95"/>
    </row>
    <row r="582" spans="1:8" x14ac:dyDescent="0.3">
      <c r="A582" s="94"/>
      <c r="B582" s="93"/>
      <c r="H582" s="95"/>
    </row>
    <row r="583" spans="1:8" x14ac:dyDescent="0.3">
      <c r="A583" s="94"/>
      <c r="B583" s="93"/>
      <c r="H583" s="95"/>
    </row>
    <row r="584" spans="1:8" x14ac:dyDescent="0.3">
      <c r="A584" s="94"/>
      <c r="B584" s="93"/>
      <c r="H584" s="95"/>
    </row>
    <row r="585" spans="1:8" x14ac:dyDescent="0.3">
      <c r="A585" s="94"/>
      <c r="B585" s="93"/>
      <c r="H585" s="95"/>
    </row>
    <row r="586" spans="1:8" x14ac:dyDescent="0.3">
      <c r="A586" s="94"/>
      <c r="B586" s="93"/>
      <c r="H586" s="95"/>
    </row>
    <row r="587" spans="1:8" x14ac:dyDescent="0.3">
      <c r="A587" s="94"/>
      <c r="B587" s="93"/>
      <c r="H587" s="95"/>
    </row>
    <row r="588" spans="1:8" x14ac:dyDescent="0.3">
      <c r="A588" s="94"/>
      <c r="B588" s="93"/>
      <c r="H588" s="95"/>
    </row>
    <row r="589" spans="1:8" x14ac:dyDescent="0.3">
      <c r="A589" s="94"/>
      <c r="B589" s="93"/>
      <c r="H589" s="95"/>
    </row>
    <row r="590" spans="1:8" x14ac:dyDescent="0.3">
      <c r="A590" s="94"/>
      <c r="B590" s="93"/>
      <c r="H590" s="95"/>
    </row>
    <row r="591" spans="1:8" x14ac:dyDescent="0.3">
      <c r="A591" s="94"/>
      <c r="B591" s="93"/>
      <c r="H591" s="95"/>
    </row>
    <row r="592" spans="1:8" x14ac:dyDescent="0.3">
      <c r="A592" s="94"/>
      <c r="B592" s="93"/>
      <c r="H592" s="95"/>
    </row>
    <row r="593" spans="1:8" x14ac:dyDescent="0.3">
      <c r="A593" s="94"/>
      <c r="B593" s="93"/>
      <c r="H593" s="95"/>
    </row>
    <row r="594" spans="1:8" x14ac:dyDescent="0.3">
      <c r="A594" s="94"/>
      <c r="B594" s="93"/>
      <c r="H594" s="95"/>
    </row>
    <row r="595" spans="1:8" x14ac:dyDescent="0.3">
      <c r="A595" s="94"/>
      <c r="B595" s="93"/>
      <c r="H595" s="95"/>
    </row>
    <row r="596" spans="1:8" x14ac:dyDescent="0.3">
      <c r="A596" s="94"/>
      <c r="B596" s="93"/>
      <c r="H596" s="95"/>
    </row>
    <row r="597" spans="1:8" x14ac:dyDescent="0.3">
      <c r="A597" s="94"/>
      <c r="B597" s="93"/>
      <c r="H597" s="95"/>
    </row>
    <row r="598" spans="1:8" x14ac:dyDescent="0.3">
      <c r="A598" s="94"/>
      <c r="B598" s="93"/>
      <c r="H598" s="95"/>
    </row>
    <row r="599" spans="1:8" x14ac:dyDescent="0.3">
      <c r="A599" s="94"/>
      <c r="B599" s="93"/>
      <c r="H599" s="95"/>
    </row>
    <row r="600" spans="1:8" x14ac:dyDescent="0.3">
      <c r="A600" s="94"/>
      <c r="B600" s="93"/>
      <c r="H600" s="95"/>
    </row>
    <row r="601" spans="1:8" x14ac:dyDescent="0.3">
      <c r="A601" s="94"/>
      <c r="B601" s="93"/>
      <c r="H601" s="95"/>
    </row>
    <row r="602" spans="1:8" x14ac:dyDescent="0.3">
      <c r="A602" s="94"/>
      <c r="B602" s="93"/>
      <c r="H602" s="95"/>
    </row>
    <row r="603" spans="1:8" x14ac:dyDescent="0.3">
      <c r="A603" s="94"/>
      <c r="B603" s="93"/>
      <c r="H603" s="95"/>
    </row>
    <row r="604" spans="1:8" x14ac:dyDescent="0.3">
      <c r="A604" s="94"/>
      <c r="B604" s="93"/>
      <c r="H604" s="95"/>
    </row>
    <row r="605" spans="1:8" x14ac:dyDescent="0.3">
      <c r="A605" s="94"/>
      <c r="B605" s="93"/>
      <c r="H605" s="95"/>
    </row>
    <row r="606" spans="1:8" x14ac:dyDescent="0.3">
      <c r="A606" s="94"/>
      <c r="B606" s="93"/>
      <c r="H606" s="95"/>
    </row>
    <row r="607" spans="1:8" x14ac:dyDescent="0.3">
      <c r="A607" s="94"/>
      <c r="B607" s="93"/>
      <c r="H607" s="95"/>
    </row>
    <row r="608" spans="1:8" x14ac:dyDescent="0.3">
      <c r="A608" s="94"/>
      <c r="B608" s="93"/>
      <c r="H608" s="95"/>
    </row>
    <row r="609" spans="1:8" x14ac:dyDescent="0.3">
      <c r="A609" s="94"/>
      <c r="B609" s="93"/>
      <c r="H609" s="95"/>
    </row>
    <row r="610" spans="1:8" x14ac:dyDescent="0.3">
      <c r="A610" s="94"/>
      <c r="B610" s="93"/>
      <c r="H610" s="95"/>
    </row>
    <row r="611" spans="1:8" x14ac:dyDescent="0.3">
      <c r="A611" s="94"/>
      <c r="B611" s="93"/>
      <c r="H611" s="95"/>
    </row>
    <row r="612" spans="1:8" x14ac:dyDescent="0.3">
      <c r="A612" s="94"/>
      <c r="B612" s="93"/>
      <c r="H612" s="95"/>
    </row>
    <row r="613" spans="1:8" x14ac:dyDescent="0.3">
      <c r="A613" s="94"/>
      <c r="B613" s="93"/>
      <c r="H613" s="95"/>
    </row>
    <row r="614" spans="1:8" x14ac:dyDescent="0.3">
      <c r="A614" s="94"/>
      <c r="B614" s="93"/>
      <c r="H614" s="95"/>
    </row>
    <row r="615" spans="1:8" x14ac:dyDescent="0.3">
      <c r="A615" s="94"/>
      <c r="B615" s="93"/>
      <c r="H615" s="95"/>
    </row>
    <row r="616" spans="1:8" x14ac:dyDescent="0.3">
      <c r="A616" s="94"/>
      <c r="B616" s="93"/>
      <c r="H616" s="95"/>
    </row>
    <row r="617" spans="1:8" x14ac:dyDescent="0.3">
      <c r="A617" s="94"/>
      <c r="B617" s="93"/>
      <c r="H617" s="95"/>
    </row>
    <row r="618" spans="1:8" x14ac:dyDescent="0.3">
      <c r="A618" s="94"/>
      <c r="B618" s="93"/>
      <c r="H618" s="95"/>
    </row>
    <row r="619" spans="1:8" x14ac:dyDescent="0.3">
      <c r="A619" s="94"/>
      <c r="B619" s="93"/>
      <c r="H619" s="95"/>
    </row>
    <row r="620" spans="1:8" x14ac:dyDescent="0.3">
      <c r="A620" s="94"/>
      <c r="B620" s="93"/>
      <c r="H620" s="95"/>
    </row>
    <row r="621" spans="1:8" x14ac:dyDescent="0.3">
      <c r="A621" s="94"/>
      <c r="B621" s="93"/>
      <c r="H621" s="95"/>
    </row>
    <row r="622" spans="1:8" x14ac:dyDescent="0.3">
      <c r="A622" s="94"/>
      <c r="B622" s="93"/>
      <c r="H622" s="95"/>
    </row>
    <row r="623" spans="1:8" x14ac:dyDescent="0.3">
      <c r="A623" s="94"/>
      <c r="B623" s="93"/>
      <c r="H623" s="95"/>
    </row>
    <row r="624" spans="1:8" x14ac:dyDescent="0.3">
      <c r="A624" s="94"/>
      <c r="B624" s="93"/>
      <c r="H624" s="95"/>
    </row>
    <row r="625" spans="1:8" x14ac:dyDescent="0.3">
      <c r="A625" s="94"/>
      <c r="B625" s="93"/>
      <c r="H625" s="95"/>
    </row>
    <row r="626" spans="1:8" x14ac:dyDescent="0.3">
      <c r="A626" s="94"/>
      <c r="B626" s="93"/>
      <c r="H626" s="95"/>
    </row>
    <row r="627" spans="1:8" x14ac:dyDescent="0.3">
      <c r="A627" s="94"/>
      <c r="B627" s="93"/>
      <c r="H627" s="95"/>
    </row>
    <row r="628" spans="1:8" x14ac:dyDescent="0.3">
      <c r="A628" s="94"/>
      <c r="B628" s="93"/>
      <c r="H628" s="95"/>
    </row>
    <row r="629" spans="1:8" x14ac:dyDescent="0.3">
      <c r="A629" s="94"/>
      <c r="B629" s="93"/>
      <c r="H629" s="95"/>
    </row>
    <row r="630" spans="1:8" x14ac:dyDescent="0.3">
      <c r="A630" s="94"/>
      <c r="B630" s="93"/>
      <c r="H630" s="95"/>
    </row>
    <row r="631" spans="1:8" x14ac:dyDescent="0.3">
      <c r="A631" s="94"/>
      <c r="B631" s="93"/>
      <c r="H631" s="95"/>
    </row>
    <row r="632" spans="1:8" x14ac:dyDescent="0.3">
      <c r="A632" s="94"/>
      <c r="B632" s="93"/>
      <c r="H632" s="95"/>
    </row>
    <row r="633" spans="1:8" x14ac:dyDescent="0.3">
      <c r="A633" s="94"/>
      <c r="B633" s="93"/>
      <c r="H633" s="95"/>
    </row>
    <row r="634" spans="1:8" x14ac:dyDescent="0.3">
      <c r="A634" s="94"/>
      <c r="B634" s="93"/>
      <c r="H634" s="95"/>
    </row>
    <row r="635" spans="1:8" x14ac:dyDescent="0.3">
      <c r="A635" s="94"/>
      <c r="B635" s="93"/>
      <c r="H635" s="95"/>
    </row>
    <row r="636" spans="1:8" x14ac:dyDescent="0.3">
      <c r="A636" s="94"/>
      <c r="B636" s="93"/>
      <c r="H636" s="95"/>
    </row>
    <row r="637" spans="1:8" x14ac:dyDescent="0.3">
      <c r="A637" s="94"/>
      <c r="B637" s="93"/>
      <c r="H637" s="95"/>
    </row>
    <row r="638" spans="1:8" x14ac:dyDescent="0.3">
      <c r="A638" s="94"/>
      <c r="B638" s="93"/>
      <c r="H638" s="95"/>
    </row>
    <row r="639" spans="1:8" x14ac:dyDescent="0.3">
      <c r="A639" s="94"/>
      <c r="B639" s="93"/>
      <c r="H639" s="95"/>
    </row>
    <row r="640" spans="1:8" x14ac:dyDescent="0.3">
      <c r="A640" s="94"/>
      <c r="B640" s="93"/>
      <c r="H640" s="95"/>
    </row>
    <row r="641" spans="1:8" x14ac:dyDescent="0.3">
      <c r="A641" s="94"/>
      <c r="B641" s="93"/>
      <c r="H641" s="95"/>
    </row>
    <row r="642" spans="1:8" x14ac:dyDescent="0.3">
      <c r="A642" s="94"/>
      <c r="B642" s="93"/>
      <c r="H642" s="95"/>
    </row>
    <row r="643" spans="1:8" x14ac:dyDescent="0.3">
      <c r="A643" s="94"/>
      <c r="B643" s="93"/>
      <c r="H643" s="95"/>
    </row>
    <row r="644" spans="1:8" x14ac:dyDescent="0.3">
      <c r="A644" s="94"/>
      <c r="B644" s="93"/>
      <c r="H644" s="95"/>
    </row>
    <row r="645" spans="1:8" x14ac:dyDescent="0.3">
      <c r="A645" s="94"/>
      <c r="B645" s="93"/>
      <c r="H645" s="95"/>
    </row>
    <row r="646" spans="1:8" x14ac:dyDescent="0.3">
      <c r="A646" s="94"/>
      <c r="B646" s="93"/>
      <c r="H646" s="95"/>
    </row>
    <row r="647" spans="1:8" x14ac:dyDescent="0.3">
      <c r="A647" s="94"/>
      <c r="B647" s="93"/>
      <c r="H647" s="95"/>
    </row>
    <row r="648" spans="1:8" x14ac:dyDescent="0.3">
      <c r="A648" s="94"/>
      <c r="B648" s="93"/>
      <c r="H648" s="95"/>
    </row>
    <row r="649" spans="1:8" x14ac:dyDescent="0.3">
      <c r="A649" s="94"/>
      <c r="B649" s="93"/>
      <c r="H649" s="95"/>
    </row>
    <row r="650" spans="1:8" x14ac:dyDescent="0.3">
      <c r="A650" s="94"/>
      <c r="B650" s="93"/>
      <c r="H650" s="95"/>
    </row>
    <row r="651" spans="1:8" x14ac:dyDescent="0.3">
      <c r="A651" s="94"/>
      <c r="B651" s="93"/>
      <c r="H651" s="95"/>
    </row>
    <row r="652" spans="1:8" x14ac:dyDescent="0.3">
      <c r="A652" s="94"/>
      <c r="B652" s="93"/>
      <c r="H652" s="95"/>
    </row>
    <row r="653" spans="1:8" x14ac:dyDescent="0.3">
      <c r="A653" s="94"/>
      <c r="B653" s="93"/>
      <c r="H653" s="95"/>
    </row>
    <row r="654" spans="1:8" x14ac:dyDescent="0.3">
      <c r="A654" s="94"/>
      <c r="B654" s="93"/>
      <c r="H654" s="95"/>
    </row>
    <row r="655" spans="1:8" x14ac:dyDescent="0.3">
      <c r="A655" s="94"/>
      <c r="B655" s="93"/>
      <c r="H655" s="95"/>
    </row>
    <row r="656" spans="1:8" x14ac:dyDescent="0.3">
      <c r="A656" s="94"/>
      <c r="B656" s="93"/>
      <c r="H656" s="95"/>
    </row>
    <row r="657" spans="1:8" x14ac:dyDescent="0.3">
      <c r="A657" s="94"/>
      <c r="B657" s="93"/>
      <c r="H657" s="95"/>
    </row>
    <row r="658" spans="1:8" x14ac:dyDescent="0.3">
      <c r="A658" s="94"/>
      <c r="B658" s="93"/>
      <c r="H658" s="95"/>
    </row>
    <row r="659" spans="1:8" x14ac:dyDescent="0.3">
      <c r="A659" s="94"/>
      <c r="B659" s="93"/>
      <c r="H659" s="95"/>
    </row>
    <row r="660" spans="1:8" x14ac:dyDescent="0.3">
      <c r="A660" s="94"/>
      <c r="B660" s="93"/>
      <c r="H660" s="95"/>
    </row>
    <row r="661" spans="1:8" x14ac:dyDescent="0.3">
      <c r="A661" s="94"/>
      <c r="B661" s="93"/>
      <c r="H661" s="95"/>
    </row>
    <row r="662" spans="1:8" x14ac:dyDescent="0.3">
      <c r="A662" s="94"/>
      <c r="B662" s="93"/>
      <c r="H662" s="95"/>
    </row>
    <row r="663" spans="1:8" x14ac:dyDescent="0.3">
      <c r="A663" s="94"/>
      <c r="B663" s="93"/>
      <c r="H663" s="95"/>
    </row>
    <row r="664" spans="1:8" x14ac:dyDescent="0.3">
      <c r="A664" s="94"/>
      <c r="B664" s="93"/>
      <c r="H664" s="95"/>
    </row>
    <row r="665" spans="1:8" x14ac:dyDescent="0.3">
      <c r="A665" s="94"/>
      <c r="B665" s="93"/>
      <c r="H665" s="95"/>
    </row>
    <row r="666" spans="1:8" x14ac:dyDescent="0.3">
      <c r="A666" s="94"/>
      <c r="B666" s="93"/>
      <c r="H666" s="95"/>
    </row>
    <row r="667" spans="1:8" x14ac:dyDescent="0.3">
      <c r="A667" s="94"/>
      <c r="B667" s="93"/>
      <c r="H667" s="95"/>
    </row>
    <row r="668" spans="1:8" x14ac:dyDescent="0.3">
      <c r="A668" s="94"/>
      <c r="B668" s="93"/>
      <c r="H668" s="95"/>
    </row>
    <row r="669" spans="1:8" x14ac:dyDescent="0.3">
      <c r="A669" s="94"/>
      <c r="B669" s="93"/>
      <c r="H669" s="95"/>
    </row>
    <row r="670" spans="1:8" x14ac:dyDescent="0.3">
      <c r="A670" s="94"/>
      <c r="B670" s="93"/>
      <c r="H670" s="95"/>
    </row>
    <row r="671" spans="1:8" x14ac:dyDescent="0.3">
      <c r="A671" s="94"/>
      <c r="B671" s="93"/>
      <c r="H671" s="95"/>
    </row>
    <row r="672" spans="1:8" x14ac:dyDescent="0.3">
      <c r="A672" s="94"/>
      <c r="B672" s="93"/>
      <c r="H672" s="95"/>
    </row>
    <row r="673" spans="1:8" x14ac:dyDescent="0.3">
      <c r="A673" s="94"/>
      <c r="B673" s="93"/>
      <c r="H673" s="95"/>
    </row>
    <row r="674" spans="1:8" x14ac:dyDescent="0.3">
      <c r="A674" s="94"/>
      <c r="B674" s="93"/>
      <c r="H674" s="95"/>
    </row>
    <row r="675" spans="1:8" x14ac:dyDescent="0.3">
      <c r="A675" s="94"/>
      <c r="B675" s="93"/>
      <c r="H675" s="95"/>
    </row>
    <row r="676" spans="1:8" x14ac:dyDescent="0.3">
      <c r="A676" s="94"/>
      <c r="B676" s="93"/>
      <c r="H676" s="95"/>
    </row>
    <row r="677" spans="1:8" x14ac:dyDescent="0.3">
      <c r="A677" s="94"/>
      <c r="B677" s="93"/>
      <c r="H677" s="95"/>
    </row>
    <row r="678" spans="1:8" x14ac:dyDescent="0.3">
      <c r="A678" s="94"/>
      <c r="B678" s="93"/>
      <c r="H678" s="95"/>
    </row>
    <row r="679" spans="1:8" x14ac:dyDescent="0.3">
      <c r="A679" s="94"/>
      <c r="B679" s="93"/>
      <c r="H679" s="95"/>
    </row>
    <row r="680" spans="1:8" x14ac:dyDescent="0.3">
      <c r="A680" s="94"/>
      <c r="B680" s="93"/>
      <c r="H680" s="95"/>
    </row>
    <row r="681" spans="1:8" x14ac:dyDescent="0.3">
      <c r="A681" s="94"/>
      <c r="B681" s="93"/>
      <c r="H681" s="95"/>
    </row>
    <row r="682" spans="1:8" x14ac:dyDescent="0.3">
      <c r="A682" s="94"/>
      <c r="B682" s="93"/>
      <c r="H682" s="95"/>
    </row>
    <row r="683" spans="1:8" x14ac:dyDescent="0.3">
      <c r="A683" s="94"/>
      <c r="B683" s="93"/>
      <c r="H683" s="95"/>
    </row>
    <row r="684" spans="1:8" x14ac:dyDescent="0.3">
      <c r="A684" s="94"/>
      <c r="B684" s="93"/>
      <c r="H684" s="95"/>
    </row>
    <row r="685" spans="1:8" x14ac:dyDescent="0.3">
      <c r="A685" s="94"/>
      <c r="B685" s="93"/>
      <c r="H685" s="95"/>
    </row>
    <row r="686" spans="1:8" x14ac:dyDescent="0.3">
      <c r="A686" s="94"/>
      <c r="B686" s="93"/>
      <c r="H686" s="95"/>
    </row>
    <row r="687" spans="1:8" x14ac:dyDescent="0.3">
      <c r="A687" s="94"/>
      <c r="B687" s="93"/>
      <c r="H687" s="95"/>
    </row>
    <row r="688" spans="1:8" x14ac:dyDescent="0.3">
      <c r="A688" s="94"/>
      <c r="B688" s="93"/>
      <c r="H688" s="95"/>
    </row>
    <row r="689" spans="1:8" x14ac:dyDescent="0.3">
      <c r="A689" s="94"/>
      <c r="B689" s="93"/>
      <c r="H689" s="95"/>
    </row>
    <row r="690" spans="1:8" x14ac:dyDescent="0.3">
      <c r="A690" s="94"/>
      <c r="B690" s="93"/>
      <c r="H690" s="95"/>
    </row>
    <row r="691" spans="1:8" x14ac:dyDescent="0.3">
      <c r="A691" s="94"/>
      <c r="B691" s="93"/>
      <c r="H691" s="95"/>
    </row>
    <row r="692" spans="1:8" x14ac:dyDescent="0.3">
      <c r="A692" s="94"/>
      <c r="B692" s="93"/>
      <c r="H692" s="95"/>
    </row>
    <row r="693" spans="1:8" x14ac:dyDescent="0.3">
      <c r="A693" s="94"/>
      <c r="B693" s="93"/>
      <c r="H693" s="95"/>
    </row>
    <row r="694" spans="1:8" x14ac:dyDescent="0.3">
      <c r="A694" s="94"/>
      <c r="B694" s="93"/>
      <c r="H694" s="95"/>
    </row>
    <row r="695" spans="1:8" x14ac:dyDescent="0.3">
      <c r="A695" s="94"/>
      <c r="B695" s="93"/>
      <c r="H695" s="95"/>
    </row>
    <row r="696" spans="1:8" x14ac:dyDescent="0.3">
      <c r="A696" s="94"/>
      <c r="B696" s="93"/>
      <c r="H696" s="95"/>
    </row>
    <row r="697" spans="1:8" x14ac:dyDescent="0.3">
      <c r="A697" s="94"/>
      <c r="B697" s="93"/>
      <c r="H697" s="95"/>
    </row>
    <row r="698" spans="1:8" x14ac:dyDescent="0.3">
      <c r="A698" s="94"/>
      <c r="B698" s="93"/>
      <c r="H698" s="95"/>
    </row>
    <row r="699" spans="1:8" x14ac:dyDescent="0.3">
      <c r="A699" s="94"/>
      <c r="B699" s="93"/>
      <c r="H699" s="95"/>
    </row>
    <row r="700" spans="1:8" x14ac:dyDescent="0.3">
      <c r="A700" s="94"/>
      <c r="B700" s="93"/>
      <c r="H700" s="95"/>
    </row>
    <row r="701" spans="1:8" x14ac:dyDescent="0.3">
      <c r="A701" s="94"/>
      <c r="B701" s="93"/>
      <c r="H701" s="95"/>
    </row>
    <row r="702" spans="1:8" x14ac:dyDescent="0.3">
      <c r="A702" s="94"/>
      <c r="B702" s="93"/>
      <c r="H702" s="95"/>
    </row>
    <row r="703" spans="1:8" x14ac:dyDescent="0.3">
      <c r="A703" s="94"/>
      <c r="B703" s="93"/>
      <c r="H703" s="95"/>
    </row>
    <row r="704" spans="1:8" x14ac:dyDescent="0.3">
      <c r="A704" s="94"/>
      <c r="B704" s="93"/>
      <c r="H704" s="95"/>
    </row>
    <row r="705" spans="1:8" x14ac:dyDescent="0.3">
      <c r="A705" s="94"/>
      <c r="B705" s="93"/>
      <c r="H705" s="95"/>
    </row>
    <row r="706" spans="1:8" x14ac:dyDescent="0.3">
      <c r="A706" s="94"/>
      <c r="B706" s="93"/>
      <c r="H706" s="95"/>
    </row>
    <row r="707" spans="1:8" x14ac:dyDescent="0.3">
      <c r="A707" s="94"/>
      <c r="B707" s="93"/>
      <c r="H707" s="95"/>
    </row>
    <row r="708" spans="1:8" x14ac:dyDescent="0.3">
      <c r="A708" s="94"/>
      <c r="B708" s="93"/>
      <c r="H708" s="95"/>
    </row>
    <row r="709" spans="1:8" x14ac:dyDescent="0.3">
      <c r="A709" s="94"/>
      <c r="B709" s="93"/>
      <c r="H709" s="95"/>
    </row>
    <row r="710" spans="1:8" x14ac:dyDescent="0.3">
      <c r="A710" s="94"/>
      <c r="B710" s="93"/>
      <c r="H710" s="95"/>
    </row>
    <row r="711" spans="1:8" x14ac:dyDescent="0.3">
      <c r="A711" s="94"/>
      <c r="B711" s="93"/>
      <c r="H711" s="95"/>
    </row>
    <row r="712" spans="1:8" x14ac:dyDescent="0.3">
      <c r="A712" s="94"/>
      <c r="B712" s="93"/>
      <c r="H712" s="95"/>
    </row>
    <row r="713" spans="1:8" x14ac:dyDescent="0.3">
      <c r="A713" s="94"/>
      <c r="B713" s="93"/>
      <c r="H713" s="95"/>
    </row>
    <row r="714" spans="1:8" x14ac:dyDescent="0.3">
      <c r="A714" s="94"/>
      <c r="B714" s="93"/>
      <c r="H714" s="95"/>
    </row>
    <row r="715" spans="1:8" x14ac:dyDescent="0.3">
      <c r="A715" s="94"/>
      <c r="B715" s="93"/>
      <c r="H715" s="95"/>
    </row>
    <row r="716" spans="1:8" x14ac:dyDescent="0.3">
      <c r="A716" s="94"/>
      <c r="B716" s="93"/>
      <c r="H716" s="95"/>
    </row>
    <row r="717" spans="1:8" x14ac:dyDescent="0.3">
      <c r="A717" s="94"/>
      <c r="B717" s="93"/>
      <c r="H717" s="95"/>
    </row>
    <row r="718" spans="1:8" x14ac:dyDescent="0.3">
      <c r="A718" s="94"/>
      <c r="B718" s="93"/>
      <c r="H718" s="95"/>
    </row>
    <row r="719" spans="1:8" x14ac:dyDescent="0.3">
      <c r="A719" s="94"/>
      <c r="B719" s="93"/>
      <c r="H719" s="95"/>
    </row>
    <row r="720" spans="1:8" x14ac:dyDescent="0.3">
      <c r="A720" s="94"/>
      <c r="B720" s="93"/>
      <c r="H720" s="95"/>
    </row>
    <row r="721" spans="1:8" x14ac:dyDescent="0.3">
      <c r="A721" s="94"/>
      <c r="B721" s="93"/>
      <c r="H721" s="95"/>
    </row>
    <row r="722" spans="1:8" x14ac:dyDescent="0.3">
      <c r="A722" s="94"/>
      <c r="B722" s="93"/>
      <c r="H722" s="95"/>
    </row>
    <row r="723" spans="1:8" x14ac:dyDescent="0.3">
      <c r="A723" s="94"/>
      <c r="B723" s="93"/>
      <c r="H723" s="95"/>
    </row>
    <row r="724" spans="1:8" x14ac:dyDescent="0.3">
      <c r="A724" s="94"/>
      <c r="B724" s="93"/>
      <c r="H724" s="95"/>
    </row>
    <row r="725" spans="1:8" x14ac:dyDescent="0.3">
      <c r="A725" s="94"/>
      <c r="B725" s="93"/>
      <c r="H725" s="95"/>
    </row>
    <row r="726" spans="1:8" x14ac:dyDescent="0.3">
      <c r="A726" s="94"/>
      <c r="B726" s="93"/>
      <c r="H726" s="95"/>
    </row>
    <row r="727" spans="1:8" x14ac:dyDescent="0.3">
      <c r="A727" s="94"/>
      <c r="B727" s="93"/>
      <c r="H727" s="95"/>
    </row>
    <row r="728" spans="1:8" x14ac:dyDescent="0.3">
      <c r="A728" s="94"/>
      <c r="B728" s="93"/>
      <c r="H728" s="95"/>
    </row>
    <row r="729" spans="1:8" x14ac:dyDescent="0.3">
      <c r="A729" s="94"/>
      <c r="B729" s="93"/>
      <c r="H729" s="95"/>
    </row>
    <row r="730" spans="1:8" x14ac:dyDescent="0.3">
      <c r="A730" s="94"/>
      <c r="B730" s="93"/>
      <c r="H730" s="95"/>
    </row>
    <row r="731" spans="1:8" x14ac:dyDescent="0.3">
      <c r="A731" s="94"/>
      <c r="B731" s="93"/>
      <c r="H731" s="95"/>
    </row>
    <row r="732" spans="1:8" x14ac:dyDescent="0.3">
      <c r="A732" s="94"/>
      <c r="B732" s="93"/>
      <c r="H732" s="95"/>
    </row>
    <row r="733" spans="1:8" x14ac:dyDescent="0.3">
      <c r="A733" s="94"/>
      <c r="B733" s="93"/>
      <c r="H733" s="95"/>
    </row>
    <row r="734" spans="1:8" x14ac:dyDescent="0.3">
      <c r="A734" s="94"/>
      <c r="B734" s="93"/>
      <c r="H734" s="95"/>
    </row>
    <row r="735" spans="1:8" x14ac:dyDescent="0.3">
      <c r="A735" s="94"/>
      <c r="B735" s="93"/>
      <c r="H735" s="95"/>
    </row>
    <row r="736" spans="1:8" x14ac:dyDescent="0.3">
      <c r="A736" s="94"/>
      <c r="B736" s="93"/>
      <c r="H736" s="95"/>
    </row>
    <row r="737" spans="1:8" x14ac:dyDescent="0.3">
      <c r="A737" s="94"/>
      <c r="B737" s="93"/>
      <c r="H737" s="95"/>
    </row>
    <row r="738" spans="1:8" x14ac:dyDescent="0.3">
      <c r="A738" s="94"/>
      <c r="B738" s="93"/>
      <c r="H738" s="95"/>
    </row>
    <row r="739" spans="1:8" x14ac:dyDescent="0.3">
      <c r="A739" s="94"/>
      <c r="B739" s="93"/>
      <c r="H739" s="95"/>
    </row>
    <row r="740" spans="1:8" x14ac:dyDescent="0.3">
      <c r="A740" s="94"/>
      <c r="B740" s="93"/>
      <c r="H740" s="95"/>
    </row>
    <row r="741" spans="1:8" x14ac:dyDescent="0.3">
      <c r="A741" s="94"/>
      <c r="B741" s="93"/>
      <c r="H741" s="95"/>
    </row>
    <row r="742" spans="1:8" x14ac:dyDescent="0.3">
      <c r="A742" s="94"/>
      <c r="B742" s="93"/>
      <c r="H742" s="95"/>
    </row>
    <row r="743" spans="1:8" x14ac:dyDescent="0.3">
      <c r="A743" s="94"/>
      <c r="B743" s="93"/>
      <c r="H743" s="95"/>
    </row>
    <row r="744" spans="1:8" x14ac:dyDescent="0.3">
      <c r="A744" s="94"/>
      <c r="B744" s="93"/>
      <c r="H744" s="95"/>
    </row>
    <row r="745" spans="1:8" x14ac:dyDescent="0.3">
      <c r="A745" s="94"/>
      <c r="B745" s="93"/>
      <c r="H745" s="95"/>
    </row>
    <row r="746" spans="1:8" x14ac:dyDescent="0.3">
      <c r="A746" s="94"/>
      <c r="B746" s="93"/>
      <c r="H746" s="95"/>
    </row>
    <row r="747" spans="1:8" x14ac:dyDescent="0.3">
      <c r="A747" s="94"/>
      <c r="B747" s="93"/>
      <c r="H747" s="95"/>
    </row>
    <row r="748" spans="1:8" x14ac:dyDescent="0.3">
      <c r="A748" s="94"/>
      <c r="B748" s="93"/>
      <c r="H748" s="95"/>
    </row>
    <row r="749" spans="1:8" x14ac:dyDescent="0.3">
      <c r="A749" s="94"/>
      <c r="B749" s="93"/>
      <c r="H749" s="95"/>
    </row>
    <row r="750" spans="1:8" x14ac:dyDescent="0.3">
      <c r="A750" s="94"/>
      <c r="B750" s="93"/>
      <c r="H750" s="95"/>
    </row>
    <row r="751" spans="1:8" x14ac:dyDescent="0.3">
      <c r="A751" s="94"/>
      <c r="B751" s="93"/>
      <c r="H751" s="95"/>
    </row>
    <row r="752" spans="1:8" x14ac:dyDescent="0.3">
      <c r="A752" s="94"/>
      <c r="B752" s="93"/>
      <c r="H752" s="95"/>
    </row>
    <row r="753" spans="1:8" x14ac:dyDescent="0.3">
      <c r="A753" s="94"/>
      <c r="B753" s="93"/>
      <c r="H753" s="95"/>
    </row>
    <row r="754" spans="1:8" x14ac:dyDescent="0.3">
      <c r="A754" s="94"/>
      <c r="B754" s="93"/>
      <c r="H754" s="95"/>
    </row>
    <row r="755" spans="1:8" x14ac:dyDescent="0.3">
      <c r="A755" s="94"/>
      <c r="B755" s="93"/>
      <c r="H755" s="95"/>
    </row>
    <row r="756" spans="1:8" x14ac:dyDescent="0.3">
      <c r="A756" s="94"/>
      <c r="B756" s="93"/>
      <c r="H756" s="95"/>
    </row>
    <row r="757" spans="1:8" x14ac:dyDescent="0.3">
      <c r="A757" s="94"/>
      <c r="B757" s="93"/>
      <c r="H757" s="95"/>
    </row>
    <row r="758" spans="1:8" x14ac:dyDescent="0.3">
      <c r="A758" s="94"/>
      <c r="B758" s="93"/>
      <c r="H758" s="95"/>
    </row>
    <row r="759" spans="1:8" x14ac:dyDescent="0.3">
      <c r="A759" s="94"/>
      <c r="B759" s="93"/>
      <c r="H759" s="95"/>
    </row>
    <row r="760" spans="1:8" x14ac:dyDescent="0.3">
      <c r="A760" s="94"/>
      <c r="B760" s="93"/>
      <c r="H760" s="95"/>
    </row>
    <row r="761" spans="1:8" x14ac:dyDescent="0.3">
      <c r="A761" s="94"/>
      <c r="B761" s="93"/>
      <c r="H761" s="95"/>
    </row>
    <row r="762" spans="1:8" x14ac:dyDescent="0.3">
      <c r="A762" s="94"/>
      <c r="B762" s="93"/>
      <c r="H762" s="95"/>
    </row>
    <row r="763" spans="1:8" x14ac:dyDescent="0.3">
      <c r="A763" s="94"/>
      <c r="B763" s="93"/>
      <c r="H763" s="95"/>
    </row>
    <row r="764" spans="1:8" x14ac:dyDescent="0.3">
      <c r="A764" s="94"/>
      <c r="B764" s="93"/>
      <c r="H764" s="95"/>
    </row>
    <row r="765" spans="1:8" x14ac:dyDescent="0.3">
      <c r="A765" s="94"/>
      <c r="B765" s="93"/>
      <c r="H765" s="95"/>
    </row>
    <row r="766" spans="1:8" x14ac:dyDescent="0.3">
      <c r="A766" s="94"/>
      <c r="B766" s="93"/>
      <c r="H766" s="95"/>
    </row>
    <row r="767" spans="1:8" x14ac:dyDescent="0.3">
      <c r="A767" s="94"/>
      <c r="B767" s="93"/>
      <c r="H767" s="95"/>
    </row>
    <row r="768" spans="1:8" x14ac:dyDescent="0.3">
      <c r="A768" s="94"/>
      <c r="B768" s="93"/>
      <c r="H768" s="95"/>
    </row>
    <row r="769" spans="1:8" x14ac:dyDescent="0.3">
      <c r="A769" s="94"/>
      <c r="B769" s="93"/>
      <c r="H769" s="95"/>
    </row>
    <row r="770" spans="1:8" x14ac:dyDescent="0.3">
      <c r="A770" s="94"/>
      <c r="B770" s="93"/>
      <c r="H770" s="95"/>
    </row>
    <row r="771" spans="1:8" x14ac:dyDescent="0.3">
      <c r="A771" s="94"/>
      <c r="B771" s="93"/>
      <c r="H771" s="95"/>
    </row>
    <row r="772" spans="1:8" x14ac:dyDescent="0.3">
      <c r="A772" s="94"/>
      <c r="B772" s="93"/>
      <c r="H772" s="95"/>
    </row>
    <row r="773" spans="1:8" x14ac:dyDescent="0.3">
      <c r="A773" s="94"/>
      <c r="B773" s="93"/>
      <c r="H773" s="95"/>
    </row>
    <row r="774" spans="1:8" x14ac:dyDescent="0.3">
      <c r="A774" s="94"/>
      <c r="B774" s="93"/>
      <c r="H774" s="95"/>
    </row>
    <row r="775" spans="1:8" x14ac:dyDescent="0.3">
      <c r="A775" s="94"/>
      <c r="B775" s="93"/>
      <c r="H775" s="95"/>
    </row>
    <row r="776" spans="1:8" x14ac:dyDescent="0.3">
      <c r="A776" s="94"/>
      <c r="B776" s="93"/>
      <c r="H776" s="95"/>
    </row>
    <row r="777" spans="1:8" x14ac:dyDescent="0.3">
      <c r="A777" s="94"/>
      <c r="B777" s="93"/>
      <c r="H777" s="95"/>
    </row>
    <row r="778" spans="1:8" x14ac:dyDescent="0.3">
      <c r="A778" s="94"/>
      <c r="B778" s="93"/>
      <c r="H778" s="95"/>
    </row>
    <row r="779" spans="1:8" x14ac:dyDescent="0.3">
      <c r="A779" s="94"/>
      <c r="B779" s="93"/>
      <c r="H779" s="95"/>
    </row>
    <row r="780" spans="1:8" x14ac:dyDescent="0.3">
      <c r="A780" s="94"/>
      <c r="B780" s="93"/>
      <c r="H780" s="95"/>
    </row>
    <row r="781" spans="1:8" x14ac:dyDescent="0.3">
      <c r="A781" s="94"/>
      <c r="B781" s="93"/>
      <c r="H781" s="95"/>
    </row>
    <row r="782" spans="1:8" x14ac:dyDescent="0.3">
      <c r="A782" s="94"/>
      <c r="B782" s="93"/>
      <c r="H782" s="95"/>
    </row>
    <row r="783" spans="1:8" x14ac:dyDescent="0.3">
      <c r="A783" s="94"/>
      <c r="B783" s="93"/>
      <c r="H783" s="95"/>
    </row>
    <row r="784" spans="1:8" x14ac:dyDescent="0.3">
      <c r="A784" s="94"/>
      <c r="B784" s="93"/>
      <c r="H784" s="95"/>
    </row>
    <row r="785" spans="1:8" x14ac:dyDescent="0.3">
      <c r="A785" s="94"/>
      <c r="B785" s="93"/>
      <c r="H785" s="95"/>
    </row>
    <row r="786" spans="1:8" x14ac:dyDescent="0.3">
      <c r="A786" s="94"/>
      <c r="B786" s="93"/>
      <c r="H786" s="95"/>
    </row>
    <row r="787" spans="1:8" x14ac:dyDescent="0.3">
      <c r="A787" s="94"/>
      <c r="B787" s="93"/>
      <c r="H787" s="95"/>
    </row>
    <row r="788" spans="1:8" x14ac:dyDescent="0.3">
      <c r="A788" s="94"/>
      <c r="B788" s="93"/>
      <c r="H788" s="95"/>
    </row>
    <row r="789" spans="1:8" x14ac:dyDescent="0.3">
      <c r="A789" s="94"/>
      <c r="B789" s="93"/>
      <c r="H789" s="95"/>
    </row>
    <row r="790" spans="1:8" x14ac:dyDescent="0.3">
      <c r="A790" s="94"/>
      <c r="B790" s="93"/>
      <c r="H790" s="95"/>
    </row>
    <row r="791" spans="1:8" x14ac:dyDescent="0.3">
      <c r="A791" s="94"/>
      <c r="B791" s="93"/>
      <c r="H791" s="95"/>
    </row>
    <row r="792" spans="1:8" x14ac:dyDescent="0.3">
      <c r="A792" s="94"/>
      <c r="B792" s="93"/>
      <c r="H792" s="95"/>
    </row>
    <row r="793" spans="1:8" x14ac:dyDescent="0.3">
      <c r="A793" s="94"/>
      <c r="B793" s="93"/>
      <c r="H793" s="95"/>
    </row>
    <row r="794" spans="1:8" x14ac:dyDescent="0.3">
      <c r="A794" s="94"/>
      <c r="B794" s="93"/>
      <c r="H794" s="95"/>
    </row>
    <row r="795" spans="1:8" x14ac:dyDescent="0.3">
      <c r="A795" s="94"/>
      <c r="B795" s="93"/>
      <c r="H795" s="95"/>
    </row>
    <row r="796" spans="1:8" x14ac:dyDescent="0.3">
      <c r="A796" s="94"/>
      <c r="B796" s="93"/>
      <c r="H796" s="95"/>
    </row>
    <row r="797" spans="1:8" x14ac:dyDescent="0.3">
      <c r="A797" s="94"/>
      <c r="B797" s="93"/>
      <c r="H797" s="95"/>
    </row>
    <row r="798" spans="1:8" x14ac:dyDescent="0.3">
      <c r="A798" s="94"/>
      <c r="B798" s="93"/>
      <c r="H798" s="95"/>
    </row>
    <row r="799" spans="1:8" x14ac:dyDescent="0.3">
      <c r="A799" s="94"/>
      <c r="B799" s="93"/>
      <c r="H799" s="95"/>
    </row>
    <row r="800" spans="1:8" x14ac:dyDescent="0.3">
      <c r="A800" s="94"/>
      <c r="B800" s="93"/>
      <c r="H800" s="95"/>
    </row>
    <row r="801" spans="1:8" x14ac:dyDescent="0.3">
      <c r="A801" s="94"/>
      <c r="B801" s="93"/>
      <c r="H801" s="95"/>
    </row>
    <row r="802" spans="1:8" x14ac:dyDescent="0.3">
      <c r="A802" s="94"/>
      <c r="B802" s="93"/>
      <c r="H802" s="95"/>
    </row>
    <row r="803" spans="1:8" x14ac:dyDescent="0.3">
      <c r="A803" s="94"/>
      <c r="B803" s="93"/>
      <c r="H803" s="95"/>
    </row>
    <row r="804" spans="1:8" x14ac:dyDescent="0.3">
      <c r="A804" s="94"/>
      <c r="B804" s="93"/>
      <c r="H804" s="95"/>
    </row>
    <row r="805" spans="1:8" x14ac:dyDescent="0.3">
      <c r="A805" s="94"/>
      <c r="B805" s="93"/>
      <c r="H805" s="95"/>
    </row>
    <row r="806" spans="1:8" x14ac:dyDescent="0.3">
      <c r="A806" s="94"/>
      <c r="B806" s="93"/>
      <c r="H806" s="95"/>
    </row>
    <row r="807" spans="1:8" x14ac:dyDescent="0.3">
      <c r="A807" s="94"/>
      <c r="B807" s="93"/>
      <c r="H807" s="95"/>
    </row>
    <row r="808" spans="1:8" x14ac:dyDescent="0.3">
      <c r="A808" s="94"/>
      <c r="B808" s="93"/>
      <c r="H808" s="95"/>
    </row>
    <row r="809" spans="1:8" x14ac:dyDescent="0.3">
      <c r="A809" s="94"/>
      <c r="B809" s="93"/>
      <c r="H809" s="95"/>
    </row>
    <row r="810" spans="1:8" x14ac:dyDescent="0.3">
      <c r="A810" s="94"/>
      <c r="B810" s="93"/>
      <c r="H810" s="95"/>
    </row>
    <row r="811" spans="1:8" x14ac:dyDescent="0.3">
      <c r="A811" s="94"/>
      <c r="B811" s="93"/>
      <c r="H811" s="95"/>
    </row>
    <row r="812" spans="1:8" x14ac:dyDescent="0.3">
      <c r="A812" s="94"/>
      <c r="B812" s="93"/>
      <c r="H812" s="95"/>
    </row>
    <row r="813" spans="1:8" x14ac:dyDescent="0.3">
      <c r="A813" s="94"/>
      <c r="B813" s="93"/>
      <c r="H813" s="95"/>
    </row>
    <row r="814" spans="1:8" x14ac:dyDescent="0.3">
      <c r="A814" s="94"/>
      <c r="B814" s="93"/>
      <c r="H814" s="95"/>
    </row>
    <row r="815" spans="1:8" x14ac:dyDescent="0.3">
      <c r="A815" s="94"/>
      <c r="B815" s="93"/>
      <c r="H815" s="95"/>
    </row>
    <row r="816" spans="1:8" x14ac:dyDescent="0.3">
      <c r="A816" s="94"/>
      <c r="B816" s="93"/>
      <c r="H816" s="95"/>
    </row>
    <row r="817" spans="1:8" x14ac:dyDescent="0.3">
      <c r="A817" s="94"/>
      <c r="B817" s="93"/>
      <c r="H817" s="95"/>
    </row>
    <row r="818" spans="1:8" x14ac:dyDescent="0.3">
      <c r="A818" s="94"/>
      <c r="B818" s="93"/>
      <c r="H818" s="95"/>
    </row>
    <row r="819" spans="1:8" x14ac:dyDescent="0.3">
      <c r="A819" s="94"/>
      <c r="B819" s="93"/>
      <c r="H819" s="95"/>
    </row>
    <row r="820" spans="1:8" x14ac:dyDescent="0.3">
      <c r="A820" s="94"/>
      <c r="B820" s="93"/>
      <c r="H820" s="95"/>
    </row>
    <row r="821" spans="1:8" x14ac:dyDescent="0.3">
      <c r="A821" s="94"/>
      <c r="B821" s="93"/>
      <c r="H821" s="95"/>
    </row>
    <row r="822" spans="1:8" x14ac:dyDescent="0.3">
      <c r="A822" s="94"/>
      <c r="B822" s="93"/>
      <c r="H822" s="95"/>
    </row>
    <row r="823" spans="1:8" x14ac:dyDescent="0.3">
      <c r="A823" s="94"/>
      <c r="B823" s="93"/>
      <c r="H823" s="95"/>
    </row>
    <row r="824" spans="1:8" x14ac:dyDescent="0.3">
      <c r="A824" s="94"/>
      <c r="B824" s="93"/>
      <c r="H824" s="95"/>
    </row>
    <row r="825" spans="1:8" x14ac:dyDescent="0.3">
      <c r="A825" s="94"/>
      <c r="B825" s="93"/>
      <c r="H825" s="95"/>
    </row>
    <row r="826" spans="1:8" x14ac:dyDescent="0.3">
      <c r="A826" s="94"/>
      <c r="B826" s="93"/>
      <c r="H826" s="95"/>
    </row>
    <row r="827" spans="1:8" x14ac:dyDescent="0.3">
      <c r="A827" s="94"/>
      <c r="B827" s="93"/>
      <c r="H827" s="95"/>
    </row>
    <row r="828" spans="1:8" x14ac:dyDescent="0.3">
      <c r="A828" s="94"/>
      <c r="B828" s="93"/>
      <c r="H828" s="95"/>
    </row>
    <row r="829" spans="1:8" x14ac:dyDescent="0.3">
      <c r="A829" s="94"/>
      <c r="B829" s="93"/>
      <c r="H829" s="95"/>
    </row>
    <row r="830" spans="1:8" x14ac:dyDescent="0.3">
      <c r="A830" s="94"/>
      <c r="B830" s="93"/>
      <c r="H830" s="95"/>
    </row>
    <row r="831" spans="1:8" x14ac:dyDescent="0.3">
      <c r="A831" s="94"/>
      <c r="B831" s="93"/>
      <c r="H831" s="95"/>
    </row>
    <row r="832" spans="1:8" x14ac:dyDescent="0.3">
      <c r="A832" s="94"/>
      <c r="B832" s="93"/>
      <c r="H832" s="95"/>
    </row>
    <row r="833" spans="1:8" x14ac:dyDescent="0.3">
      <c r="A833" s="94"/>
      <c r="B833" s="93"/>
      <c r="H833" s="95"/>
    </row>
    <row r="834" spans="1:8" x14ac:dyDescent="0.3">
      <c r="A834" s="94"/>
      <c r="B834" s="93"/>
      <c r="H834" s="95"/>
    </row>
    <row r="835" spans="1:8" x14ac:dyDescent="0.3">
      <c r="A835" s="94"/>
      <c r="B835" s="93"/>
      <c r="H835" s="95"/>
    </row>
    <row r="836" spans="1:8" x14ac:dyDescent="0.3">
      <c r="A836" s="94"/>
      <c r="B836" s="93"/>
      <c r="H836" s="95"/>
    </row>
    <row r="837" spans="1:8" x14ac:dyDescent="0.3">
      <c r="A837" s="94"/>
      <c r="B837" s="93"/>
      <c r="H837" s="95"/>
    </row>
    <row r="838" spans="1:8" x14ac:dyDescent="0.3">
      <c r="A838" s="94"/>
      <c r="B838" s="93"/>
      <c r="H838" s="95"/>
    </row>
    <row r="839" spans="1:8" x14ac:dyDescent="0.3">
      <c r="A839" s="94"/>
      <c r="B839" s="93"/>
      <c r="H839" s="95"/>
    </row>
    <row r="840" spans="1:8" x14ac:dyDescent="0.3">
      <c r="A840" s="94"/>
      <c r="B840" s="93"/>
      <c r="H840" s="95"/>
    </row>
    <row r="841" spans="1:8" x14ac:dyDescent="0.3">
      <c r="A841" s="94"/>
      <c r="B841" s="93"/>
      <c r="H841" s="95"/>
    </row>
    <row r="842" spans="1:8" x14ac:dyDescent="0.3">
      <c r="A842" s="94"/>
      <c r="B842" s="93"/>
      <c r="H842" s="95"/>
    </row>
    <row r="843" spans="1:8" x14ac:dyDescent="0.3">
      <c r="A843" s="94"/>
      <c r="B843" s="93"/>
      <c r="H843" s="95"/>
    </row>
    <row r="844" spans="1:8" x14ac:dyDescent="0.3">
      <c r="A844" s="94"/>
      <c r="B844" s="93"/>
      <c r="H844" s="95"/>
    </row>
    <row r="845" spans="1:8" x14ac:dyDescent="0.3">
      <c r="A845" s="94"/>
      <c r="B845" s="93"/>
      <c r="H845" s="95"/>
    </row>
    <row r="846" spans="1:8" x14ac:dyDescent="0.3">
      <c r="A846" s="94"/>
      <c r="B846" s="93"/>
      <c r="H846" s="95"/>
    </row>
    <row r="847" spans="1:8" x14ac:dyDescent="0.3">
      <c r="A847" s="94"/>
      <c r="B847" s="93"/>
      <c r="H847" s="95"/>
    </row>
    <row r="848" spans="1:8" x14ac:dyDescent="0.3">
      <c r="A848" s="94"/>
      <c r="B848" s="93"/>
      <c r="H848" s="95"/>
    </row>
    <row r="849" spans="1:8" x14ac:dyDescent="0.3">
      <c r="A849" s="94"/>
      <c r="B849" s="93"/>
      <c r="H849" s="95"/>
    </row>
    <row r="850" spans="1:8" x14ac:dyDescent="0.3">
      <c r="A850" s="94"/>
      <c r="B850" s="93"/>
      <c r="H850" s="95"/>
    </row>
    <row r="851" spans="1:8" x14ac:dyDescent="0.3">
      <c r="A851" s="94"/>
      <c r="B851" s="93"/>
      <c r="H851" s="95"/>
    </row>
    <row r="852" spans="1:8" x14ac:dyDescent="0.3">
      <c r="A852" s="94"/>
      <c r="B852" s="93"/>
      <c r="H852" s="95"/>
    </row>
    <row r="853" spans="1:8" x14ac:dyDescent="0.3">
      <c r="A853" s="94"/>
      <c r="B853" s="93"/>
      <c r="H853" s="95"/>
    </row>
    <row r="854" spans="1:8" x14ac:dyDescent="0.3">
      <c r="A854" s="94"/>
      <c r="B854" s="93"/>
      <c r="H854" s="95"/>
    </row>
    <row r="855" spans="1:8" x14ac:dyDescent="0.3">
      <c r="A855" s="94"/>
      <c r="B855" s="93"/>
      <c r="H855" s="95"/>
    </row>
    <row r="856" spans="1:8" x14ac:dyDescent="0.3">
      <c r="A856" s="94"/>
      <c r="B856" s="93"/>
      <c r="H856" s="95"/>
    </row>
    <row r="857" spans="1:8" x14ac:dyDescent="0.3">
      <c r="A857" s="94"/>
      <c r="B857" s="93"/>
      <c r="H857" s="95"/>
    </row>
    <row r="858" spans="1:8" x14ac:dyDescent="0.3">
      <c r="A858" s="94"/>
      <c r="B858" s="93"/>
      <c r="H858" s="95"/>
    </row>
    <row r="859" spans="1:8" x14ac:dyDescent="0.3">
      <c r="A859" s="94"/>
      <c r="B859" s="93"/>
      <c r="H859" s="95"/>
    </row>
    <row r="860" spans="1:8" x14ac:dyDescent="0.3">
      <c r="A860" s="94"/>
      <c r="B860" s="93"/>
      <c r="H860" s="95"/>
    </row>
    <row r="861" spans="1:8" x14ac:dyDescent="0.3">
      <c r="A861" s="94"/>
      <c r="B861" s="93"/>
      <c r="H861" s="95"/>
    </row>
    <row r="862" spans="1:8" x14ac:dyDescent="0.3">
      <c r="A862" s="94"/>
      <c r="B862" s="93"/>
      <c r="H862" s="95"/>
    </row>
    <row r="863" spans="1:8" x14ac:dyDescent="0.3">
      <c r="A863" s="94"/>
      <c r="B863" s="93"/>
      <c r="H863" s="95"/>
    </row>
    <row r="864" spans="1:8" x14ac:dyDescent="0.3">
      <c r="A864" s="94"/>
      <c r="B864" s="93"/>
      <c r="H864" s="95"/>
    </row>
    <row r="865" spans="1:8" x14ac:dyDescent="0.3">
      <c r="A865" s="94"/>
      <c r="B865" s="93"/>
      <c r="H865" s="95"/>
    </row>
    <row r="866" spans="1:8" x14ac:dyDescent="0.3">
      <c r="A866" s="94"/>
      <c r="B866" s="93"/>
      <c r="H866" s="95"/>
    </row>
    <row r="867" spans="1:8" x14ac:dyDescent="0.3">
      <c r="A867" s="94"/>
      <c r="B867" s="93"/>
      <c r="H867" s="95"/>
    </row>
    <row r="868" spans="1:8" x14ac:dyDescent="0.3">
      <c r="A868" s="94"/>
      <c r="B868" s="93"/>
      <c r="H868" s="95"/>
    </row>
    <row r="869" spans="1:8" x14ac:dyDescent="0.3">
      <c r="A869" s="94"/>
      <c r="B869" s="93"/>
      <c r="H869" s="95"/>
    </row>
    <row r="870" spans="1:8" x14ac:dyDescent="0.3">
      <c r="A870" s="94"/>
      <c r="B870" s="93"/>
      <c r="H870" s="95"/>
    </row>
    <row r="871" spans="1:8" x14ac:dyDescent="0.3">
      <c r="A871" s="94"/>
      <c r="B871" s="93"/>
      <c r="H871" s="95"/>
    </row>
    <row r="872" spans="1:8" x14ac:dyDescent="0.3">
      <c r="A872" s="94"/>
      <c r="B872" s="93"/>
      <c r="H872" s="95"/>
    </row>
    <row r="873" spans="1:8" x14ac:dyDescent="0.3">
      <c r="A873" s="94"/>
      <c r="B873" s="93"/>
      <c r="H873" s="95"/>
    </row>
    <row r="874" spans="1:8" x14ac:dyDescent="0.3">
      <c r="A874" s="94"/>
      <c r="B874" s="93"/>
      <c r="H874" s="95"/>
    </row>
    <row r="875" spans="1:8" x14ac:dyDescent="0.3">
      <c r="A875" s="94"/>
      <c r="B875" s="93"/>
      <c r="H875" s="95"/>
    </row>
    <row r="876" spans="1:8" x14ac:dyDescent="0.3">
      <c r="A876" s="94"/>
      <c r="B876" s="93"/>
      <c r="H876" s="95"/>
    </row>
    <row r="877" spans="1:8" x14ac:dyDescent="0.3">
      <c r="A877" s="94"/>
      <c r="B877" s="93"/>
      <c r="H877" s="95"/>
    </row>
    <row r="878" spans="1:8" x14ac:dyDescent="0.3">
      <c r="A878" s="94"/>
      <c r="B878" s="93"/>
      <c r="H878" s="95"/>
    </row>
    <row r="879" spans="1:8" x14ac:dyDescent="0.3">
      <c r="A879" s="94"/>
      <c r="B879" s="93"/>
      <c r="H879" s="95"/>
    </row>
    <row r="880" spans="1:8" x14ac:dyDescent="0.3">
      <c r="A880" s="94"/>
      <c r="B880" s="93"/>
      <c r="H880" s="95"/>
    </row>
    <row r="881" spans="1:8" x14ac:dyDescent="0.3">
      <c r="A881" s="94"/>
      <c r="B881" s="93"/>
      <c r="H881" s="95"/>
    </row>
    <row r="882" spans="1:8" x14ac:dyDescent="0.3">
      <c r="A882" s="94"/>
      <c r="B882" s="93"/>
      <c r="H882" s="95"/>
    </row>
    <row r="883" spans="1:8" x14ac:dyDescent="0.3">
      <c r="A883" s="94"/>
      <c r="B883" s="93"/>
      <c r="H883" s="95"/>
    </row>
    <row r="884" spans="1:8" x14ac:dyDescent="0.3">
      <c r="A884" s="94"/>
      <c r="B884" s="93"/>
      <c r="H884" s="95"/>
    </row>
    <row r="885" spans="1:8" x14ac:dyDescent="0.3">
      <c r="A885" s="94"/>
      <c r="B885" s="93"/>
      <c r="H885" s="95"/>
    </row>
    <row r="886" spans="1:8" x14ac:dyDescent="0.3">
      <c r="A886" s="94"/>
      <c r="B886" s="93"/>
      <c r="H886" s="95"/>
    </row>
    <row r="887" spans="1:8" x14ac:dyDescent="0.3">
      <c r="A887" s="94"/>
      <c r="B887" s="93"/>
      <c r="H887" s="95"/>
    </row>
    <row r="888" spans="1:8" x14ac:dyDescent="0.3">
      <c r="A888" s="94"/>
      <c r="B888" s="93"/>
      <c r="H888" s="95"/>
    </row>
    <row r="889" spans="1:8" x14ac:dyDescent="0.3">
      <c r="A889" s="94"/>
      <c r="B889" s="93"/>
      <c r="H889" s="95"/>
    </row>
    <row r="890" spans="1:8" x14ac:dyDescent="0.3">
      <c r="A890" s="94"/>
      <c r="B890" s="93"/>
      <c r="H890" s="95"/>
    </row>
    <row r="891" spans="1:8" x14ac:dyDescent="0.3">
      <c r="A891" s="94"/>
      <c r="B891" s="93"/>
      <c r="H891" s="95"/>
    </row>
    <row r="892" spans="1:8" x14ac:dyDescent="0.3">
      <c r="A892" s="94"/>
      <c r="B892" s="93"/>
      <c r="H892" s="95"/>
    </row>
    <row r="893" spans="1:8" x14ac:dyDescent="0.3">
      <c r="A893" s="94"/>
      <c r="B893" s="93"/>
      <c r="H893" s="95"/>
    </row>
    <row r="894" spans="1:8" x14ac:dyDescent="0.3">
      <c r="A894" s="94"/>
      <c r="B894" s="93"/>
      <c r="H894" s="95"/>
    </row>
    <row r="895" spans="1:8" x14ac:dyDescent="0.3">
      <c r="A895" s="94"/>
      <c r="B895" s="93"/>
      <c r="H895" s="95"/>
    </row>
    <row r="896" spans="1:8" x14ac:dyDescent="0.3">
      <c r="A896" s="94"/>
      <c r="B896" s="93"/>
      <c r="H896" s="95"/>
    </row>
    <row r="897" spans="1:8" x14ac:dyDescent="0.3">
      <c r="A897" s="94"/>
      <c r="B897" s="93"/>
      <c r="H897" s="95"/>
    </row>
    <row r="898" spans="1:8" x14ac:dyDescent="0.3">
      <c r="A898" s="94"/>
      <c r="B898" s="93"/>
      <c r="H898" s="95"/>
    </row>
    <row r="899" spans="1:8" x14ac:dyDescent="0.3">
      <c r="A899" s="94"/>
      <c r="B899" s="93"/>
      <c r="H899" s="95"/>
    </row>
    <row r="900" spans="1:8" x14ac:dyDescent="0.3">
      <c r="A900" s="94"/>
      <c r="B900" s="93"/>
      <c r="H900" s="95"/>
    </row>
    <row r="901" spans="1:8" x14ac:dyDescent="0.3">
      <c r="A901" s="94"/>
      <c r="B901" s="93"/>
      <c r="H901" s="95"/>
    </row>
    <row r="902" spans="1:8" x14ac:dyDescent="0.3">
      <c r="A902" s="94"/>
      <c r="B902" s="93"/>
      <c r="H902" s="95"/>
    </row>
    <row r="903" spans="1:8" x14ac:dyDescent="0.3">
      <c r="A903" s="94"/>
      <c r="B903" s="93"/>
      <c r="H903" s="95"/>
    </row>
    <row r="904" spans="1:8" x14ac:dyDescent="0.3">
      <c r="A904" s="94"/>
      <c r="B904" s="93"/>
      <c r="H904" s="95"/>
    </row>
    <row r="905" spans="1:8" x14ac:dyDescent="0.3">
      <c r="A905" s="94"/>
      <c r="B905" s="93"/>
      <c r="H905" s="95"/>
    </row>
    <row r="906" spans="1:8" x14ac:dyDescent="0.3">
      <c r="A906" s="94"/>
      <c r="B906" s="93"/>
      <c r="H906" s="95"/>
    </row>
    <row r="907" spans="1:8" x14ac:dyDescent="0.3">
      <c r="A907" s="94"/>
      <c r="B907" s="93"/>
      <c r="H907" s="95"/>
    </row>
    <row r="908" spans="1:8" x14ac:dyDescent="0.3">
      <c r="A908" s="94"/>
      <c r="B908" s="93"/>
      <c r="H908" s="95"/>
    </row>
    <row r="909" spans="1:8" x14ac:dyDescent="0.3">
      <c r="A909" s="94"/>
      <c r="B909" s="93"/>
      <c r="H909" s="95"/>
    </row>
    <row r="910" spans="1:8" x14ac:dyDescent="0.3">
      <c r="A910" s="94"/>
      <c r="B910" s="93"/>
      <c r="H910" s="95"/>
    </row>
    <row r="911" spans="1:8" x14ac:dyDescent="0.3">
      <c r="A911" s="94"/>
      <c r="B911" s="93"/>
      <c r="H911" s="95"/>
    </row>
    <row r="912" spans="1:8" x14ac:dyDescent="0.3">
      <c r="A912" s="94"/>
      <c r="B912" s="93"/>
      <c r="H912" s="95"/>
    </row>
    <row r="913" spans="1:8" x14ac:dyDescent="0.3">
      <c r="A913" s="94"/>
      <c r="B913" s="93"/>
      <c r="H913" s="95"/>
    </row>
    <row r="914" spans="1:8" x14ac:dyDescent="0.3">
      <c r="A914" s="94"/>
      <c r="B914" s="93"/>
      <c r="H914" s="95"/>
    </row>
    <row r="915" spans="1:8" x14ac:dyDescent="0.3">
      <c r="A915" s="94"/>
      <c r="B915" s="93"/>
      <c r="H915" s="95"/>
    </row>
    <row r="916" spans="1:8" x14ac:dyDescent="0.3">
      <c r="A916" s="94"/>
      <c r="B916" s="93"/>
      <c r="H916" s="95"/>
    </row>
    <row r="917" spans="1:8" x14ac:dyDescent="0.3">
      <c r="A917" s="94"/>
      <c r="B917" s="93"/>
      <c r="H917" s="95"/>
    </row>
    <row r="918" spans="1:8" x14ac:dyDescent="0.3">
      <c r="A918" s="94"/>
      <c r="B918" s="93"/>
      <c r="H918" s="95"/>
    </row>
    <row r="919" spans="1:8" x14ac:dyDescent="0.3">
      <c r="A919" s="94"/>
      <c r="B919" s="93"/>
      <c r="H919" s="95"/>
    </row>
    <row r="920" spans="1:8" x14ac:dyDescent="0.3">
      <c r="A920" s="94"/>
      <c r="B920" s="93"/>
      <c r="H920" s="95"/>
    </row>
    <row r="921" spans="1:8" x14ac:dyDescent="0.3">
      <c r="A921" s="94"/>
      <c r="B921" s="93"/>
      <c r="H921" s="95"/>
    </row>
    <row r="922" spans="1:8" x14ac:dyDescent="0.3">
      <c r="A922" s="94"/>
      <c r="B922" s="93"/>
      <c r="H922" s="95"/>
    </row>
    <row r="923" spans="1:8" x14ac:dyDescent="0.3">
      <c r="A923" s="94"/>
      <c r="B923" s="93"/>
      <c r="H923" s="95"/>
    </row>
    <row r="924" spans="1:8" x14ac:dyDescent="0.3">
      <c r="A924" s="94"/>
      <c r="B924" s="93"/>
      <c r="H924" s="95"/>
    </row>
    <row r="925" spans="1:8" x14ac:dyDescent="0.3">
      <c r="A925" s="94"/>
      <c r="B925" s="93"/>
      <c r="H925" s="95"/>
    </row>
    <row r="926" spans="1:8" x14ac:dyDescent="0.3">
      <c r="A926" s="94"/>
      <c r="B926" s="93"/>
      <c r="H926" s="95"/>
    </row>
    <row r="927" spans="1:8" x14ac:dyDescent="0.3">
      <c r="A927" s="94"/>
      <c r="B927" s="93"/>
      <c r="H927" s="95"/>
    </row>
    <row r="928" spans="1:8" x14ac:dyDescent="0.3">
      <c r="A928" s="94"/>
      <c r="B928" s="93"/>
      <c r="H928" s="95"/>
    </row>
    <row r="929" spans="1:8" x14ac:dyDescent="0.3">
      <c r="A929" s="94"/>
      <c r="B929" s="93"/>
      <c r="H929" s="95"/>
    </row>
    <row r="930" spans="1:8" x14ac:dyDescent="0.3">
      <c r="A930" s="94"/>
      <c r="B930" s="93"/>
      <c r="H930" s="95"/>
    </row>
    <row r="931" spans="1:8" x14ac:dyDescent="0.3">
      <c r="A931" s="94"/>
      <c r="B931" s="93"/>
      <c r="H931" s="95"/>
    </row>
    <row r="932" spans="1:8" x14ac:dyDescent="0.3">
      <c r="A932" s="94"/>
      <c r="B932" s="93"/>
      <c r="H932" s="95"/>
    </row>
    <row r="933" spans="1:8" x14ac:dyDescent="0.3">
      <c r="A933" s="94"/>
      <c r="B933" s="93"/>
      <c r="H933" s="95"/>
    </row>
    <row r="934" spans="1:8" x14ac:dyDescent="0.3">
      <c r="A934" s="94"/>
      <c r="B934" s="93"/>
      <c r="H934" s="95"/>
    </row>
    <row r="935" spans="1:8" x14ac:dyDescent="0.3">
      <c r="A935" s="94"/>
      <c r="B935" s="93"/>
      <c r="H935" s="95"/>
    </row>
    <row r="936" spans="1:8" x14ac:dyDescent="0.3">
      <c r="A936" s="94"/>
      <c r="B936" s="93"/>
      <c r="H936" s="95"/>
    </row>
    <row r="937" spans="1:8" x14ac:dyDescent="0.3">
      <c r="A937" s="94"/>
      <c r="B937" s="93"/>
      <c r="H937" s="95"/>
    </row>
    <row r="938" spans="1:8" x14ac:dyDescent="0.3">
      <c r="A938" s="94"/>
      <c r="B938" s="93"/>
      <c r="H938" s="95"/>
    </row>
    <row r="939" spans="1:8" x14ac:dyDescent="0.3">
      <c r="A939" s="94"/>
      <c r="B939" s="93"/>
      <c r="H939" s="95"/>
    </row>
    <row r="940" spans="1:8" x14ac:dyDescent="0.3">
      <c r="A940" s="94"/>
      <c r="B940" s="93"/>
      <c r="H940" s="95"/>
    </row>
    <row r="941" spans="1:8" x14ac:dyDescent="0.3">
      <c r="A941" s="94"/>
      <c r="B941" s="93"/>
      <c r="H941" s="95"/>
    </row>
    <row r="942" spans="1:8" x14ac:dyDescent="0.3">
      <c r="A942" s="94"/>
      <c r="B942" s="93"/>
      <c r="H942" s="95"/>
    </row>
    <row r="943" spans="1:8" x14ac:dyDescent="0.3">
      <c r="A943" s="94"/>
      <c r="B943" s="93"/>
      <c r="H943" s="95"/>
    </row>
    <row r="944" spans="1:8" x14ac:dyDescent="0.3">
      <c r="A944" s="94"/>
      <c r="B944" s="93"/>
      <c r="H944" s="95"/>
    </row>
    <row r="945" spans="1:8" x14ac:dyDescent="0.3">
      <c r="A945" s="94"/>
      <c r="B945" s="93"/>
      <c r="H945" s="95"/>
    </row>
    <row r="946" spans="1:8" x14ac:dyDescent="0.3">
      <c r="A946" s="94"/>
      <c r="B946" s="93"/>
      <c r="H946" s="95"/>
    </row>
    <row r="947" spans="1:8" x14ac:dyDescent="0.3">
      <c r="A947" s="94"/>
      <c r="B947" s="93"/>
      <c r="H947" s="95"/>
    </row>
    <row r="948" spans="1:8" x14ac:dyDescent="0.3">
      <c r="A948" s="94"/>
      <c r="B948" s="93"/>
      <c r="H948" s="95"/>
    </row>
    <row r="949" spans="1:8" x14ac:dyDescent="0.3">
      <c r="A949" s="94"/>
      <c r="B949" s="93"/>
      <c r="H949" s="95"/>
    </row>
    <row r="950" spans="1:8" x14ac:dyDescent="0.3">
      <c r="A950" s="94"/>
      <c r="B950" s="93"/>
      <c r="H950" s="95"/>
    </row>
    <row r="951" spans="1:8" x14ac:dyDescent="0.3">
      <c r="A951" s="94"/>
      <c r="B951" s="93"/>
      <c r="H951" s="95"/>
    </row>
    <row r="952" spans="1:8" x14ac:dyDescent="0.3">
      <c r="A952" s="94"/>
      <c r="B952" s="93"/>
      <c r="H952" s="95"/>
    </row>
    <row r="953" spans="1:8" x14ac:dyDescent="0.3">
      <c r="A953" s="94"/>
      <c r="B953" s="93"/>
      <c r="H953" s="95"/>
    </row>
    <row r="954" spans="1:8" x14ac:dyDescent="0.3">
      <c r="A954" s="94"/>
      <c r="B954" s="93"/>
      <c r="H954" s="95"/>
    </row>
    <row r="955" spans="1:8" x14ac:dyDescent="0.3">
      <c r="A955" s="94"/>
      <c r="B955" s="93"/>
      <c r="H955" s="95"/>
    </row>
    <row r="956" spans="1:8" x14ac:dyDescent="0.3">
      <c r="A956" s="94"/>
      <c r="B956" s="93"/>
      <c r="H956" s="95"/>
    </row>
    <row r="957" spans="1:8" x14ac:dyDescent="0.3">
      <c r="A957" s="94"/>
      <c r="B957" s="93"/>
      <c r="H957" s="95"/>
    </row>
    <row r="958" spans="1:8" x14ac:dyDescent="0.3">
      <c r="A958" s="94"/>
      <c r="B958" s="93"/>
      <c r="H958" s="95"/>
    </row>
    <row r="959" spans="1:8" x14ac:dyDescent="0.3">
      <c r="A959" s="94"/>
      <c r="B959" s="93"/>
      <c r="H959" s="95"/>
    </row>
    <row r="960" spans="1:8" x14ac:dyDescent="0.3">
      <c r="A960" s="94"/>
      <c r="B960" s="93"/>
      <c r="H960" s="95"/>
    </row>
    <row r="961" spans="1:8" x14ac:dyDescent="0.3">
      <c r="A961" s="94"/>
      <c r="B961" s="93"/>
      <c r="H961" s="95"/>
    </row>
    <row r="962" spans="1:8" x14ac:dyDescent="0.3">
      <c r="A962" s="94"/>
      <c r="B962" s="93"/>
      <c r="H962" s="95"/>
    </row>
    <row r="963" spans="1:8" x14ac:dyDescent="0.3">
      <c r="A963" s="94"/>
      <c r="B963" s="93"/>
      <c r="H963" s="95"/>
    </row>
    <row r="964" spans="1:8" x14ac:dyDescent="0.3">
      <c r="A964" s="94"/>
      <c r="B964" s="93"/>
      <c r="H964" s="95"/>
    </row>
    <row r="965" spans="1:8" x14ac:dyDescent="0.3">
      <c r="A965" s="94"/>
      <c r="B965" s="93"/>
      <c r="H965" s="95"/>
    </row>
    <row r="966" spans="1:8" x14ac:dyDescent="0.3">
      <c r="A966" s="94"/>
      <c r="B966" s="93"/>
      <c r="H966" s="95"/>
    </row>
    <row r="967" spans="1:8" x14ac:dyDescent="0.3">
      <c r="A967" s="94"/>
      <c r="B967" s="93"/>
      <c r="H967" s="95"/>
    </row>
    <row r="968" spans="1:8" x14ac:dyDescent="0.3">
      <c r="A968" s="94"/>
      <c r="B968" s="93"/>
      <c r="H968" s="95"/>
    </row>
    <row r="969" spans="1:8" x14ac:dyDescent="0.3">
      <c r="A969" s="94"/>
      <c r="B969" s="93"/>
      <c r="H969" s="95"/>
    </row>
    <row r="970" spans="1:8" x14ac:dyDescent="0.3">
      <c r="A970" s="94"/>
      <c r="B970" s="93"/>
      <c r="H970" s="95"/>
    </row>
    <row r="971" spans="1:8" x14ac:dyDescent="0.3">
      <c r="A971" s="94"/>
      <c r="B971" s="93"/>
      <c r="H971" s="95"/>
    </row>
    <row r="972" spans="1:8" x14ac:dyDescent="0.3">
      <c r="A972" s="94"/>
      <c r="B972" s="93"/>
      <c r="H972" s="95"/>
    </row>
    <row r="973" spans="1:8" x14ac:dyDescent="0.3">
      <c r="A973" s="94"/>
      <c r="B973" s="93"/>
      <c r="H973" s="95"/>
    </row>
    <row r="974" spans="1:8" x14ac:dyDescent="0.3">
      <c r="A974" s="94"/>
      <c r="B974" s="93"/>
      <c r="H974" s="95"/>
    </row>
    <row r="975" spans="1:8" x14ac:dyDescent="0.3">
      <c r="A975" s="94"/>
      <c r="B975" s="93"/>
      <c r="H975" s="95"/>
    </row>
    <row r="976" spans="1:8" x14ac:dyDescent="0.3">
      <c r="A976" s="94"/>
      <c r="B976" s="93"/>
      <c r="H976" s="95"/>
    </row>
    <row r="977" spans="1:8" x14ac:dyDescent="0.3">
      <c r="A977" s="94"/>
      <c r="B977" s="93"/>
      <c r="H977" s="95"/>
    </row>
    <row r="978" spans="1:8" x14ac:dyDescent="0.3">
      <c r="A978" s="94"/>
      <c r="B978" s="93"/>
      <c r="H978" s="95"/>
    </row>
    <row r="979" spans="1:8" x14ac:dyDescent="0.3">
      <c r="A979" s="94"/>
      <c r="B979" s="93"/>
      <c r="H979" s="95"/>
    </row>
    <row r="980" spans="1:8" x14ac:dyDescent="0.3">
      <c r="A980" s="94"/>
      <c r="B980" s="93"/>
      <c r="H980" s="95"/>
    </row>
    <row r="981" spans="1:8" x14ac:dyDescent="0.3">
      <c r="A981" s="94"/>
      <c r="B981" s="93"/>
      <c r="H981" s="95"/>
    </row>
    <row r="982" spans="1:8" x14ac:dyDescent="0.3">
      <c r="A982" s="94"/>
      <c r="B982" s="93"/>
      <c r="H982" s="95"/>
    </row>
    <row r="983" spans="1:8" x14ac:dyDescent="0.3">
      <c r="A983" s="94"/>
      <c r="B983" s="93"/>
      <c r="H983" s="95"/>
    </row>
    <row r="984" spans="1:8" x14ac:dyDescent="0.3">
      <c r="A984" s="94"/>
      <c r="B984" s="93"/>
      <c r="H984" s="95"/>
    </row>
    <row r="985" spans="1:8" x14ac:dyDescent="0.3">
      <c r="A985" s="94"/>
      <c r="B985" s="93"/>
      <c r="H985" s="95"/>
    </row>
    <row r="986" spans="1:8" x14ac:dyDescent="0.3">
      <c r="A986" s="94"/>
      <c r="B986" s="93"/>
      <c r="H986" s="95"/>
    </row>
    <row r="987" spans="1:8" x14ac:dyDescent="0.3">
      <c r="A987" s="94"/>
      <c r="B987" s="93"/>
      <c r="H987" s="95"/>
    </row>
    <row r="988" spans="1:8" x14ac:dyDescent="0.3">
      <c r="A988" s="94"/>
      <c r="B988" s="93"/>
      <c r="H988" s="95"/>
    </row>
    <row r="989" spans="1:8" x14ac:dyDescent="0.3">
      <c r="A989" s="94"/>
      <c r="B989" s="93"/>
      <c r="H989" s="95"/>
    </row>
    <row r="990" spans="1:8" x14ac:dyDescent="0.3">
      <c r="A990" s="94"/>
      <c r="B990" s="93"/>
      <c r="H990" s="95"/>
    </row>
    <row r="991" spans="1:8" x14ac:dyDescent="0.3">
      <c r="A991" s="94"/>
      <c r="B991" s="93"/>
      <c r="H991" s="95"/>
    </row>
    <row r="992" spans="1:8" x14ac:dyDescent="0.3">
      <c r="A992" s="94"/>
      <c r="B992" s="93"/>
      <c r="H992" s="95"/>
    </row>
    <row r="993" spans="1:8" x14ac:dyDescent="0.3">
      <c r="A993" s="94"/>
      <c r="B993" s="93"/>
      <c r="H993" s="95"/>
    </row>
    <row r="994" spans="1:8" x14ac:dyDescent="0.3">
      <c r="A994" s="94"/>
      <c r="B994" s="93"/>
      <c r="H994" s="95"/>
    </row>
    <row r="995" spans="1:8" x14ac:dyDescent="0.3">
      <c r="A995" s="94"/>
      <c r="B995" s="93"/>
      <c r="H995" s="95"/>
    </row>
    <row r="996" spans="1:8" x14ac:dyDescent="0.3">
      <c r="A996" s="94"/>
      <c r="B996" s="93"/>
      <c r="H996" s="95"/>
    </row>
    <row r="997" spans="1:8" x14ac:dyDescent="0.3">
      <c r="A997" s="94"/>
      <c r="B997" s="93"/>
      <c r="H997" s="95"/>
    </row>
    <row r="998" spans="1:8" x14ac:dyDescent="0.3">
      <c r="A998" s="94"/>
      <c r="B998" s="93"/>
      <c r="H998" s="95"/>
    </row>
    <row r="999" spans="1:8" x14ac:dyDescent="0.3">
      <c r="A999" s="94"/>
      <c r="B999" s="93"/>
      <c r="H999" s="95"/>
    </row>
    <row r="1000" spans="1:8" x14ac:dyDescent="0.3">
      <c r="A1000" s="94"/>
      <c r="B1000" s="93"/>
      <c r="H1000" s="95"/>
    </row>
    <row r="1001" spans="1:8" x14ac:dyDescent="0.3">
      <c r="A1001" s="94"/>
      <c r="B1001" s="93"/>
      <c r="H1001" s="95"/>
    </row>
    <row r="1002" spans="1:8" x14ac:dyDescent="0.3">
      <c r="A1002" s="94"/>
      <c r="B1002" s="93"/>
      <c r="H1002" s="95"/>
    </row>
    <row r="1003" spans="1:8" x14ac:dyDescent="0.3">
      <c r="A1003" s="94"/>
      <c r="B1003" s="93"/>
      <c r="H1003" s="95"/>
    </row>
    <row r="1004" spans="1:8" x14ac:dyDescent="0.3">
      <c r="A1004" s="94"/>
      <c r="B1004" s="93"/>
      <c r="H1004" s="95"/>
    </row>
    <row r="1005" spans="1:8" x14ac:dyDescent="0.3">
      <c r="A1005" s="94"/>
      <c r="B1005" s="93"/>
      <c r="H1005" s="95"/>
    </row>
    <row r="1006" spans="1:8" x14ac:dyDescent="0.3">
      <c r="A1006" s="94"/>
      <c r="B1006" s="93"/>
      <c r="H1006" s="95"/>
    </row>
    <row r="1007" spans="1:8" x14ac:dyDescent="0.3">
      <c r="A1007" s="94"/>
      <c r="B1007" s="93"/>
      <c r="H1007" s="95"/>
    </row>
    <row r="1008" spans="1:8" x14ac:dyDescent="0.3">
      <c r="A1008" s="94"/>
      <c r="B1008" s="93"/>
      <c r="H1008" s="95"/>
    </row>
    <row r="1009" spans="1:8" x14ac:dyDescent="0.3">
      <c r="A1009" s="94"/>
      <c r="B1009" s="93"/>
      <c r="H1009" s="95"/>
    </row>
    <row r="1010" spans="1:8" x14ac:dyDescent="0.3">
      <c r="A1010" s="94"/>
      <c r="B1010" s="93"/>
      <c r="H1010" s="95"/>
    </row>
    <row r="1011" spans="1:8" x14ac:dyDescent="0.3">
      <c r="A1011" s="94"/>
      <c r="B1011" s="93"/>
      <c r="H1011" s="95"/>
    </row>
    <row r="1012" spans="1:8" x14ac:dyDescent="0.3">
      <c r="A1012" s="94"/>
      <c r="B1012" s="93"/>
      <c r="H1012" s="95"/>
    </row>
    <row r="1013" spans="1:8" x14ac:dyDescent="0.3">
      <c r="A1013" s="94"/>
      <c r="B1013" s="93"/>
      <c r="H1013" s="95"/>
    </row>
    <row r="1014" spans="1:8" x14ac:dyDescent="0.3">
      <c r="A1014" s="94"/>
      <c r="B1014" s="93"/>
      <c r="H1014" s="95"/>
    </row>
    <row r="1015" spans="1:8" x14ac:dyDescent="0.3">
      <c r="A1015" s="94"/>
      <c r="B1015" s="93"/>
      <c r="H1015" s="95"/>
    </row>
    <row r="1016" spans="1:8" x14ac:dyDescent="0.3">
      <c r="A1016" s="94"/>
      <c r="B1016" s="93"/>
      <c r="H1016" s="95"/>
    </row>
    <row r="1017" spans="1:8" x14ac:dyDescent="0.3">
      <c r="A1017" s="94"/>
      <c r="B1017" s="93"/>
      <c r="H1017" s="95"/>
    </row>
    <row r="1018" spans="1:8" x14ac:dyDescent="0.3">
      <c r="A1018" s="94"/>
      <c r="B1018" s="93"/>
      <c r="H1018" s="95"/>
    </row>
    <row r="1019" spans="1:8" x14ac:dyDescent="0.3">
      <c r="A1019" s="94"/>
      <c r="B1019" s="93"/>
      <c r="H1019" s="95"/>
    </row>
    <row r="1020" spans="1:8" x14ac:dyDescent="0.3">
      <c r="A1020" s="94"/>
      <c r="B1020" s="93"/>
      <c r="H1020" s="95"/>
    </row>
    <row r="1021" spans="1:8" x14ac:dyDescent="0.3">
      <c r="A1021" s="94"/>
      <c r="B1021" s="93"/>
      <c r="H1021" s="95"/>
    </row>
    <row r="1022" spans="1:8" x14ac:dyDescent="0.3">
      <c r="A1022" s="94"/>
      <c r="B1022" s="93"/>
      <c r="H1022" s="95"/>
    </row>
    <row r="1023" spans="1:8" x14ac:dyDescent="0.3">
      <c r="A1023" s="94"/>
      <c r="B1023" s="93"/>
      <c r="H1023" s="95"/>
    </row>
    <row r="1024" spans="1:8" x14ac:dyDescent="0.3">
      <c r="A1024" s="94"/>
      <c r="B1024" s="93"/>
      <c r="H1024" s="95"/>
    </row>
    <row r="1025" spans="1:8" x14ac:dyDescent="0.3">
      <c r="A1025" s="94"/>
      <c r="B1025" s="93"/>
      <c r="H1025" s="95"/>
    </row>
    <row r="1026" spans="1:8" x14ac:dyDescent="0.3">
      <c r="A1026" s="94"/>
      <c r="B1026" s="93"/>
      <c r="H1026" s="95"/>
    </row>
    <row r="1027" spans="1:8" x14ac:dyDescent="0.3">
      <c r="A1027" s="94"/>
      <c r="B1027" s="93"/>
      <c r="H1027" s="95"/>
    </row>
    <row r="1028" spans="1:8" x14ac:dyDescent="0.3">
      <c r="A1028" s="94"/>
      <c r="B1028" s="93"/>
      <c r="H1028" s="95"/>
    </row>
    <row r="1029" spans="1:8" x14ac:dyDescent="0.3">
      <c r="A1029" s="94"/>
      <c r="B1029" s="93"/>
      <c r="H1029" s="95"/>
    </row>
    <row r="1030" spans="1:8" x14ac:dyDescent="0.3">
      <c r="A1030" s="94"/>
      <c r="B1030" s="93"/>
      <c r="H1030" s="95"/>
    </row>
    <row r="1031" spans="1:8" x14ac:dyDescent="0.3">
      <c r="A1031" s="94"/>
      <c r="B1031" s="93"/>
      <c r="H1031" s="95"/>
    </row>
    <row r="1032" spans="1:8" x14ac:dyDescent="0.3">
      <c r="A1032" s="94"/>
      <c r="B1032" s="93"/>
      <c r="H1032" s="95"/>
    </row>
    <row r="1033" spans="1:8" x14ac:dyDescent="0.3">
      <c r="A1033" s="94"/>
      <c r="B1033" s="93"/>
      <c r="H1033" s="95"/>
    </row>
    <row r="1034" spans="1:8" x14ac:dyDescent="0.3">
      <c r="A1034" s="94"/>
      <c r="B1034" s="93"/>
      <c r="H1034" s="95"/>
    </row>
    <row r="1035" spans="1:8" x14ac:dyDescent="0.3">
      <c r="A1035" s="94"/>
      <c r="B1035" s="93"/>
      <c r="H1035" s="95"/>
    </row>
    <row r="1036" spans="1:8" x14ac:dyDescent="0.3">
      <c r="A1036" s="94"/>
      <c r="B1036" s="93"/>
      <c r="H1036" s="95"/>
    </row>
    <row r="1037" spans="1:8" x14ac:dyDescent="0.3">
      <c r="A1037" s="94"/>
      <c r="B1037" s="93"/>
      <c r="H1037" s="95"/>
    </row>
    <row r="1038" spans="1:8" x14ac:dyDescent="0.3">
      <c r="A1038" s="94"/>
      <c r="B1038" s="93"/>
      <c r="H1038" s="95"/>
    </row>
    <row r="1039" spans="1:8" x14ac:dyDescent="0.3">
      <c r="A1039" s="94"/>
      <c r="B1039" s="93"/>
      <c r="H1039" s="95"/>
    </row>
    <row r="1040" spans="1:8" x14ac:dyDescent="0.3">
      <c r="A1040" s="94"/>
      <c r="B1040" s="93"/>
      <c r="H1040" s="95"/>
    </row>
    <row r="1041" spans="1:8" x14ac:dyDescent="0.3">
      <c r="A1041" s="94"/>
      <c r="B1041" s="93"/>
      <c r="H1041" s="95"/>
    </row>
    <row r="1042" spans="1:8" x14ac:dyDescent="0.3">
      <c r="A1042" s="94"/>
      <c r="B1042" s="93"/>
      <c r="H1042" s="95"/>
    </row>
    <row r="1043" spans="1:8" x14ac:dyDescent="0.3">
      <c r="A1043" s="94"/>
      <c r="B1043" s="93"/>
      <c r="H1043" s="95"/>
    </row>
    <row r="1044" spans="1:8" x14ac:dyDescent="0.3">
      <c r="A1044" s="94"/>
      <c r="B1044" s="93"/>
      <c r="H1044" s="95"/>
    </row>
    <row r="1045" spans="1:8" x14ac:dyDescent="0.3">
      <c r="A1045" s="94"/>
      <c r="B1045" s="93"/>
      <c r="H1045" s="95"/>
    </row>
    <row r="1046" spans="1:8" x14ac:dyDescent="0.3">
      <c r="A1046" s="94"/>
      <c r="B1046" s="93"/>
      <c r="H1046" s="95"/>
    </row>
    <row r="1047" spans="1:8" x14ac:dyDescent="0.3">
      <c r="A1047" s="94"/>
      <c r="B1047" s="93"/>
      <c r="H1047" s="95"/>
    </row>
    <row r="1048" spans="1:8" x14ac:dyDescent="0.3">
      <c r="A1048" s="94"/>
      <c r="B1048" s="93"/>
      <c r="H1048" s="95"/>
    </row>
    <row r="1049" spans="1:8" x14ac:dyDescent="0.3">
      <c r="A1049" s="94"/>
      <c r="B1049" s="93"/>
      <c r="H1049" s="95"/>
    </row>
    <row r="1050" spans="1:8" x14ac:dyDescent="0.3">
      <c r="A1050" s="94"/>
      <c r="B1050" s="93"/>
      <c r="H1050" s="95"/>
    </row>
    <row r="1051" spans="1:8" x14ac:dyDescent="0.3">
      <c r="A1051" s="94"/>
      <c r="B1051" s="93"/>
      <c r="H1051" s="95"/>
    </row>
    <row r="1052" spans="1:8" x14ac:dyDescent="0.3">
      <c r="A1052" s="94"/>
      <c r="B1052" s="93"/>
      <c r="H1052" s="95"/>
    </row>
    <row r="1053" spans="1:8" x14ac:dyDescent="0.3">
      <c r="A1053" s="94"/>
      <c r="B1053" s="93"/>
      <c r="H1053" s="95"/>
    </row>
    <row r="1054" spans="1:8" x14ac:dyDescent="0.3">
      <c r="A1054" s="94"/>
      <c r="B1054" s="93"/>
      <c r="H1054" s="95"/>
    </row>
    <row r="1055" spans="1:8" x14ac:dyDescent="0.3">
      <c r="A1055" s="94"/>
      <c r="B1055" s="93"/>
      <c r="H1055" s="95"/>
    </row>
    <row r="1056" spans="1:8" x14ac:dyDescent="0.3">
      <c r="A1056" s="94"/>
      <c r="B1056" s="93"/>
      <c r="H1056" s="95"/>
    </row>
    <row r="1057" spans="1:8" x14ac:dyDescent="0.3">
      <c r="A1057" s="94"/>
      <c r="B1057" s="93"/>
      <c r="H1057" s="95"/>
    </row>
    <row r="1058" spans="1:8" x14ac:dyDescent="0.3">
      <c r="A1058" s="94"/>
      <c r="B1058" s="93"/>
      <c r="H1058" s="95"/>
    </row>
    <row r="1059" spans="1:8" x14ac:dyDescent="0.3">
      <c r="A1059" s="94"/>
      <c r="B1059" s="93"/>
      <c r="H1059" s="95"/>
    </row>
    <row r="1060" spans="1:8" x14ac:dyDescent="0.3">
      <c r="A1060" s="94"/>
      <c r="B1060" s="93"/>
      <c r="H1060" s="95"/>
    </row>
    <row r="1061" spans="1:8" x14ac:dyDescent="0.3">
      <c r="A1061" s="94"/>
      <c r="B1061" s="93"/>
      <c r="H1061" s="95"/>
    </row>
    <row r="1062" spans="1:8" x14ac:dyDescent="0.3">
      <c r="A1062" s="94"/>
      <c r="B1062" s="93"/>
      <c r="H1062" s="95"/>
    </row>
    <row r="1063" spans="1:8" x14ac:dyDescent="0.3">
      <c r="A1063" s="94"/>
      <c r="B1063" s="93"/>
      <c r="H1063" s="95"/>
    </row>
    <row r="1064" spans="1:8" x14ac:dyDescent="0.3">
      <c r="A1064" s="94"/>
      <c r="B1064" s="93"/>
      <c r="H1064" s="95"/>
    </row>
    <row r="1065" spans="1:8" x14ac:dyDescent="0.3">
      <c r="A1065" s="94"/>
      <c r="B1065" s="93"/>
      <c r="H1065" s="95"/>
    </row>
    <row r="1066" spans="1:8" x14ac:dyDescent="0.3">
      <c r="A1066" s="94"/>
      <c r="B1066" s="93"/>
      <c r="H1066" s="95"/>
    </row>
    <row r="1067" spans="1:8" x14ac:dyDescent="0.3">
      <c r="A1067" s="94"/>
      <c r="B1067" s="93"/>
      <c r="H1067" s="95"/>
    </row>
    <row r="1068" spans="1:8" x14ac:dyDescent="0.3">
      <c r="A1068" s="94"/>
      <c r="B1068" s="93"/>
      <c r="H1068" s="95"/>
    </row>
    <row r="1069" spans="1:8" x14ac:dyDescent="0.3">
      <c r="A1069" s="94"/>
      <c r="B1069" s="93"/>
      <c r="H1069" s="95"/>
    </row>
    <row r="1070" spans="1:8" x14ac:dyDescent="0.3">
      <c r="A1070" s="94"/>
      <c r="B1070" s="93"/>
      <c r="H1070" s="95"/>
    </row>
    <row r="1071" spans="1:8" x14ac:dyDescent="0.3">
      <c r="A1071" s="94"/>
      <c r="B1071" s="93"/>
      <c r="H1071" s="95"/>
    </row>
    <row r="1072" spans="1:8" x14ac:dyDescent="0.3">
      <c r="A1072" s="94"/>
      <c r="B1072" s="93"/>
      <c r="H1072" s="95"/>
    </row>
    <row r="1073" spans="1:8" x14ac:dyDescent="0.3">
      <c r="A1073" s="94"/>
      <c r="B1073" s="93"/>
      <c r="H1073" s="95"/>
    </row>
    <row r="1074" spans="1:8" x14ac:dyDescent="0.3">
      <c r="A1074" s="94"/>
      <c r="B1074" s="93"/>
      <c r="H1074" s="95"/>
    </row>
    <row r="1075" spans="1:8" x14ac:dyDescent="0.3">
      <c r="A1075" s="94"/>
      <c r="B1075" s="93"/>
      <c r="H1075" s="95"/>
    </row>
    <row r="1076" spans="1:8" x14ac:dyDescent="0.3">
      <c r="A1076" s="94"/>
      <c r="B1076" s="93"/>
      <c r="H1076" s="95"/>
    </row>
    <row r="1077" spans="1:8" x14ac:dyDescent="0.3">
      <c r="A1077" s="94"/>
      <c r="B1077" s="93"/>
      <c r="H1077" s="95"/>
    </row>
    <row r="1078" spans="1:8" x14ac:dyDescent="0.3">
      <c r="A1078" s="94"/>
      <c r="B1078" s="93"/>
      <c r="H1078" s="95"/>
    </row>
    <row r="1079" spans="1:8" x14ac:dyDescent="0.3">
      <c r="A1079" s="94"/>
      <c r="B1079" s="93"/>
      <c r="H1079" s="95"/>
    </row>
    <row r="1080" spans="1:8" x14ac:dyDescent="0.3">
      <c r="A1080" s="94"/>
      <c r="B1080" s="93"/>
      <c r="H1080" s="95"/>
    </row>
    <row r="1081" spans="1:8" x14ac:dyDescent="0.3">
      <c r="A1081" s="94"/>
      <c r="B1081" s="93"/>
      <c r="H1081" s="95"/>
    </row>
    <row r="1082" spans="1:8" x14ac:dyDescent="0.3">
      <c r="A1082" s="94"/>
      <c r="B1082" s="93"/>
      <c r="H1082" s="95"/>
    </row>
    <row r="1083" spans="1:8" x14ac:dyDescent="0.3">
      <c r="A1083" s="94"/>
      <c r="B1083" s="93"/>
      <c r="H1083" s="95"/>
    </row>
    <row r="1084" spans="1:8" x14ac:dyDescent="0.3">
      <c r="A1084" s="94"/>
      <c r="B1084" s="93"/>
      <c r="H1084" s="95"/>
    </row>
    <row r="1085" spans="1:8" x14ac:dyDescent="0.3">
      <c r="A1085" s="94"/>
      <c r="B1085" s="93"/>
      <c r="H1085" s="95"/>
    </row>
    <row r="1086" spans="1:8" x14ac:dyDescent="0.3">
      <c r="A1086" s="94"/>
      <c r="B1086" s="93"/>
      <c r="H1086" s="95"/>
    </row>
    <row r="1087" spans="1:8" x14ac:dyDescent="0.3">
      <c r="A1087" s="94"/>
      <c r="B1087" s="93"/>
      <c r="H1087" s="95"/>
    </row>
    <row r="1088" spans="1:8" x14ac:dyDescent="0.3">
      <c r="A1088" s="94"/>
      <c r="B1088" s="93"/>
      <c r="H1088" s="95"/>
    </row>
    <row r="1089" spans="1:8" x14ac:dyDescent="0.3">
      <c r="A1089" s="94"/>
      <c r="B1089" s="93"/>
      <c r="H1089" s="95"/>
    </row>
    <row r="1090" spans="1:8" x14ac:dyDescent="0.3">
      <c r="A1090" s="94"/>
      <c r="B1090" s="93"/>
      <c r="H1090" s="95"/>
    </row>
    <row r="1091" spans="1:8" x14ac:dyDescent="0.3">
      <c r="A1091" s="94"/>
      <c r="B1091" s="93"/>
      <c r="H1091" s="95"/>
    </row>
    <row r="1092" spans="1:8" x14ac:dyDescent="0.3">
      <c r="A1092" s="94"/>
      <c r="B1092" s="93"/>
      <c r="H1092" s="95"/>
    </row>
    <row r="1093" spans="1:8" x14ac:dyDescent="0.3">
      <c r="A1093" s="94"/>
      <c r="B1093" s="93"/>
      <c r="H1093" s="95"/>
    </row>
    <row r="1094" spans="1:8" x14ac:dyDescent="0.3">
      <c r="A1094" s="94"/>
      <c r="B1094" s="93"/>
      <c r="H1094" s="95"/>
    </row>
    <row r="1095" spans="1:8" x14ac:dyDescent="0.3">
      <c r="A1095" s="94"/>
      <c r="B1095" s="93"/>
      <c r="H1095" s="95"/>
    </row>
    <row r="1096" spans="1:8" x14ac:dyDescent="0.3">
      <c r="A1096" s="94"/>
      <c r="B1096" s="93"/>
      <c r="H1096" s="95"/>
    </row>
    <row r="1097" spans="1:8" x14ac:dyDescent="0.3">
      <c r="A1097" s="94"/>
      <c r="B1097" s="93"/>
      <c r="H1097" s="95"/>
    </row>
    <row r="1098" spans="1:8" x14ac:dyDescent="0.3">
      <c r="A1098" s="94"/>
      <c r="B1098" s="93"/>
      <c r="H1098" s="95"/>
    </row>
    <row r="1099" spans="1:8" x14ac:dyDescent="0.3">
      <c r="A1099" s="94"/>
      <c r="B1099" s="93"/>
      <c r="H1099" s="95"/>
    </row>
    <row r="1100" spans="1:8" x14ac:dyDescent="0.3">
      <c r="A1100" s="94"/>
      <c r="B1100" s="93"/>
      <c r="H1100" s="95"/>
    </row>
    <row r="1101" spans="1:8" x14ac:dyDescent="0.3">
      <c r="A1101" s="94"/>
      <c r="B1101" s="93"/>
      <c r="H1101" s="95"/>
    </row>
    <row r="1102" spans="1:8" x14ac:dyDescent="0.3">
      <c r="A1102" s="94"/>
      <c r="B1102" s="93"/>
      <c r="H1102" s="95"/>
    </row>
    <row r="1103" spans="1:8" x14ac:dyDescent="0.3">
      <c r="A1103" s="94"/>
      <c r="B1103" s="93"/>
      <c r="H1103" s="95"/>
    </row>
    <row r="1104" spans="1:8" x14ac:dyDescent="0.3">
      <c r="A1104" s="94"/>
      <c r="B1104" s="93"/>
      <c r="H1104" s="95"/>
    </row>
    <row r="1105" spans="1:8" x14ac:dyDescent="0.3">
      <c r="A1105" s="94"/>
      <c r="B1105" s="93"/>
      <c r="H1105" s="95"/>
    </row>
    <row r="1106" spans="1:8" x14ac:dyDescent="0.3">
      <c r="A1106" s="94"/>
      <c r="B1106" s="93"/>
      <c r="H1106" s="95"/>
    </row>
    <row r="1107" spans="1:8" x14ac:dyDescent="0.3">
      <c r="A1107" s="94"/>
      <c r="B1107" s="93"/>
      <c r="H1107" s="95"/>
    </row>
    <row r="1108" spans="1:8" x14ac:dyDescent="0.3">
      <c r="A1108" s="94"/>
      <c r="B1108" s="93"/>
      <c r="H1108" s="95"/>
    </row>
    <row r="1109" spans="1:8" x14ac:dyDescent="0.3">
      <c r="A1109" s="94"/>
      <c r="B1109" s="93"/>
      <c r="H1109" s="95"/>
    </row>
    <row r="1110" spans="1:8" x14ac:dyDescent="0.3">
      <c r="A1110" s="94"/>
      <c r="B1110" s="93"/>
      <c r="H1110" s="95"/>
    </row>
    <row r="1111" spans="1:8" x14ac:dyDescent="0.3">
      <c r="A1111" s="94"/>
      <c r="B1111" s="93"/>
      <c r="H1111" s="95"/>
    </row>
    <row r="1112" spans="1:8" x14ac:dyDescent="0.3">
      <c r="A1112" s="94"/>
      <c r="B1112" s="93"/>
      <c r="H1112" s="95"/>
    </row>
    <row r="1113" spans="1:8" x14ac:dyDescent="0.3">
      <c r="A1113" s="94"/>
      <c r="B1113" s="93"/>
      <c r="H1113" s="95"/>
    </row>
    <row r="1114" spans="1:8" x14ac:dyDescent="0.3">
      <c r="A1114" s="94"/>
      <c r="B1114" s="93"/>
      <c r="H1114" s="95"/>
    </row>
    <row r="1115" spans="1:8" x14ac:dyDescent="0.3">
      <c r="A1115" s="94"/>
      <c r="B1115" s="93"/>
      <c r="H1115" s="95"/>
    </row>
    <row r="1116" spans="1:8" x14ac:dyDescent="0.3">
      <c r="A1116" s="94"/>
      <c r="B1116" s="93"/>
      <c r="H1116" s="95"/>
    </row>
    <row r="1117" spans="1:8" x14ac:dyDescent="0.3">
      <c r="A1117" s="94"/>
      <c r="B1117" s="93"/>
      <c r="H1117" s="95"/>
    </row>
    <row r="1118" spans="1:8" x14ac:dyDescent="0.3">
      <c r="A1118" s="94"/>
      <c r="B1118" s="93"/>
      <c r="H1118" s="95"/>
    </row>
    <row r="1119" spans="1:8" x14ac:dyDescent="0.3">
      <c r="A1119" s="94"/>
      <c r="B1119" s="93"/>
      <c r="H1119" s="95"/>
    </row>
    <row r="1120" spans="1:8" x14ac:dyDescent="0.3">
      <c r="A1120" s="94"/>
      <c r="B1120" s="93"/>
      <c r="H1120" s="95"/>
    </row>
    <row r="1121" spans="1:8" x14ac:dyDescent="0.3">
      <c r="A1121" s="94"/>
      <c r="B1121" s="93"/>
      <c r="H1121" s="95"/>
    </row>
    <row r="1122" spans="1:8" x14ac:dyDescent="0.3">
      <c r="A1122" s="94"/>
      <c r="B1122" s="93"/>
      <c r="H1122" s="95"/>
    </row>
    <row r="1123" spans="1:8" x14ac:dyDescent="0.3">
      <c r="A1123" s="94"/>
      <c r="B1123" s="93"/>
      <c r="H1123" s="95"/>
    </row>
    <row r="1124" spans="1:8" x14ac:dyDescent="0.3">
      <c r="A1124" s="94"/>
      <c r="B1124" s="93"/>
      <c r="H1124" s="95"/>
    </row>
    <row r="1125" spans="1:8" x14ac:dyDescent="0.3">
      <c r="A1125" s="94"/>
      <c r="B1125" s="93"/>
      <c r="H1125" s="95"/>
    </row>
    <row r="1126" spans="1:8" x14ac:dyDescent="0.3">
      <c r="A1126" s="94"/>
      <c r="B1126" s="93"/>
      <c r="H1126" s="95"/>
    </row>
    <row r="1127" spans="1:8" x14ac:dyDescent="0.3">
      <c r="A1127" s="94"/>
      <c r="B1127" s="93"/>
      <c r="H1127" s="95"/>
    </row>
    <row r="1128" spans="1:8" x14ac:dyDescent="0.3">
      <c r="A1128" s="94"/>
      <c r="B1128" s="93"/>
      <c r="H1128" s="95"/>
    </row>
    <row r="1129" spans="1:8" x14ac:dyDescent="0.3">
      <c r="A1129" s="94"/>
      <c r="B1129" s="93"/>
      <c r="H1129" s="95"/>
    </row>
    <row r="1130" spans="1:8" x14ac:dyDescent="0.3">
      <c r="A1130" s="94"/>
      <c r="B1130" s="93"/>
      <c r="H1130" s="95"/>
    </row>
    <row r="1131" spans="1:8" x14ac:dyDescent="0.3">
      <c r="A1131" s="94"/>
      <c r="B1131" s="93"/>
      <c r="H1131" s="95"/>
    </row>
    <row r="1132" spans="1:8" x14ac:dyDescent="0.3">
      <c r="A1132" s="94"/>
      <c r="B1132" s="93"/>
      <c r="H1132" s="95"/>
    </row>
    <row r="1133" spans="1:8" x14ac:dyDescent="0.3">
      <c r="A1133" s="94"/>
      <c r="B1133" s="93"/>
      <c r="H1133" s="95"/>
    </row>
    <row r="1134" spans="1:8" x14ac:dyDescent="0.3">
      <c r="A1134" s="94"/>
      <c r="B1134" s="93"/>
      <c r="H1134" s="95"/>
    </row>
    <row r="1135" spans="1:8" x14ac:dyDescent="0.3">
      <c r="A1135" s="94"/>
      <c r="B1135" s="93"/>
      <c r="H1135" s="95"/>
    </row>
    <row r="1136" spans="1:8" x14ac:dyDescent="0.3">
      <c r="A1136" s="94"/>
      <c r="B1136" s="93"/>
      <c r="H1136" s="95"/>
    </row>
    <row r="1137" spans="1:8" x14ac:dyDescent="0.3">
      <c r="A1137" s="94"/>
      <c r="B1137" s="93"/>
      <c r="H1137" s="95"/>
    </row>
    <row r="1138" spans="1:8" x14ac:dyDescent="0.3">
      <c r="A1138" s="94"/>
      <c r="B1138" s="93"/>
      <c r="H1138" s="95"/>
    </row>
    <row r="1139" spans="1:8" x14ac:dyDescent="0.3">
      <c r="A1139" s="94"/>
      <c r="B1139" s="93"/>
      <c r="H1139" s="95"/>
    </row>
    <row r="1140" spans="1:8" x14ac:dyDescent="0.3">
      <c r="A1140" s="94"/>
      <c r="B1140" s="93"/>
      <c r="H1140" s="95"/>
    </row>
    <row r="1141" spans="1:8" x14ac:dyDescent="0.3">
      <c r="A1141" s="94"/>
      <c r="B1141" s="93"/>
      <c r="H1141" s="95"/>
    </row>
    <row r="1142" spans="1:8" x14ac:dyDescent="0.3">
      <c r="A1142" s="94"/>
      <c r="B1142" s="93"/>
      <c r="H1142" s="95"/>
    </row>
    <row r="1143" spans="1:8" x14ac:dyDescent="0.3">
      <c r="A1143" s="94"/>
      <c r="B1143" s="93"/>
      <c r="H1143" s="95"/>
    </row>
    <row r="1144" spans="1:8" x14ac:dyDescent="0.3">
      <c r="A1144" s="94"/>
      <c r="B1144" s="93"/>
      <c r="H1144" s="95"/>
    </row>
    <row r="1145" spans="1:8" x14ac:dyDescent="0.3">
      <c r="A1145" s="94"/>
      <c r="B1145" s="93"/>
      <c r="H1145" s="95"/>
    </row>
    <row r="1146" spans="1:8" x14ac:dyDescent="0.3">
      <c r="A1146" s="94"/>
      <c r="B1146" s="93"/>
      <c r="H1146" s="95"/>
    </row>
    <row r="1147" spans="1:8" x14ac:dyDescent="0.3">
      <c r="A1147" s="94"/>
      <c r="B1147" s="93"/>
      <c r="H1147" s="95"/>
    </row>
    <row r="1148" spans="1:8" x14ac:dyDescent="0.3">
      <c r="A1148" s="94"/>
      <c r="B1148" s="93"/>
      <c r="H1148" s="95"/>
    </row>
    <row r="1149" spans="1:8" x14ac:dyDescent="0.3">
      <c r="A1149" s="94"/>
      <c r="B1149" s="93"/>
      <c r="H1149" s="95"/>
    </row>
    <row r="1150" spans="1:8" x14ac:dyDescent="0.3">
      <c r="A1150" s="94"/>
      <c r="B1150" s="93"/>
      <c r="H1150" s="95"/>
    </row>
    <row r="1151" spans="1:8" x14ac:dyDescent="0.3">
      <c r="A1151" s="94"/>
      <c r="B1151" s="93"/>
      <c r="H1151" s="95"/>
    </row>
    <row r="1152" spans="1:8" x14ac:dyDescent="0.3">
      <c r="A1152" s="94"/>
      <c r="B1152" s="93"/>
      <c r="H1152" s="95"/>
    </row>
    <row r="1153" spans="1:8" x14ac:dyDescent="0.3">
      <c r="A1153" s="94"/>
      <c r="B1153" s="93"/>
      <c r="H1153" s="95"/>
    </row>
    <row r="1154" spans="1:8" x14ac:dyDescent="0.3">
      <c r="A1154" s="94"/>
      <c r="B1154" s="93"/>
      <c r="H1154" s="95"/>
    </row>
    <row r="1155" spans="1:8" x14ac:dyDescent="0.3">
      <c r="A1155" s="94"/>
      <c r="B1155" s="93"/>
      <c r="H1155" s="95"/>
    </row>
    <row r="1156" spans="1:8" x14ac:dyDescent="0.3">
      <c r="A1156" s="94"/>
      <c r="B1156" s="93"/>
      <c r="H1156" s="95"/>
    </row>
    <row r="1157" spans="1:8" x14ac:dyDescent="0.3">
      <c r="A1157" s="94"/>
      <c r="B1157" s="93"/>
      <c r="H1157" s="95"/>
    </row>
    <row r="1158" spans="1:8" x14ac:dyDescent="0.3">
      <c r="A1158" s="94"/>
      <c r="B1158" s="93"/>
      <c r="H1158" s="95"/>
    </row>
    <row r="1159" spans="1:8" x14ac:dyDescent="0.3">
      <c r="A1159" s="94"/>
      <c r="B1159" s="93"/>
      <c r="H1159" s="95"/>
    </row>
    <row r="1160" spans="1:8" x14ac:dyDescent="0.3">
      <c r="A1160" s="94"/>
      <c r="B1160" s="93"/>
      <c r="H1160" s="95"/>
    </row>
    <row r="1161" spans="1:8" x14ac:dyDescent="0.3">
      <c r="A1161" s="94"/>
      <c r="B1161" s="93"/>
      <c r="H1161" s="95"/>
    </row>
    <row r="1162" spans="1:8" x14ac:dyDescent="0.3">
      <c r="A1162" s="94"/>
      <c r="B1162" s="93"/>
      <c r="H1162" s="95"/>
    </row>
    <row r="1163" spans="1:8" x14ac:dyDescent="0.3">
      <c r="A1163" s="94"/>
      <c r="B1163" s="93"/>
      <c r="H1163" s="95"/>
    </row>
    <row r="1164" spans="1:8" x14ac:dyDescent="0.3">
      <c r="A1164" s="94"/>
      <c r="B1164" s="93"/>
      <c r="H1164" s="95"/>
    </row>
    <row r="1165" spans="1:8" x14ac:dyDescent="0.3">
      <c r="A1165" s="94"/>
      <c r="B1165" s="93"/>
      <c r="H1165" s="95"/>
    </row>
    <row r="1166" spans="1:8" x14ac:dyDescent="0.3">
      <c r="A1166" s="94"/>
      <c r="B1166" s="93"/>
      <c r="H1166" s="95"/>
    </row>
    <row r="1167" spans="1:8" x14ac:dyDescent="0.3">
      <c r="A1167" s="94"/>
      <c r="B1167" s="93"/>
      <c r="H1167" s="95"/>
    </row>
    <row r="1168" spans="1:8" x14ac:dyDescent="0.3">
      <c r="A1168" s="94"/>
      <c r="B1168" s="93"/>
      <c r="H1168" s="95"/>
    </row>
    <row r="1169" spans="1:8" x14ac:dyDescent="0.3">
      <c r="A1169" s="94"/>
      <c r="B1169" s="93"/>
      <c r="H1169" s="95"/>
    </row>
    <row r="1170" spans="1:8" x14ac:dyDescent="0.3">
      <c r="A1170" s="94"/>
      <c r="B1170" s="93"/>
      <c r="H1170" s="95"/>
    </row>
    <row r="1171" spans="1:8" x14ac:dyDescent="0.3">
      <c r="A1171" s="94"/>
      <c r="B1171" s="93"/>
      <c r="H1171" s="95"/>
    </row>
    <row r="1172" spans="1:8" x14ac:dyDescent="0.3">
      <c r="A1172" s="94"/>
      <c r="B1172" s="93"/>
      <c r="H1172" s="95"/>
    </row>
    <row r="1173" spans="1:8" x14ac:dyDescent="0.3">
      <c r="A1173" s="94"/>
      <c r="B1173" s="93"/>
      <c r="H1173" s="95"/>
    </row>
    <row r="1174" spans="1:8" x14ac:dyDescent="0.3">
      <c r="A1174" s="94"/>
      <c r="B1174" s="93"/>
      <c r="H1174" s="95"/>
    </row>
    <row r="1175" spans="1:8" x14ac:dyDescent="0.3">
      <c r="A1175" s="94"/>
      <c r="B1175" s="93"/>
      <c r="H1175" s="95"/>
    </row>
    <row r="1176" spans="1:8" x14ac:dyDescent="0.3">
      <c r="A1176" s="94"/>
      <c r="B1176" s="93"/>
      <c r="H1176" s="95"/>
    </row>
    <row r="1177" spans="1:8" x14ac:dyDescent="0.3">
      <c r="A1177" s="94"/>
      <c r="B1177" s="93"/>
      <c r="H1177" s="95"/>
    </row>
    <row r="1178" spans="1:8" x14ac:dyDescent="0.3">
      <c r="A1178" s="94"/>
      <c r="B1178" s="93"/>
      <c r="H1178" s="95"/>
    </row>
    <row r="1179" spans="1:8" x14ac:dyDescent="0.3">
      <c r="A1179" s="94"/>
      <c r="B1179" s="93"/>
      <c r="H1179" s="95"/>
    </row>
    <row r="1180" spans="1:8" x14ac:dyDescent="0.3">
      <c r="A1180" s="94"/>
      <c r="B1180" s="93"/>
      <c r="H1180" s="95"/>
    </row>
    <row r="1181" spans="1:8" x14ac:dyDescent="0.3">
      <c r="A1181" s="94"/>
      <c r="B1181" s="93"/>
      <c r="H1181" s="95"/>
    </row>
    <row r="1182" spans="1:8" x14ac:dyDescent="0.3">
      <c r="A1182" s="94"/>
      <c r="B1182" s="93"/>
      <c r="H1182" s="95"/>
    </row>
    <row r="1183" spans="1:8" x14ac:dyDescent="0.3">
      <c r="A1183" s="94"/>
      <c r="B1183" s="93"/>
      <c r="H1183" s="95"/>
    </row>
    <row r="1184" spans="1:8" x14ac:dyDescent="0.3">
      <c r="A1184" s="94"/>
      <c r="B1184" s="93"/>
      <c r="H1184" s="95"/>
    </row>
    <row r="1185" spans="1:8" x14ac:dyDescent="0.3">
      <c r="A1185" s="94"/>
      <c r="B1185" s="93"/>
      <c r="H1185" s="95"/>
    </row>
    <row r="1186" spans="1:8" x14ac:dyDescent="0.3">
      <c r="A1186" s="94"/>
      <c r="B1186" s="93"/>
      <c r="H1186" s="95"/>
    </row>
    <row r="1187" spans="1:8" x14ac:dyDescent="0.3">
      <c r="A1187" s="94"/>
      <c r="B1187" s="93"/>
      <c r="H1187" s="95"/>
    </row>
    <row r="1188" spans="1:8" x14ac:dyDescent="0.3">
      <c r="A1188" s="94"/>
      <c r="B1188" s="93"/>
      <c r="H1188" s="95"/>
    </row>
    <row r="1189" spans="1:8" x14ac:dyDescent="0.3">
      <c r="A1189" s="94"/>
      <c r="B1189" s="93"/>
      <c r="H1189" s="95"/>
    </row>
    <row r="1190" spans="1:8" x14ac:dyDescent="0.3">
      <c r="A1190" s="94"/>
      <c r="B1190" s="93"/>
      <c r="H1190" s="95"/>
    </row>
    <row r="1191" spans="1:8" x14ac:dyDescent="0.3">
      <c r="A1191" s="94"/>
      <c r="B1191" s="93"/>
      <c r="H1191" s="95"/>
    </row>
    <row r="1192" spans="1:8" x14ac:dyDescent="0.3">
      <c r="A1192" s="94"/>
      <c r="B1192" s="93"/>
      <c r="H1192" s="95"/>
    </row>
    <row r="1193" spans="1:8" x14ac:dyDescent="0.3">
      <c r="A1193" s="94"/>
      <c r="B1193" s="93"/>
      <c r="H1193" s="95"/>
    </row>
    <row r="1194" spans="1:8" x14ac:dyDescent="0.3">
      <c r="A1194" s="94"/>
      <c r="B1194" s="93"/>
      <c r="H1194" s="95"/>
    </row>
    <row r="1195" spans="1:8" x14ac:dyDescent="0.3">
      <c r="A1195" s="94"/>
      <c r="B1195" s="93"/>
      <c r="H1195" s="95"/>
    </row>
    <row r="1196" spans="1:8" x14ac:dyDescent="0.3">
      <c r="A1196" s="94"/>
      <c r="B1196" s="93"/>
      <c r="H1196" s="95"/>
    </row>
    <row r="1197" spans="1:8" x14ac:dyDescent="0.3">
      <c r="A1197" s="94"/>
      <c r="B1197" s="93"/>
      <c r="H1197" s="95"/>
    </row>
    <row r="1198" spans="1:8" x14ac:dyDescent="0.3">
      <c r="A1198" s="94"/>
      <c r="B1198" s="93"/>
      <c r="H1198" s="95"/>
    </row>
    <row r="1199" spans="1:8" x14ac:dyDescent="0.3">
      <c r="A1199" s="94"/>
      <c r="B1199" s="93"/>
      <c r="H1199" s="95"/>
    </row>
    <row r="1200" spans="1:8" x14ac:dyDescent="0.3">
      <c r="A1200" s="94"/>
      <c r="B1200" s="93"/>
      <c r="H1200" s="95"/>
    </row>
    <row r="1201" spans="1:8" x14ac:dyDescent="0.3">
      <c r="A1201" s="94"/>
      <c r="B1201" s="93"/>
      <c r="H1201" s="95"/>
    </row>
    <row r="1202" spans="1:8" x14ac:dyDescent="0.3">
      <c r="A1202" s="94"/>
      <c r="B1202" s="93"/>
      <c r="H1202" s="95"/>
    </row>
    <row r="1203" spans="1:8" x14ac:dyDescent="0.3">
      <c r="A1203" s="94"/>
      <c r="B1203" s="93"/>
      <c r="H1203" s="95"/>
    </row>
    <row r="1204" spans="1:8" x14ac:dyDescent="0.3">
      <c r="A1204" s="94"/>
      <c r="B1204" s="93"/>
      <c r="H1204" s="95"/>
    </row>
    <row r="1205" spans="1:8" x14ac:dyDescent="0.3">
      <c r="A1205" s="94"/>
      <c r="B1205" s="93"/>
      <c r="H1205" s="95"/>
    </row>
    <row r="1206" spans="1:8" x14ac:dyDescent="0.3">
      <c r="A1206" s="94"/>
      <c r="B1206" s="93"/>
      <c r="H1206" s="95"/>
    </row>
    <row r="1207" spans="1:8" x14ac:dyDescent="0.3">
      <c r="A1207" s="94"/>
      <c r="B1207" s="93"/>
      <c r="H1207" s="95"/>
    </row>
    <row r="1208" spans="1:8" x14ac:dyDescent="0.3">
      <c r="A1208" s="94"/>
      <c r="B1208" s="93"/>
      <c r="H1208" s="95"/>
    </row>
    <row r="1209" spans="1:8" x14ac:dyDescent="0.3">
      <c r="A1209" s="94"/>
      <c r="B1209" s="93"/>
      <c r="H1209" s="95"/>
    </row>
    <row r="1210" spans="1:8" x14ac:dyDescent="0.3">
      <c r="A1210" s="94"/>
      <c r="B1210" s="93"/>
      <c r="H1210" s="95"/>
    </row>
    <row r="1211" spans="1:8" x14ac:dyDescent="0.3">
      <c r="A1211" s="94"/>
      <c r="B1211" s="93"/>
      <c r="H1211" s="95"/>
    </row>
    <row r="1212" spans="1:8" x14ac:dyDescent="0.3">
      <c r="A1212" s="94"/>
      <c r="B1212" s="93"/>
      <c r="H1212" s="95"/>
    </row>
    <row r="1213" spans="1:8" x14ac:dyDescent="0.3">
      <c r="A1213" s="94"/>
      <c r="B1213" s="93"/>
      <c r="H1213" s="95"/>
    </row>
    <row r="1214" spans="1:8" x14ac:dyDescent="0.3">
      <c r="A1214" s="94"/>
      <c r="B1214" s="93"/>
      <c r="H1214" s="95"/>
    </row>
    <row r="1215" spans="1:8" x14ac:dyDescent="0.3">
      <c r="A1215" s="94"/>
      <c r="B1215" s="93"/>
      <c r="H1215" s="95"/>
    </row>
    <row r="1216" spans="1:8" x14ac:dyDescent="0.3">
      <c r="A1216" s="94"/>
      <c r="B1216" s="93"/>
      <c r="H1216" s="95"/>
    </row>
    <row r="1217" spans="1:8" x14ac:dyDescent="0.3">
      <c r="A1217" s="94"/>
      <c r="B1217" s="93"/>
      <c r="H1217" s="95"/>
    </row>
    <row r="1218" spans="1:8" x14ac:dyDescent="0.3">
      <c r="A1218" s="94"/>
      <c r="B1218" s="93"/>
      <c r="H1218" s="95"/>
    </row>
    <row r="1219" spans="1:8" x14ac:dyDescent="0.3">
      <c r="A1219" s="94"/>
      <c r="B1219" s="93"/>
      <c r="H1219" s="95"/>
    </row>
    <row r="1220" spans="1:8" x14ac:dyDescent="0.3">
      <c r="A1220" s="94"/>
      <c r="B1220" s="93"/>
      <c r="H1220" s="95"/>
    </row>
    <row r="1221" spans="1:8" x14ac:dyDescent="0.3">
      <c r="A1221" s="94"/>
      <c r="B1221" s="93"/>
      <c r="H1221" s="95"/>
    </row>
    <row r="1222" spans="1:8" x14ac:dyDescent="0.3">
      <c r="A1222" s="94"/>
      <c r="B1222" s="93"/>
      <c r="H1222" s="95"/>
    </row>
    <row r="1223" spans="1:8" x14ac:dyDescent="0.3">
      <c r="A1223" s="94"/>
      <c r="B1223" s="93"/>
      <c r="H1223" s="95"/>
    </row>
    <row r="1224" spans="1:8" x14ac:dyDescent="0.3">
      <c r="A1224" s="94"/>
      <c r="B1224" s="93"/>
      <c r="H1224" s="95"/>
    </row>
    <row r="1225" spans="1:8" x14ac:dyDescent="0.3">
      <c r="A1225" s="94"/>
      <c r="B1225" s="93"/>
      <c r="H1225" s="95"/>
    </row>
    <row r="1226" spans="1:8" x14ac:dyDescent="0.3">
      <c r="A1226" s="94"/>
      <c r="B1226" s="93"/>
      <c r="H1226" s="95"/>
    </row>
    <row r="1227" spans="1:8" x14ac:dyDescent="0.3">
      <c r="A1227" s="94"/>
      <c r="B1227" s="93"/>
      <c r="H1227" s="95"/>
    </row>
    <row r="1228" spans="1:8" x14ac:dyDescent="0.3">
      <c r="A1228" s="94"/>
      <c r="B1228" s="93"/>
      <c r="H1228" s="95"/>
    </row>
    <row r="1229" spans="1:8" x14ac:dyDescent="0.3">
      <c r="A1229" s="94"/>
      <c r="B1229" s="93"/>
      <c r="H1229" s="95"/>
    </row>
    <row r="1230" spans="1:8" x14ac:dyDescent="0.3">
      <c r="A1230" s="94"/>
      <c r="B1230" s="93"/>
      <c r="H1230" s="95"/>
    </row>
    <row r="1231" spans="1:8" x14ac:dyDescent="0.3">
      <c r="A1231" s="94"/>
      <c r="B1231" s="93"/>
      <c r="H1231" s="95"/>
    </row>
    <row r="1232" spans="1:8" x14ac:dyDescent="0.3">
      <c r="A1232" s="94"/>
      <c r="B1232" s="93"/>
      <c r="H1232" s="95"/>
    </row>
    <row r="1233" spans="1:8" x14ac:dyDescent="0.3">
      <c r="A1233" s="94"/>
      <c r="B1233" s="93"/>
      <c r="H1233" s="95"/>
    </row>
    <row r="1234" spans="1:8" x14ac:dyDescent="0.3">
      <c r="A1234" s="94"/>
      <c r="B1234" s="93"/>
      <c r="H1234" s="95"/>
    </row>
    <row r="1235" spans="1:8" x14ac:dyDescent="0.3">
      <c r="A1235" s="94"/>
      <c r="B1235" s="93"/>
      <c r="H1235" s="95"/>
    </row>
    <row r="1236" spans="1:8" x14ac:dyDescent="0.3">
      <c r="A1236" s="94"/>
      <c r="B1236" s="93"/>
      <c r="H1236" s="95"/>
    </row>
    <row r="1237" spans="1:8" x14ac:dyDescent="0.3">
      <c r="A1237" s="94"/>
      <c r="B1237" s="93"/>
      <c r="H1237" s="95"/>
    </row>
    <row r="1238" spans="1:8" x14ac:dyDescent="0.3">
      <c r="A1238" s="94"/>
      <c r="B1238" s="93"/>
      <c r="H1238" s="95"/>
    </row>
    <row r="1239" spans="1:8" x14ac:dyDescent="0.3">
      <c r="A1239" s="94"/>
      <c r="B1239" s="93"/>
      <c r="H1239" s="95"/>
    </row>
    <row r="1240" spans="1:8" x14ac:dyDescent="0.3">
      <c r="A1240" s="94"/>
      <c r="B1240" s="93"/>
      <c r="H1240" s="95"/>
    </row>
    <row r="1241" spans="1:8" x14ac:dyDescent="0.3">
      <c r="A1241" s="94"/>
      <c r="B1241" s="93"/>
      <c r="H1241" s="95"/>
    </row>
    <row r="1242" spans="1:8" x14ac:dyDescent="0.3">
      <c r="A1242" s="94"/>
      <c r="B1242" s="93"/>
      <c r="H1242" s="95"/>
    </row>
    <row r="1243" spans="1:8" x14ac:dyDescent="0.3">
      <c r="A1243" s="94"/>
      <c r="B1243" s="93"/>
      <c r="H1243" s="95"/>
    </row>
    <row r="1244" spans="1:8" x14ac:dyDescent="0.3">
      <c r="A1244" s="94"/>
      <c r="B1244" s="93"/>
      <c r="H1244" s="95"/>
    </row>
    <row r="1245" spans="1:8" x14ac:dyDescent="0.3">
      <c r="A1245" s="94"/>
      <c r="B1245" s="93"/>
      <c r="H1245" s="95"/>
    </row>
    <row r="1246" spans="1:8" x14ac:dyDescent="0.3">
      <c r="A1246" s="94"/>
      <c r="B1246" s="93"/>
      <c r="H1246" s="95"/>
    </row>
    <row r="1247" spans="1:8" x14ac:dyDescent="0.3">
      <c r="A1247" s="94"/>
      <c r="B1247" s="93"/>
      <c r="H1247" s="95"/>
    </row>
    <row r="1248" spans="1:8" x14ac:dyDescent="0.3">
      <c r="A1248" s="94"/>
      <c r="B1248" s="93"/>
      <c r="H1248" s="95"/>
    </row>
    <row r="1249" spans="1:8" x14ac:dyDescent="0.3">
      <c r="A1249" s="94"/>
      <c r="B1249" s="93"/>
      <c r="H1249" s="95"/>
    </row>
    <row r="1250" spans="1:8" x14ac:dyDescent="0.3">
      <c r="A1250" s="94"/>
      <c r="B1250" s="93"/>
      <c r="H1250" s="95"/>
    </row>
    <row r="1251" spans="1:8" x14ac:dyDescent="0.3">
      <c r="A1251" s="94"/>
      <c r="B1251" s="93"/>
      <c r="H1251" s="95"/>
    </row>
    <row r="1252" spans="1:8" x14ac:dyDescent="0.3">
      <c r="A1252" s="94"/>
      <c r="B1252" s="93"/>
      <c r="H1252" s="95"/>
    </row>
    <row r="1253" spans="1:8" x14ac:dyDescent="0.3">
      <c r="A1253" s="94"/>
      <c r="B1253" s="93"/>
      <c r="H1253" s="95"/>
    </row>
    <row r="1254" spans="1:8" x14ac:dyDescent="0.3">
      <c r="A1254" s="94"/>
      <c r="B1254" s="93"/>
      <c r="H1254" s="95"/>
    </row>
    <row r="1255" spans="1:8" x14ac:dyDescent="0.3">
      <c r="A1255" s="94"/>
      <c r="B1255" s="93"/>
      <c r="H1255" s="95"/>
    </row>
    <row r="1256" spans="1:8" x14ac:dyDescent="0.3">
      <c r="A1256" s="94"/>
      <c r="B1256" s="93"/>
      <c r="H1256" s="95"/>
    </row>
    <row r="1257" spans="1:8" x14ac:dyDescent="0.3">
      <c r="A1257" s="94"/>
      <c r="B1257" s="93"/>
      <c r="H1257" s="95"/>
    </row>
    <row r="1258" spans="1:8" x14ac:dyDescent="0.3">
      <c r="A1258" s="94"/>
      <c r="B1258" s="93"/>
      <c r="H1258" s="95"/>
    </row>
    <row r="1259" spans="1:8" x14ac:dyDescent="0.3">
      <c r="A1259" s="94"/>
      <c r="B1259" s="93"/>
      <c r="H1259" s="95"/>
    </row>
    <row r="1260" spans="1:8" x14ac:dyDescent="0.3">
      <c r="A1260" s="94"/>
      <c r="B1260" s="93"/>
      <c r="H1260" s="95"/>
    </row>
    <row r="1261" spans="1:8" x14ac:dyDescent="0.3">
      <c r="A1261" s="94"/>
      <c r="B1261" s="93"/>
      <c r="H1261" s="95"/>
    </row>
    <row r="1262" spans="1:8" x14ac:dyDescent="0.3">
      <c r="A1262" s="94"/>
      <c r="B1262" s="93"/>
      <c r="H1262" s="95"/>
    </row>
    <row r="1263" spans="1:8" x14ac:dyDescent="0.3">
      <c r="A1263" s="94"/>
      <c r="B1263" s="93"/>
      <c r="H1263" s="95"/>
    </row>
    <row r="1264" spans="1:8" x14ac:dyDescent="0.3">
      <c r="A1264" s="94"/>
      <c r="B1264" s="93"/>
      <c r="H1264" s="95"/>
    </row>
    <row r="1265" spans="1:8" x14ac:dyDescent="0.3">
      <c r="A1265" s="94"/>
      <c r="B1265" s="93"/>
      <c r="H1265" s="95"/>
    </row>
    <row r="1266" spans="1:8" x14ac:dyDescent="0.3">
      <c r="A1266" s="94"/>
      <c r="B1266" s="93"/>
      <c r="H1266" s="95"/>
    </row>
    <row r="1267" spans="1:8" x14ac:dyDescent="0.3">
      <c r="A1267" s="94"/>
      <c r="B1267" s="93"/>
      <c r="H1267" s="95"/>
    </row>
    <row r="1268" spans="1:8" x14ac:dyDescent="0.3">
      <c r="A1268" s="94"/>
      <c r="B1268" s="93"/>
      <c r="H1268" s="95"/>
    </row>
    <row r="1269" spans="1:8" x14ac:dyDescent="0.3">
      <c r="A1269" s="94"/>
      <c r="B1269" s="93"/>
      <c r="H1269" s="95"/>
    </row>
    <row r="1270" spans="1:8" x14ac:dyDescent="0.3">
      <c r="A1270" s="94"/>
      <c r="B1270" s="93"/>
      <c r="H1270" s="95"/>
    </row>
    <row r="1271" spans="1:8" x14ac:dyDescent="0.3">
      <c r="A1271" s="94"/>
      <c r="B1271" s="93"/>
      <c r="H1271" s="95"/>
    </row>
    <row r="1272" spans="1:8" x14ac:dyDescent="0.3">
      <c r="A1272" s="94"/>
      <c r="B1272" s="93"/>
      <c r="H1272" s="95"/>
    </row>
    <row r="1273" spans="1:8" x14ac:dyDescent="0.3">
      <c r="A1273" s="94"/>
      <c r="B1273" s="93"/>
      <c r="H1273" s="95"/>
    </row>
    <row r="1274" spans="1:8" x14ac:dyDescent="0.3">
      <c r="A1274" s="94"/>
      <c r="B1274" s="93"/>
      <c r="H1274" s="95"/>
    </row>
    <row r="1275" spans="1:8" x14ac:dyDescent="0.3">
      <c r="A1275" s="94"/>
      <c r="B1275" s="93"/>
      <c r="H1275" s="95"/>
    </row>
    <row r="1276" spans="1:8" x14ac:dyDescent="0.3">
      <c r="A1276" s="94"/>
      <c r="B1276" s="93"/>
      <c r="H1276" s="95"/>
    </row>
    <row r="1277" spans="1:8" x14ac:dyDescent="0.3">
      <c r="A1277" s="94"/>
      <c r="B1277" s="93"/>
      <c r="H1277" s="95"/>
    </row>
    <row r="1278" spans="1:8" x14ac:dyDescent="0.3">
      <c r="A1278" s="94"/>
      <c r="B1278" s="93"/>
      <c r="H1278" s="95"/>
    </row>
    <row r="1279" spans="1:8" x14ac:dyDescent="0.3">
      <c r="A1279" s="94"/>
      <c r="B1279" s="93"/>
      <c r="H1279" s="95"/>
    </row>
    <row r="1280" spans="1:8" x14ac:dyDescent="0.3">
      <c r="A1280" s="94"/>
      <c r="B1280" s="93"/>
      <c r="H1280" s="95"/>
    </row>
    <row r="1281" spans="1:8" x14ac:dyDescent="0.3">
      <c r="A1281" s="94"/>
      <c r="B1281" s="93"/>
      <c r="H1281" s="95"/>
    </row>
    <row r="1282" spans="1:8" x14ac:dyDescent="0.3">
      <c r="A1282" s="94"/>
      <c r="B1282" s="93"/>
      <c r="H1282" s="95"/>
    </row>
    <row r="1283" spans="1:8" x14ac:dyDescent="0.3">
      <c r="A1283" s="94"/>
      <c r="B1283" s="93"/>
      <c r="H1283" s="95"/>
    </row>
    <row r="1284" spans="1:8" x14ac:dyDescent="0.3">
      <c r="A1284" s="94"/>
      <c r="B1284" s="93"/>
      <c r="H1284" s="95"/>
    </row>
    <row r="1285" spans="1:8" x14ac:dyDescent="0.3">
      <c r="A1285" s="94"/>
      <c r="B1285" s="93"/>
      <c r="H1285" s="95"/>
    </row>
    <row r="1286" spans="1:8" x14ac:dyDescent="0.3">
      <c r="A1286" s="94"/>
      <c r="B1286" s="93"/>
      <c r="H1286" s="95"/>
    </row>
    <row r="1287" spans="1:8" x14ac:dyDescent="0.3">
      <c r="A1287" s="94"/>
      <c r="B1287" s="93"/>
      <c r="H1287" s="95"/>
    </row>
    <row r="1288" spans="1:8" x14ac:dyDescent="0.3">
      <c r="A1288" s="94"/>
      <c r="B1288" s="93"/>
      <c r="H1288" s="95"/>
    </row>
    <row r="1289" spans="1:8" x14ac:dyDescent="0.3">
      <c r="A1289" s="94"/>
      <c r="B1289" s="93"/>
      <c r="H1289" s="95"/>
    </row>
    <row r="1290" spans="1:8" x14ac:dyDescent="0.3">
      <c r="A1290" s="94"/>
      <c r="B1290" s="93"/>
      <c r="H1290" s="95"/>
    </row>
    <row r="1291" spans="1:8" x14ac:dyDescent="0.3">
      <c r="A1291" s="94"/>
      <c r="B1291" s="93"/>
      <c r="H1291" s="95"/>
    </row>
    <row r="1292" spans="1:8" x14ac:dyDescent="0.3">
      <c r="A1292" s="94"/>
      <c r="B1292" s="93"/>
      <c r="H1292" s="95"/>
    </row>
    <row r="1293" spans="1:8" x14ac:dyDescent="0.3">
      <c r="A1293" s="94"/>
      <c r="B1293" s="93"/>
      <c r="H1293" s="95"/>
    </row>
    <row r="1294" spans="1:8" x14ac:dyDescent="0.3">
      <c r="A1294" s="94"/>
      <c r="B1294" s="93"/>
      <c r="H1294" s="95"/>
    </row>
    <row r="1295" spans="1:8" x14ac:dyDescent="0.3">
      <c r="A1295" s="94"/>
      <c r="B1295" s="93"/>
      <c r="H1295" s="95"/>
    </row>
    <row r="1296" spans="1:8" x14ac:dyDescent="0.3">
      <c r="A1296" s="94"/>
      <c r="B1296" s="93"/>
      <c r="H1296" s="95"/>
    </row>
    <row r="1297" spans="1:8" x14ac:dyDescent="0.3">
      <c r="A1297" s="94"/>
      <c r="B1297" s="93"/>
      <c r="H1297" s="95"/>
    </row>
    <row r="1298" spans="1:8" x14ac:dyDescent="0.3">
      <c r="A1298" s="94"/>
      <c r="B1298" s="93"/>
      <c r="H1298" s="95"/>
    </row>
    <row r="1299" spans="1:8" x14ac:dyDescent="0.3">
      <c r="A1299" s="94"/>
      <c r="B1299" s="93"/>
      <c r="H1299" s="95"/>
    </row>
    <row r="1300" spans="1:8" x14ac:dyDescent="0.3">
      <c r="A1300" s="94"/>
      <c r="B1300" s="93"/>
      <c r="H1300" s="95"/>
    </row>
    <row r="1301" spans="1:8" x14ac:dyDescent="0.3">
      <c r="A1301" s="94"/>
      <c r="B1301" s="93"/>
      <c r="H1301" s="95"/>
    </row>
    <row r="1302" spans="1:8" x14ac:dyDescent="0.3">
      <c r="A1302" s="94"/>
      <c r="B1302" s="93"/>
      <c r="H1302" s="95"/>
    </row>
    <row r="1303" spans="1:8" x14ac:dyDescent="0.3">
      <c r="A1303" s="94"/>
      <c r="B1303" s="93"/>
      <c r="H1303" s="95"/>
    </row>
    <row r="1304" spans="1:8" x14ac:dyDescent="0.3">
      <c r="A1304" s="94"/>
      <c r="B1304" s="93"/>
      <c r="H1304" s="95"/>
    </row>
    <row r="1305" spans="1:8" x14ac:dyDescent="0.3">
      <c r="A1305" s="94"/>
      <c r="B1305" s="93"/>
      <c r="H1305" s="95"/>
    </row>
    <row r="1306" spans="1:8" x14ac:dyDescent="0.3">
      <c r="A1306" s="94"/>
      <c r="B1306" s="93"/>
      <c r="H1306" s="95"/>
    </row>
    <row r="1307" spans="1:8" x14ac:dyDescent="0.3">
      <c r="A1307" s="94"/>
      <c r="B1307" s="93"/>
      <c r="H1307" s="95"/>
    </row>
    <row r="1308" spans="1:8" x14ac:dyDescent="0.3">
      <c r="A1308" s="94"/>
      <c r="B1308" s="93"/>
      <c r="H1308" s="95"/>
    </row>
    <row r="1309" spans="1:8" x14ac:dyDescent="0.3">
      <c r="A1309" s="94"/>
      <c r="B1309" s="93"/>
      <c r="H1309" s="95"/>
    </row>
    <row r="1310" spans="1:8" x14ac:dyDescent="0.3">
      <c r="A1310" s="94"/>
      <c r="B1310" s="93"/>
      <c r="H1310" s="95"/>
    </row>
    <row r="1311" spans="1:8" x14ac:dyDescent="0.3">
      <c r="A1311" s="94"/>
      <c r="B1311" s="93"/>
      <c r="H1311" s="95"/>
    </row>
    <row r="1312" spans="1:8" x14ac:dyDescent="0.3">
      <c r="A1312" s="94"/>
      <c r="B1312" s="93"/>
      <c r="H1312" s="95"/>
    </row>
    <row r="1313" spans="1:8" x14ac:dyDescent="0.3">
      <c r="A1313" s="94"/>
      <c r="B1313" s="93"/>
      <c r="H1313" s="95"/>
    </row>
    <row r="1314" spans="1:8" x14ac:dyDescent="0.3">
      <c r="A1314" s="94"/>
      <c r="B1314" s="93"/>
      <c r="H1314" s="95"/>
    </row>
    <row r="1315" spans="1:8" x14ac:dyDescent="0.3">
      <c r="A1315" s="94"/>
      <c r="B1315" s="93"/>
      <c r="H1315" s="95"/>
    </row>
    <row r="1316" spans="1:8" x14ac:dyDescent="0.3">
      <c r="A1316" s="94"/>
      <c r="B1316" s="93"/>
      <c r="H1316" s="95"/>
    </row>
    <row r="1317" spans="1:8" x14ac:dyDescent="0.3">
      <c r="A1317" s="94"/>
      <c r="B1317" s="93"/>
      <c r="H1317" s="95"/>
    </row>
    <row r="1318" spans="1:8" x14ac:dyDescent="0.3">
      <c r="A1318" s="94"/>
      <c r="B1318" s="93"/>
      <c r="H1318" s="95"/>
    </row>
    <row r="1319" spans="1:8" x14ac:dyDescent="0.3">
      <c r="A1319" s="94"/>
      <c r="B1319" s="93"/>
      <c r="H1319" s="95"/>
    </row>
    <row r="1320" spans="1:8" x14ac:dyDescent="0.3">
      <c r="A1320" s="94"/>
      <c r="B1320" s="93"/>
      <c r="H1320" s="95"/>
    </row>
    <row r="1321" spans="1:8" x14ac:dyDescent="0.3">
      <c r="A1321" s="94"/>
      <c r="B1321" s="93"/>
      <c r="H1321" s="95"/>
    </row>
    <row r="1322" spans="1:8" x14ac:dyDescent="0.3">
      <c r="A1322" s="94"/>
      <c r="B1322" s="93"/>
      <c r="H1322" s="95"/>
    </row>
    <row r="1323" spans="1:8" x14ac:dyDescent="0.3">
      <c r="A1323" s="94"/>
      <c r="B1323" s="93"/>
      <c r="H1323" s="95"/>
    </row>
    <row r="1324" spans="1:8" x14ac:dyDescent="0.3">
      <c r="A1324" s="94"/>
      <c r="B1324" s="93"/>
      <c r="H1324" s="95"/>
    </row>
    <row r="1325" spans="1:8" x14ac:dyDescent="0.3">
      <c r="A1325" s="94"/>
      <c r="B1325" s="93"/>
      <c r="H1325" s="95"/>
    </row>
    <row r="1326" spans="1:8" x14ac:dyDescent="0.3">
      <c r="A1326" s="94"/>
      <c r="B1326" s="93"/>
      <c r="H1326" s="95"/>
    </row>
    <row r="1327" spans="1:8" x14ac:dyDescent="0.3">
      <c r="A1327" s="94"/>
      <c r="B1327" s="93"/>
      <c r="H1327" s="95"/>
    </row>
    <row r="1328" spans="1:8" x14ac:dyDescent="0.3">
      <c r="A1328" s="94"/>
      <c r="B1328" s="93"/>
      <c r="H1328" s="95"/>
    </row>
    <row r="1329" spans="1:8" x14ac:dyDescent="0.3">
      <c r="A1329" s="94"/>
      <c r="B1329" s="93"/>
      <c r="H1329" s="95"/>
    </row>
    <row r="1330" spans="1:8" x14ac:dyDescent="0.3">
      <c r="A1330" s="94"/>
      <c r="B1330" s="93"/>
      <c r="H1330" s="95"/>
    </row>
    <row r="1331" spans="1:8" x14ac:dyDescent="0.3">
      <c r="A1331" s="94"/>
      <c r="B1331" s="93"/>
      <c r="H1331" s="95"/>
    </row>
    <row r="1332" spans="1:8" x14ac:dyDescent="0.3">
      <c r="A1332" s="94"/>
      <c r="B1332" s="93"/>
      <c r="H1332" s="95"/>
    </row>
    <row r="1333" spans="1:8" x14ac:dyDescent="0.3">
      <c r="A1333" s="94"/>
      <c r="B1333" s="93"/>
      <c r="H1333" s="95"/>
    </row>
    <row r="1334" spans="1:8" x14ac:dyDescent="0.3">
      <c r="A1334" s="94"/>
      <c r="B1334" s="93"/>
      <c r="H1334" s="95"/>
    </row>
    <row r="1335" spans="1:8" x14ac:dyDescent="0.3">
      <c r="A1335" s="94"/>
      <c r="B1335" s="93"/>
      <c r="H1335" s="95"/>
    </row>
    <row r="1336" spans="1:8" x14ac:dyDescent="0.3">
      <c r="A1336" s="94"/>
      <c r="B1336" s="93"/>
      <c r="H1336" s="95"/>
    </row>
    <row r="1337" spans="1:8" x14ac:dyDescent="0.3">
      <c r="A1337" s="94"/>
      <c r="B1337" s="93"/>
      <c r="H1337" s="95"/>
    </row>
    <row r="1338" spans="1:8" x14ac:dyDescent="0.3">
      <c r="A1338" s="94"/>
      <c r="B1338" s="93"/>
      <c r="H1338" s="95"/>
    </row>
    <row r="1339" spans="1:8" x14ac:dyDescent="0.3">
      <c r="A1339" s="94"/>
      <c r="B1339" s="93"/>
      <c r="H1339" s="95"/>
    </row>
    <row r="1340" spans="1:8" x14ac:dyDescent="0.3">
      <c r="A1340" s="94"/>
      <c r="B1340" s="93"/>
      <c r="H1340" s="95"/>
    </row>
    <row r="1341" spans="1:8" x14ac:dyDescent="0.3">
      <c r="A1341" s="94"/>
      <c r="B1341" s="93"/>
      <c r="H1341" s="95"/>
    </row>
    <row r="1342" spans="1:8" x14ac:dyDescent="0.3">
      <c r="A1342" s="94"/>
      <c r="B1342" s="93"/>
      <c r="H1342" s="95"/>
    </row>
    <row r="1343" spans="1:8" x14ac:dyDescent="0.3">
      <c r="A1343" s="94"/>
      <c r="B1343" s="93"/>
      <c r="H1343" s="95"/>
    </row>
    <row r="1344" spans="1:8" x14ac:dyDescent="0.3">
      <c r="A1344" s="94"/>
      <c r="B1344" s="93"/>
      <c r="H1344" s="95"/>
    </row>
    <row r="1345" spans="1:8" x14ac:dyDescent="0.3">
      <c r="A1345" s="94"/>
      <c r="B1345" s="93"/>
      <c r="H1345" s="95"/>
    </row>
    <row r="1346" spans="1:8" x14ac:dyDescent="0.3">
      <c r="A1346" s="94"/>
      <c r="B1346" s="93"/>
      <c r="H1346" s="95"/>
    </row>
    <row r="1347" spans="1:8" x14ac:dyDescent="0.3">
      <c r="A1347" s="94"/>
      <c r="B1347" s="93"/>
      <c r="H1347" s="95"/>
    </row>
    <row r="1348" spans="1:8" x14ac:dyDescent="0.3">
      <c r="A1348" s="94"/>
      <c r="B1348" s="93"/>
      <c r="H1348" s="95"/>
    </row>
    <row r="1349" spans="1:8" x14ac:dyDescent="0.3">
      <c r="A1349" s="94"/>
      <c r="B1349" s="93"/>
      <c r="H1349" s="95"/>
    </row>
    <row r="1350" spans="1:8" x14ac:dyDescent="0.3">
      <c r="A1350" s="94"/>
      <c r="B1350" s="93"/>
      <c r="H1350" s="95"/>
    </row>
    <row r="1351" spans="1:8" x14ac:dyDescent="0.3">
      <c r="A1351" s="94"/>
      <c r="B1351" s="93"/>
      <c r="H1351" s="95"/>
    </row>
    <row r="1352" spans="1:8" x14ac:dyDescent="0.3">
      <c r="A1352" s="94"/>
      <c r="B1352" s="93"/>
      <c r="H1352" s="95"/>
    </row>
    <row r="1353" spans="1:8" x14ac:dyDescent="0.3">
      <c r="A1353" s="94"/>
      <c r="B1353" s="93"/>
      <c r="H1353" s="95"/>
    </row>
    <row r="1354" spans="1:8" x14ac:dyDescent="0.3">
      <c r="A1354" s="94"/>
      <c r="B1354" s="93"/>
      <c r="H1354" s="95"/>
    </row>
    <row r="1355" spans="1:8" x14ac:dyDescent="0.3">
      <c r="A1355" s="94"/>
      <c r="B1355" s="93"/>
      <c r="H1355" s="95"/>
    </row>
    <row r="1356" spans="1:8" x14ac:dyDescent="0.3">
      <c r="A1356" s="94"/>
      <c r="B1356" s="93"/>
      <c r="H1356" s="95"/>
    </row>
    <row r="1357" spans="1:8" x14ac:dyDescent="0.3">
      <c r="A1357" s="94"/>
      <c r="B1357" s="93"/>
      <c r="H1357" s="95"/>
    </row>
    <row r="1358" spans="1:8" x14ac:dyDescent="0.3">
      <c r="A1358" s="94"/>
      <c r="B1358" s="93"/>
      <c r="H1358" s="95"/>
    </row>
    <row r="1359" spans="1:8" x14ac:dyDescent="0.3">
      <c r="A1359" s="94"/>
      <c r="B1359" s="93"/>
      <c r="H1359" s="95"/>
    </row>
    <row r="1360" spans="1:8" x14ac:dyDescent="0.3">
      <c r="A1360" s="94"/>
      <c r="B1360" s="93"/>
      <c r="H1360" s="95"/>
    </row>
    <row r="1361" spans="1:8" x14ac:dyDescent="0.3">
      <c r="A1361" s="94"/>
      <c r="B1361" s="93"/>
      <c r="H1361" s="95"/>
    </row>
    <row r="1362" spans="1:8" x14ac:dyDescent="0.3">
      <c r="A1362" s="94"/>
      <c r="B1362" s="93"/>
      <c r="H1362" s="95"/>
    </row>
    <row r="1363" spans="1:8" x14ac:dyDescent="0.3">
      <c r="A1363" s="94"/>
      <c r="B1363" s="93"/>
      <c r="H1363" s="95"/>
    </row>
    <row r="1364" spans="1:8" x14ac:dyDescent="0.3">
      <c r="A1364" s="94"/>
      <c r="B1364" s="93"/>
      <c r="H1364" s="95"/>
    </row>
    <row r="1365" spans="1:8" x14ac:dyDescent="0.3">
      <c r="A1365" s="94"/>
      <c r="B1365" s="93"/>
      <c r="H1365" s="95"/>
    </row>
    <row r="1366" spans="1:8" x14ac:dyDescent="0.3">
      <c r="A1366" s="94"/>
      <c r="B1366" s="93"/>
      <c r="H1366" s="95"/>
    </row>
    <row r="1367" spans="1:8" x14ac:dyDescent="0.3">
      <c r="A1367" s="94"/>
      <c r="B1367" s="93"/>
      <c r="H1367" s="95"/>
    </row>
    <row r="1368" spans="1:8" x14ac:dyDescent="0.3">
      <c r="A1368" s="94"/>
      <c r="B1368" s="93"/>
      <c r="H1368" s="95"/>
    </row>
    <row r="1369" spans="1:8" x14ac:dyDescent="0.3">
      <c r="A1369" s="94"/>
      <c r="B1369" s="93"/>
      <c r="H1369" s="95"/>
    </row>
    <row r="1370" spans="1:8" x14ac:dyDescent="0.3">
      <c r="A1370" s="94"/>
      <c r="B1370" s="93"/>
      <c r="H1370" s="95"/>
    </row>
    <row r="1371" spans="1:8" x14ac:dyDescent="0.3">
      <c r="A1371" s="94"/>
      <c r="B1371" s="93"/>
      <c r="H1371" s="95"/>
    </row>
    <row r="1372" spans="1:8" x14ac:dyDescent="0.3">
      <c r="A1372" s="94"/>
      <c r="B1372" s="93"/>
      <c r="H1372" s="95"/>
    </row>
    <row r="1373" spans="1:8" x14ac:dyDescent="0.3">
      <c r="A1373" s="94"/>
      <c r="B1373" s="93"/>
      <c r="H1373" s="95"/>
    </row>
    <row r="1374" spans="1:8" x14ac:dyDescent="0.3">
      <c r="A1374" s="94"/>
      <c r="B1374" s="93"/>
      <c r="H1374" s="95"/>
    </row>
    <row r="1375" spans="1:8" x14ac:dyDescent="0.3">
      <c r="A1375" s="94"/>
      <c r="B1375" s="93"/>
      <c r="H1375" s="95"/>
    </row>
    <row r="1376" spans="1:8" x14ac:dyDescent="0.3">
      <c r="A1376" s="94"/>
      <c r="B1376" s="93"/>
      <c r="H1376" s="95"/>
    </row>
    <row r="1377" spans="1:8" x14ac:dyDescent="0.3">
      <c r="A1377" s="94"/>
      <c r="B1377" s="93"/>
      <c r="H1377" s="95"/>
    </row>
    <row r="1378" spans="1:8" x14ac:dyDescent="0.3">
      <c r="A1378" s="94"/>
      <c r="B1378" s="93"/>
      <c r="H1378" s="95"/>
    </row>
    <row r="1379" spans="1:8" x14ac:dyDescent="0.3">
      <c r="A1379" s="94"/>
      <c r="B1379" s="93"/>
      <c r="H1379" s="95"/>
    </row>
    <row r="1380" spans="1:8" x14ac:dyDescent="0.3">
      <c r="A1380" s="94"/>
      <c r="B1380" s="93"/>
      <c r="H1380" s="95"/>
    </row>
    <row r="1381" spans="1:8" x14ac:dyDescent="0.3">
      <c r="A1381" s="94"/>
      <c r="B1381" s="93"/>
      <c r="H1381" s="95"/>
    </row>
    <row r="1382" spans="1:8" x14ac:dyDescent="0.3">
      <c r="A1382" s="94"/>
      <c r="B1382" s="93"/>
      <c r="H1382" s="95"/>
    </row>
    <row r="1383" spans="1:8" x14ac:dyDescent="0.3">
      <c r="A1383" s="94"/>
      <c r="B1383" s="93"/>
      <c r="H1383" s="95"/>
    </row>
    <row r="1384" spans="1:8" x14ac:dyDescent="0.3">
      <c r="A1384" s="94"/>
      <c r="B1384" s="93"/>
      <c r="H1384" s="95"/>
    </row>
    <row r="1385" spans="1:8" x14ac:dyDescent="0.3">
      <c r="A1385" s="94"/>
      <c r="B1385" s="93"/>
      <c r="H1385" s="95"/>
    </row>
    <row r="1386" spans="1:8" x14ac:dyDescent="0.3">
      <c r="A1386" s="94"/>
      <c r="B1386" s="93"/>
      <c r="H1386" s="95"/>
    </row>
    <row r="1387" spans="1:8" x14ac:dyDescent="0.3">
      <c r="A1387" s="94"/>
      <c r="B1387" s="93"/>
      <c r="H1387" s="95"/>
    </row>
    <row r="1388" spans="1:8" x14ac:dyDescent="0.3">
      <c r="A1388" s="94"/>
      <c r="B1388" s="93"/>
      <c r="H1388" s="95"/>
    </row>
    <row r="1389" spans="1:8" x14ac:dyDescent="0.3">
      <c r="A1389" s="94"/>
      <c r="B1389" s="93"/>
      <c r="H1389" s="95"/>
    </row>
    <row r="1390" spans="1:8" x14ac:dyDescent="0.3">
      <c r="A1390" s="94"/>
      <c r="B1390" s="93"/>
      <c r="H1390" s="95"/>
    </row>
    <row r="1391" spans="1:8" x14ac:dyDescent="0.3">
      <c r="A1391" s="94"/>
      <c r="B1391" s="93"/>
      <c r="H1391" s="95"/>
    </row>
    <row r="1392" spans="1:8" x14ac:dyDescent="0.3">
      <c r="A1392" s="94"/>
      <c r="B1392" s="93"/>
      <c r="H1392" s="95"/>
    </row>
    <row r="1393" spans="1:8" x14ac:dyDescent="0.3">
      <c r="A1393" s="94"/>
      <c r="B1393" s="93"/>
      <c r="H1393" s="95"/>
    </row>
    <row r="1394" spans="1:8" x14ac:dyDescent="0.3">
      <c r="A1394" s="94"/>
      <c r="B1394" s="93"/>
      <c r="H1394" s="95"/>
    </row>
    <row r="1395" spans="1:8" x14ac:dyDescent="0.3">
      <c r="A1395" s="94"/>
      <c r="B1395" s="93"/>
      <c r="H1395" s="95"/>
    </row>
    <row r="1396" spans="1:8" x14ac:dyDescent="0.3">
      <c r="A1396" s="94"/>
      <c r="B1396" s="93"/>
      <c r="H1396" s="95"/>
    </row>
    <row r="1397" spans="1:8" x14ac:dyDescent="0.3">
      <c r="A1397" s="94"/>
      <c r="B1397" s="93"/>
      <c r="H1397" s="95"/>
    </row>
    <row r="1398" spans="1:8" x14ac:dyDescent="0.3">
      <c r="A1398" s="94"/>
      <c r="B1398" s="93"/>
      <c r="H1398" s="95"/>
    </row>
    <row r="1399" spans="1:8" x14ac:dyDescent="0.3">
      <c r="A1399" s="94"/>
      <c r="B1399" s="93"/>
      <c r="H1399" s="95"/>
    </row>
    <row r="1400" spans="1:8" x14ac:dyDescent="0.3">
      <c r="A1400" s="94"/>
      <c r="B1400" s="93"/>
      <c r="H1400" s="95"/>
    </row>
    <row r="1401" spans="1:8" x14ac:dyDescent="0.3">
      <c r="A1401" s="94"/>
      <c r="B1401" s="93"/>
      <c r="H1401" s="95"/>
    </row>
    <row r="1402" spans="1:8" x14ac:dyDescent="0.3">
      <c r="A1402" s="94"/>
      <c r="B1402" s="93"/>
      <c r="H1402" s="95"/>
    </row>
    <row r="1403" spans="1:8" x14ac:dyDescent="0.3">
      <c r="A1403" s="94"/>
      <c r="B1403" s="93"/>
      <c r="H1403" s="95"/>
    </row>
    <row r="1404" spans="1:8" x14ac:dyDescent="0.3">
      <c r="A1404" s="94"/>
      <c r="B1404" s="93"/>
      <c r="H1404" s="95"/>
    </row>
    <row r="1405" spans="1:8" x14ac:dyDescent="0.3">
      <c r="A1405" s="94"/>
      <c r="B1405" s="93"/>
      <c r="H1405" s="95"/>
    </row>
    <row r="1406" spans="1:8" x14ac:dyDescent="0.3">
      <c r="A1406" s="94"/>
      <c r="B1406" s="93"/>
      <c r="H1406" s="95"/>
    </row>
    <row r="1407" spans="1:8" x14ac:dyDescent="0.3">
      <c r="A1407" s="94"/>
      <c r="B1407" s="93"/>
      <c r="H1407" s="95"/>
    </row>
    <row r="1408" spans="1:8" x14ac:dyDescent="0.3">
      <c r="A1408" s="94"/>
      <c r="B1408" s="93"/>
      <c r="H1408" s="95"/>
    </row>
    <row r="1409" spans="1:8" x14ac:dyDescent="0.3">
      <c r="A1409" s="94"/>
      <c r="B1409" s="93"/>
      <c r="H1409" s="95"/>
    </row>
    <row r="1410" spans="1:8" x14ac:dyDescent="0.3">
      <c r="A1410" s="94"/>
      <c r="B1410" s="93"/>
      <c r="H1410" s="95"/>
    </row>
    <row r="1411" spans="1:8" x14ac:dyDescent="0.3">
      <c r="A1411" s="94"/>
      <c r="B1411" s="93"/>
      <c r="H1411" s="95"/>
    </row>
    <row r="1412" spans="1:8" x14ac:dyDescent="0.3">
      <c r="A1412" s="94"/>
      <c r="B1412" s="93"/>
      <c r="H1412" s="95"/>
    </row>
    <row r="1413" spans="1:8" x14ac:dyDescent="0.3">
      <c r="A1413" s="94"/>
      <c r="B1413" s="93"/>
      <c r="H1413" s="95"/>
    </row>
    <row r="1414" spans="1:8" x14ac:dyDescent="0.3">
      <c r="A1414" s="94"/>
      <c r="B1414" s="93"/>
      <c r="H1414" s="95"/>
    </row>
    <row r="1415" spans="1:8" x14ac:dyDescent="0.3">
      <c r="A1415" s="94"/>
      <c r="B1415" s="93"/>
      <c r="H1415" s="95"/>
    </row>
    <row r="1416" spans="1:8" x14ac:dyDescent="0.3">
      <c r="A1416" s="94"/>
      <c r="B1416" s="93"/>
      <c r="H1416" s="95"/>
    </row>
    <row r="1417" spans="1:8" x14ac:dyDescent="0.3">
      <c r="A1417" s="94"/>
      <c r="B1417" s="93"/>
      <c r="H1417" s="95"/>
    </row>
    <row r="1418" spans="1:8" x14ac:dyDescent="0.3">
      <c r="A1418" s="94"/>
      <c r="B1418" s="93"/>
      <c r="H1418" s="95"/>
    </row>
    <row r="1419" spans="1:8" x14ac:dyDescent="0.3">
      <c r="A1419" s="94"/>
      <c r="B1419" s="93"/>
      <c r="H1419" s="95"/>
    </row>
    <row r="1420" spans="1:8" x14ac:dyDescent="0.3">
      <c r="A1420" s="94"/>
      <c r="B1420" s="93"/>
      <c r="H1420" s="95"/>
    </row>
    <row r="1421" spans="1:8" x14ac:dyDescent="0.3">
      <c r="A1421" s="94"/>
      <c r="B1421" s="93"/>
      <c r="H1421" s="95"/>
    </row>
    <row r="1422" spans="1:8" x14ac:dyDescent="0.3">
      <c r="A1422" s="94"/>
      <c r="B1422" s="93"/>
      <c r="H1422" s="95"/>
    </row>
    <row r="1423" spans="1:8" x14ac:dyDescent="0.3">
      <c r="A1423" s="94"/>
      <c r="B1423" s="93"/>
      <c r="H1423" s="95"/>
    </row>
    <row r="1424" spans="1:8" x14ac:dyDescent="0.3">
      <c r="A1424" s="94"/>
      <c r="B1424" s="93"/>
      <c r="H1424" s="95"/>
    </row>
    <row r="1425" spans="1:8" x14ac:dyDescent="0.3">
      <c r="A1425" s="94"/>
      <c r="B1425" s="93"/>
      <c r="H1425" s="95"/>
    </row>
    <row r="1426" spans="1:8" x14ac:dyDescent="0.3">
      <c r="A1426" s="94"/>
      <c r="B1426" s="93"/>
      <c r="H1426" s="95"/>
    </row>
    <row r="1427" spans="1:8" x14ac:dyDescent="0.3">
      <c r="A1427" s="94"/>
      <c r="B1427" s="93"/>
      <c r="H1427" s="95"/>
    </row>
    <row r="1428" spans="1:8" x14ac:dyDescent="0.3">
      <c r="A1428" s="94"/>
      <c r="B1428" s="93"/>
      <c r="H1428" s="95"/>
    </row>
    <row r="1429" spans="1:8" x14ac:dyDescent="0.3">
      <c r="A1429" s="94"/>
      <c r="B1429" s="93"/>
      <c r="H1429" s="95"/>
    </row>
    <row r="1430" spans="1:8" x14ac:dyDescent="0.3">
      <c r="A1430" s="94"/>
      <c r="B1430" s="93"/>
      <c r="H1430" s="95"/>
    </row>
    <row r="1431" spans="1:8" x14ac:dyDescent="0.3">
      <c r="A1431" s="94"/>
      <c r="B1431" s="93"/>
      <c r="H1431" s="95"/>
    </row>
    <row r="1432" spans="1:8" x14ac:dyDescent="0.3">
      <c r="A1432" s="94"/>
      <c r="B1432" s="93"/>
      <c r="H1432" s="95"/>
    </row>
    <row r="1433" spans="1:8" x14ac:dyDescent="0.3">
      <c r="A1433" s="94"/>
      <c r="B1433" s="93"/>
      <c r="H1433" s="95"/>
    </row>
    <row r="1434" spans="1:8" x14ac:dyDescent="0.3">
      <c r="A1434" s="94"/>
      <c r="B1434" s="93"/>
      <c r="H1434" s="95"/>
    </row>
    <row r="1435" spans="1:8" x14ac:dyDescent="0.3">
      <c r="A1435" s="94"/>
      <c r="B1435" s="93"/>
      <c r="H1435" s="95"/>
    </row>
    <row r="1436" spans="1:8" x14ac:dyDescent="0.3">
      <c r="A1436" s="94"/>
      <c r="B1436" s="93"/>
      <c r="H1436" s="95"/>
    </row>
    <row r="1437" spans="1:8" x14ac:dyDescent="0.3">
      <c r="A1437" s="94"/>
      <c r="B1437" s="93"/>
      <c r="H1437" s="95"/>
    </row>
    <row r="1438" spans="1:8" x14ac:dyDescent="0.3">
      <c r="A1438" s="94"/>
      <c r="B1438" s="93"/>
      <c r="H1438" s="95"/>
    </row>
    <row r="1439" spans="1:8" x14ac:dyDescent="0.3">
      <c r="A1439" s="94"/>
      <c r="B1439" s="93"/>
      <c r="H1439" s="95"/>
    </row>
    <row r="1440" spans="1:8" x14ac:dyDescent="0.3">
      <c r="A1440" s="94"/>
      <c r="B1440" s="93"/>
      <c r="H1440" s="95"/>
    </row>
    <row r="1441" spans="1:8" x14ac:dyDescent="0.3">
      <c r="A1441" s="94"/>
      <c r="B1441" s="93"/>
      <c r="H1441" s="95"/>
    </row>
    <row r="1442" spans="1:8" x14ac:dyDescent="0.3">
      <c r="A1442" s="94"/>
      <c r="B1442" s="93"/>
      <c r="H1442" s="95"/>
    </row>
    <row r="1443" spans="1:8" x14ac:dyDescent="0.3">
      <c r="A1443" s="94"/>
      <c r="B1443" s="93"/>
      <c r="H1443" s="95"/>
    </row>
    <row r="1444" spans="1:8" x14ac:dyDescent="0.3">
      <c r="A1444" s="94"/>
      <c r="B1444" s="93"/>
      <c r="H1444" s="95"/>
    </row>
    <row r="1445" spans="1:8" x14ac:dyDescent="0.3">
      <c r="A1445" s="94"/>
      <c r="B1445" s="93"/>
      <c r="H1445" s="95"/>
    </row>
    <row r="1446" spans="1:8" x14ac:dyDescent="0.3">
      <c r="A1446" s="94"/>
      <c r="B1446" s="93"/>
      <c r="H1446" s="95"/>
    </row>
    <row r="1447" spans="1:8" x14ac:dyDescent="0.3">
      <c r="A1447" s="94"/>
      <c r="B1447" s="93"/>
      <c r="H1447" s="95"/>
    </row>
    <row r="1448" spans="1:8" x14ac:dyDescent="0.3">
      <c r="A1448" s="94"/>
      <c r="B1448" s="93"/>
      <c r="H1448" s="95"/>
    </row>
    <row r="1449" spans="1:8" x14ac:dyDescent="0.3">
      <c r="A1449" s="94"/>
      <c r="B1449" s="93"/>
      <c r="H1449" s="95"/>
    </row>
    <row r="1450" spans="1:8" x14ac:dyDescent="0.3">
      <c r="A1450" s="94"/>
      <c r="B1450" s="93"/>
      <c r="H1450" s="95"/>
    </row>
    <row r="1451" spans="1:8" x14ac:dyDescent="0.3">
      <c r="A1451" s="94"/>
      <c r="B1451" s="93"/>
      <c r="H1451" s="95"/>
    </row>
    <row r="1452" spans="1:8" x14ac:dyDescent="0.3">
      <c r="A1452" s="94"/>
      <c r="B1452" s="93"/>
      <c r="H1452" s="95"/>
    </row>
    <row r="1453" spans="1:8" x14ac:dyDescent="0.3">
      <c r="A1453" s="94"/>
      <c r="B1453" s="93"/>
      <c r="H1453" s="95"/>
    </row>
    <row r="1454" spans="1:8" x14ac:dyDescent="0.3">
      <c r="A1454" s="94"/>
      <c r="B1454" s="93"/>
      <c r="H1454" s="95"/>
    </row>
    <row r="1455" spans="1:8" x14ac:dyDescent="0.3">
      <c r="A1455" s="94"/>
      <c r="B1455" s="93"/>
      <c r="H1455" s="95"/>
    </row>
    <row r="1456" spans="1:8" x14ac:dyDescent="0.3">
      <c r="A1456" s="94"/>
      <c r="B1456" s="93"/>
      <c r="H1456" s="95"/>
    </row>
    <row r="1457" spans="1:8" x14ac:dyDescent="0.3">
      <c r="A1457" s="94"/>
      <c r="B1457" s="93"/>
      <c r="H1457" s="95"/>
    </row>
    <row r="1458" spans="1:8" x14ac:dyDescent="0.3">
      <c r="A1458" s="94"/>
      <c r="B1458" s="93"/>
      <c r="H1458" s="95"/>
    </row>
    <row r="1459" spans="1:8" x14ac:dyDescent="0.3">
      <c r="A1459" s="94"/>
      <c r="B1459" s="93"/>
      <c r="H1459" s="95"/>
    </row>
    <row r="1460" spans="1:8" x14ac:dyDescent="0.3">
      <c r="A1460" s="94"/>
      <c r="B1460" s="93"/>
      <c r="H1460" s="95"/>
    </row>
    <row r="1461" spans="1:8" x14ac:dyDescent="0.3">
      <c r="A1461" s="94"/>
      <c r="B1461" s="93"/>
      <c r="H1461" s="95"/>
    </row>
    <row r="1462" spans="1:8" x14ac:dyDescent="0.3">
      <c r="A1462" s="94"/>
      <c r="B1462" s="93"/>
      <c r="H1462" s="95"/>
    </row>
    <row r="1463" spans="1:8" x14ac:dyDescent="0.3">
      <c r="A1463" s="94"/>
      <c r="B1463" s="93"/>
      <c r="H1463" s="95"/>
    </row>
    <row r="1464" spans="1:8" x14ac:dyDescent="0.3">
      <c r="A1464" s="94"/>
      <c r="B1464" s="93"/>
      <c r="H1464" s="95"/>
    </row>
    <row r="1465" spans="1:8" x14ac:dyDescent="0.3">
      <c r="A1465" s="94"/>
      <c r="B1465" s="93"/>
      <c r="H1465" s="95"/>
    </row>
    <row r="1466" spans="1:8" x14ac:dyDescent="0.3">
      <c r="A1466" s="94"/>
      <c r="B1466" s="93"/>
      <c r="H1466" s="95"/>
    </row>
    <row r="1467" spans="1:8" x14ac:dyDescent="0.3">
      <c r="A1467" s="94"/>
      <c r="B1467" s="93"/>
      <c r="H1467" s="95"/>
    </row>
    <row r="1468" spans="1:8" x14ac:dyDescent="0.3">
      <c r="A1468" s="94"/>
      <c r="B1468" s="93"/>
      <c r="H1468" s="95"/>
    </row>
    <row r="1469" spans="1:8" x14ac:dyDescent="0.3">
      <c r="A1469" s="94"/>
      <c r="B1469" s="93"/>
      <c r="H1469" s="95"/>
    </row>
    <row r="1470" spans="1:8" x14ac:dyDescent="0.3">
      <c r="A1470" s="94"/>
      <c r="B1470" s="93"/>
      <c r="H1470" s="95"/>
    </row>
    <row r="1471" spans="1:8" x14ac:dyDescent="0.3">
      <c r="A1471" s="94"/>
      <c r="B1471" s="93"/>
      <c r="H1471" s="95"/>
    </row>
    <row r="1472" spans="1:8" x14ac:dyDescent="0.3">
      <c r="A1472" s="94"/>
      <c r="B1472" s="93"/>
      <c r="H1472" s="95"/>
    </row>
    <row r="1473" spans="1:8" x14ac:dyDescent="0.3">
      <c r="A1473" s="94"/>
      <c r="B1473" s="93"/>
      <c r="H1473" s="95"/>
    </row>
    <row r="1474" spans="1:8" x14ac:dyDescent="0.3">
      <c r="A1474" s="94"/>
      <c r="B1474" s="93"/>
      <c r="H1474" s="95"/>
    </row>
    <row r="1475" spans="1:8" x14ac:dyDescent="0.3">
      <c r="A1475" s="94"/>
      <c r="B1475" s="93"/>
      <c r="H1475" s="95"/>
    </row>
    <row r="1476" spans="1:8" x14ac:dyDescent="0.3">
      <c r="A1476" s="94"/>
      <c r="B1476" s="93"/>
      <c r="H1476" s="95"/>
    </row>
    <row r="1477" spans="1:8" x14ac:dyDescent="0.3">
      <c r="A1477" s="94"/>
      <c r="B1477" s="93"/>
      <c r="H1477" s="95"/>
    </row>
    <row r="1478" spans="1:8" x14ac:dyDescent="0.3">
      <c r="A1478" s="94"/>
      <c r="B1478" s="93"/>
      <c r="H1478" s="95"/>
    </row>
    <row r="1479" spans="1:8" x14ac:dyDescent="0.3">
      <c r="A1479" s="94"/>
      <c r="B1479" s="93"/>
      <c r="H1479" s="95"/>
    </row>
    <row r="1480" spans="1:8" x14ac:dyDescent="0.3">
      <c r="A1480" s="94"/>
      <c r="B1480" s="93"/>
      <c r="H1480" s="95"/>
    </row>
    <row r="1481" spans="1:8" x14ac:dyDescent="0.3">
      <c r="A1481" s="94"/>
      <c r="B1481" s="93"/>
      <c r="H1481" s="95"/>
    </row>
    <row r="1482" spans="1:8" x14ac:dyDescent="0.3">
      <c r="A1482" s="94"/>
      <c r="B1482" s="93"/>
      <c r="H1482" s="95"/>
    </row>
    <row r="1483" spans="1:8" x14ac:dyDescent="0.3">
      <c r="A1483" s="94"/>
      <c r="B1483" s="93"/>
      <c r="H1483" s="95"/>
    </row>
    <row r="1484" spans="1:8" x14ac:dyDescent="0.3">
      <c r="A1484" s="94"/>
      <c r="B1484" s="93"/>
      <c r="H1484" s="95"/>
    </row>
    <row r="1485" spans="1:8" x14ac:dyDescent="0.3">
      <c r="A1485" s="94"/>
      <c r="B1485" s="93"/>
      <c r="H1485" s="95"/>
    </row>
    <row r="1486" spans="1:8" x14ac:dyDescent="0.3">
      <c r="A1486" s="94"/>
      <c r="B1486" s="93"/>
      <c r="H1486" s="95"/>
    </row>
    <row r="1487" spans="1:8" x14ac:dyDescent="0.3">
      <c r="A1487" s="94"/>
      <c r="B1487" s="93"/>
      <c r="H1487" s="95"/>
    </row>
    <row r="1488" spans="1:8" x14ac:dyDescent="0.3">
      <c r="A1488" s="94"/>
      <c r="B1488" s="93"/>
      <c r="H1488" s="95"/>
    </row>
    <row r="1489" spans="1:8" x14ac:dyDescent="0.3">
      <c r="A1489" s="94"/>
      <c r="B1489" s="93"/>
      <c r="H1489" s="95"/>
    </row>
    <row r="1490" spans="1:8" x14ac:dyDescent="0.3">
      <c r="A1490" s="94"/>
      <c r="B1490" s="93"/>
      <c r="H1490" s="95"/>
    </row>
    <row r="1491" spans="1:8" x14ac:dyDescent="0.3">
      <c r="A1491" s="94"/>
      <c r="B1491" s="93"/>
      <c r="H1491" s="95"/>
    </row>
    <row r="1492" spans="1:8" x14ac:dyDescent="0.3">
      <c r="A1492" s="94"/>
      <c r="B1492" s="93"/>
      <c r="H1492" s="95"/>
    </row>
    <row r="1493" spans="1:8" x14ac:dyDescent="0.3">
      <c r="A1493" s="94"/>
      <c r="B1493" s="93"/>
      <c r="H1493" s="95"/>
    </row>
    <row r="1494" spans="1:8" x14ac:dyDescent="0.3">
      <c r="A1494" s="94"/>
      <c r="B1494" s="93"/>
      <c r="H1494" s="95"/>
    </row>
    <row r="1495" spans="1:8" x14ac:dyDescent="0.3">
      <c r="A1495" s="94"/>
      <c r="B1495" s="93"/>
      <c r="H1495" s="95"/>
    </row>
    <row r="1496" spans="1:8" x14ac:dyDescent="0.3">
      <c r="A1496" s="94"/>
      <c r="B1496" s="93"/>
      <c r="H1496" s="95"/>
    </row>
    <row r="1497" spans="1:8" x14ac:dyDescent="0.3">
      <c r="A1497" s="94"/>
      <c r="B1497" s="93"/>
      <c r="H1497" s="95"/>
    </row>
    <row r="1498" spans="1:8" x14ac:dyDescent="0.3">
      <c r="A1498" s="94"/>
      <c r="B1498" s="93"/>
      <c r="H1498" s="95"/>
    </row>
    <row r="1499" spans="1:8" x14ac:dyDescent="0.3">
      <c r="A1499" s="94"/>
      <c r="B1499" s="93"/>
      <c r="H1499" s="95"/>
    </row>
    <row r="1500" spans="1:8" x14ac:dyDescent="0.3">
      <c r="A1500" s="94"/>
      <c r="B1500" s="93"/>
      <c r="H1500" s="95"/>
    </row>
    <row r="1501" spans="1:8" x14ac:dyDescent="0.3">
      <c r="A1501" s="94"/>
      <c r="B1501" s="93"/>
      <c r="H1501" s="95"/>
    </row>
    <row r="1502" spans="1:8" x14ac:dyDescent="0.3">
      <c r="A1502" s="94"/>
      <c r="B1502" s="93"/>
      <c r="H1502" s="95"/>
    </row>
    <row r="1503" spans="1:8" x14ac:dyDescent="0.3">
      <c r="A1503" s="94"/>
      <c r="B1503" s="93"/>
      <c r="H1503" s="95"/>
    </row>
    <row r="1504" spans="1:8" x14ac:dyDescent="0.3">
      <c r="A1504" s="94"/>
      <c r="B1504" s="93"/>
      <c r="H1504" s="95"/>
    </row>
    <row r="1505" spans="1:8" x14ac:dyDescent="0.3">
      <c r="A1505" s="94"/>
      <c r="B1505" s="93"/>
      <c r="H1505" s="95"/>
    </row>
    <row r="1506" spans="1:8" x14ac:dyDescent="0.3">
      <c r="A1506" s="94"/>
      <c r="B1506" s="93"/>
      <c r="H1506" s="95"/>
    </row>
    <row r="1507" spans="1:8" x14ac:dyDescent="0.3">
      <c r="A1507" s="94"/>
      <c r="B1507" s="93"/>
      <c r="H1507" s="95"/>
    </row>
    <row r="1508" spans="1:8" x14ac:dyDescent="0.3">
      <c r="A1508" s="94"/>
      <c r="B1508" s="93"/>
      <c r="H1508" s="95"/>
    </row>
    <row r="1509" spans="1:8" x14ac:dyDescent="0.3">
      <c r="A1509" s="94"/>
      <c r="B1509" s="93"/>
      <c r="H1509" s="95"/>
    </row>
    <row r="1510" spans="1:8" x14ac:dyDescent="0.3">
      <c r="A1510" s="94"/>
      <c r="B1510" s="93"/>
      <c r="H1510" s="95"/>
    </row>
    <row r="1511" spans="1:8" x14ac:dyDescent="0.3">
      <c r="A1511" s="94"/>
      <c r="B1511" s="93"/>
      <c r="H1511" s="95"/>
    </row>
    <row r="1512" spans="1:8" x14ac:dyDescent="0.3">
      <c r="A1512" s="94"/>
      <c r="B1512" s="93"/>
      <c r="H1512" s="95"/>
    </row>
    <row r="1513" spans="1:8" x14ac:dyDescent="0.3">
      <c r="A1513" s="94"/>
      <c r="B1513" s="93"/>
      <c r="H1513" s="95"/>
    </row>
    <row r="1514" spans="1:8" x14ac:dyDescent="0.3">
      <c r="A1514" s="94"/>
      <c r="B1514" s="93"/>
      <c r="H1514" s="95"/>
    </row>
    <row r="1515" spans="1:8" x14ac:dyDescent="0.3">
      <c r="A1515" s="94"/>
      <c r="B1515" s="93"/>
      <c r="H1515" s="95"/>
    </row>
    <row r="1516" spans="1:8" x14ac:dyDescent="0.3">
      <c r="A1516" s="94"/>
      <c r="B1516" s="93"/>
      <c r="H1516" s="95"/>
    </row>
    <row r="1517" spans="1:8" x14ac:dyDescent="0.3">
      <c r="A1517" s="94"/>
      <c r="B1517" s="93"/>
      <c r="H1517" s="95"/>
    </row>
    <row r="1518" spans="1:8" x14ac:dyDescent="0.3">
      <c r="A1518" s="94"/>
      <c r="B1518" s="93"/>
      <c r="H1518" s="95"/>
    </row>
    <row r="1519" spans="1:8" x14ac:dyDescent="0.3">
      <c r="A1519" s="94"/>
      <c r="B1519" s="93"/>
      <c r="H1519" s="95"/>
    </row>
    <row r="1520" spans="1:8" x14ac:dyDescent="0.3">
      <c r="A1520" s="94"/>
      <c r="B1520" s="93"/>
      <c r="H1520" s="95"/>
    </row>
    <row r="1521" spans="1:8" x14ac:dyDescent="0.3">
      <c r="A1521" s="94"/>
      <c r="B1521" s="93"/>
      <c r="H1521" s="95"/>
    </row>
    <row r="1522" spans="1:8" x14ac:dyDescent="0.3">
      <c r="A1522" s="94"/>
      <c r="B1522" s="93"/>
      <c r="H1522" s="95"/>
    </row>
    <row r="1523" spans="1:8" x14ac:dyDescent="0.3">
      <c r="A1523" s="94"/>
      <c r="B1523" s="93"/>
      <c r="H1523" s="95"/>
    </row>
    <row r="1524" spans="1:8" x14ac:dyDescent="0.3">
      <c r="A1524" s="94"/>
      <c r="B1524" s="93"/>
      <c r="H1524" s="95"/>
    </row>
    <row r="1525" spans="1:8" x14ac:dyDescent="0.3">
      <c r="A1525" s="94"/>
      <c r="B1525" s="93"/>
      <c r="H1525" s="95"/>
    </row>
    <row r="1526" spans="1:8" x14ac:dyDescent="0.3">
      <c r="A1526" s="94"/>
      <c r="B1526" s="93"/>
      <c r="H1526" s="95"/>
    </row>
    <row r="1527" spans="1:8" x14ac:dyDescent="0.3">
      <c r="A1527" s="94"/>
      <c r="B1527" s="93"/>
      <c r="H1527" s="95"/>
    </row>
    <row r="1528" spans="1:8" x14ac:dyDescent="0.3">
      <c r="A1528" s="94"/>
      <c r="B1528" s="93"/>
      <c r="H1528" s="95"/>
    </row>
    <row r="1529" spans="1:8" x14ac:dyDescent="0.3">
      <c r="A1529" s="94"/>
      <c r="B1529" s="93"/>
      <c r="H1529" s="95"/>
    </row>
    <row r="1530" spans="1:8" x14ac:dyDescent="0.3">
      <c r="A1530" s="94"/>
      <c r="B1530" s="93"/>
      <c r="H1530" s="95"/>
    </row>
    <row r="1531" spans="1:8" x14ac:dyDescent="0.3">
      <c r="A1531" s="94"/>
      <c r="B1531" s="93"/>
      <c r="H1531" s="95"/>
    </row>
    <row r="1532" spans="1:8" x14ac:dyDescent="0.3">
      <c r="A1532" s="94"/>
      <c r="B1532" s="93"/>
      <c r="H1532" s="95"/>
    </row>
    <row r="1533" spans="1:8" x14ac:dyDescent="0.3">
      <c r="A1533" s="94"/>
      <c r="B1533" s="93"/>
      <c r="H1533" s="95"/>
    </row>
    <row r="1534" spans="1:8" x14ac:dyDescent="0.3">
      <c r="A1534" s="94"/>
      <c r="B1534" s="93"/>
      <c r="H1534" s="95"/>
    </row>
    <row r="1535" spans="1:8" x14ac:dyDescent="0.3">
      <c r="A1535" s="94"/>
      <c r="B1535" s="93"/>
      <c r="H1535" s="95"/>
    </row>
    <row r="1536" spans="1:8" x14ac:dyDescent="0.3">
      <c r="A1536" s="94"/>
      <c r="B1536" s="93"/>
      <c r="H1536" s="95"/>
    </row>
    <row r="1537" spans="1:8" x14ac:dyDescent="0.3">
      <c r="A1537" s="94"/>
      <c r="B1537" s="93"/>
      <c r="H1537" s="95"/>
    </row>
    <row r="1538" spans="1:8" x14ac:dyDescent="0.3">
      <c r="A1538" s="94"/>
      <c r="B1538" s="93"/>
      <c r="H1538" s="95"/>
    </row>
    <row r="1539" spans="1:8" x14ac:dyDescent="0.3">
      <c r="A1539" s="94"/>
      <c r="B1539" s="93"/>
      <c r="H1539" s="95"/>
    </row>
    <row r="1540" spans="1:8" x14ac:dyDescent="0.3">
      <c r="A1540" s="94"/>
      <c r="B1540" s="93"/>
      <c r="H1540" s="95"/>
    </row>
    <row r="1541" spans="1:8" x14ac:dyDescent="0.3">
      <c r="A1541" s="94"/>
      <c r="B1541" s="93"/>
      <c r="H1541" s="95"/>
    </row>
    <row r="1542" spans="1:8" x14ac:dyDescent="0.3">
      <c r="A1542" s="94"/>
      <c r="B1542" s="93"/>
      <c r="H1542" s="95"/>
    </row>
    <row r="1543" spans="1:8" x14ac:dyDescent="0.3">
      <c r="A1543" s="94"/>
      <c r="B1543" s="93"/>
      <c r="H1543" s="95"/>
    </row>
    <row r="1544" spans="1:8" x14ac:dyDescent="0.3">
      <c r="A1544" s="94"/>
      <c r="B1544" s="93"/>
      <c r="H1544" s="95"/>
    </row>
    <row r="1545" spans="1:8" x14ac:dyDescent="0.3">
      <c r="A1545" s="94"/>
      <c r="B1545" s="93"/>
      <c r="H1545" s="95"/>
    </row>
    <row r="1546" spans="1:8" x14ac:dyDescent="0.3">
      <c r="A1546" s="94"/>
      <c r="B1546" s="93"/>
      <c r="H1546" s="95"/>
    </row>
    <row r="1547" spans="1:8" x14ac:dyDescent="0.3">
      <c r="A1547" s="94"/>
      <c r="B1547" s="93"/>
      <c r="H1547" s="95"/>
    </row>
    <row r="1548" spans="1:8" x14ac:dyDescent="0.3">
      <c r="A1548" s="94"/>
      <c r="B1548" s="93"/>
      <c r="H1548" s="95"/>
    </row>
    <row r="1549" spans="1:8" x14ac:dyDescent="0.3">
      <c r="A1549" s="94"/>
      <c r="B1549" s="93"/>
      <c r="H1549" s="95"/>
    </row>
    <row r="1550" spans="1:8" x14ac:dyDescent="0.3">
      <c r="A1550" s="94"/>
      <c r="B1550" s="93"/>
      <c r="H1550" s="95"/>
    </row>
    <row r="1551" spans="1:8" x14ac:dyDescent="0.3">
      <c r="A1551" s="94"/>
      <c r="B1551" s="93"/>
      <c r="H1551" s="95"/>
    </row>
    <row r="1552" spans="1:8" x14ac:dyDescent="0.3">
      <c r="A1552" s="94"/>
      <c r="B1552" s="93"/>
      <c r="H1552" s="95"/>
    </row>
    <row r="1553" spans="1:8" x14ac:dyDescent="0.3">
      <c r="A1553" s="94"/>
      <c r="B1553" s="93"/>
      <c r="H1553" s="95"/>
    </row>
    <row r="1554" spans="1:8" x14ac:dyDescent="0.3">
      <c r="A1554" s="94"/>
      <c r="B1554" s="93"/>
      <c r="H1554" s="95"/>
    </row>
    <row r="1555" spans="1:8" x14ac:dyDescent="0.3">
      <c r="A1555" s="94"/>
      <c r="B1555" s="93"/>
      <c r="H1555" s="95"/>
    </row>
    <row r="1556" spans="1:8" x14ac:dyDescent="0.3">
      <c r="A1556" s="94"/>
      <c r="B1556" s="93"/>
      <c r="H1556" s="95"/>
    </row>
    <row r="1557" spans="1:8" x14ac:dyDescent="0.3">
      <c r="A1557" s="94"/>
      <c r="B1557" s="93"/>
      <c r="H1557" s="95"/>
    </row>
    <row r="1558" spans="1:8" x14ac:dyDescent="0.3">
      <c r="A1558" s="94"/>
      <c r="B1558" s="93"/>
      <c r="H1558" s="95"/>
    </row>
    <row r="1559" spans="1:8" x14ac:dyDescent="0.3">
      <c r="A1559" s="94"/>
      <c r="B1559" s="93"/>
      <c r="H1559" s="95"/>
    </row>
    <row r="1560" spans="1:8" x14ac:dyDescent="0.3">
      <c r="A1560" s="94"/>
      <c r="B1560" s="93"/>
      <c r="H1560" s="95"/>
    </row>
    <row r="1561" spans="1:8" x14ac:dyDescent="0.3">
      <c r="A1561" s="94"/>
      <c r="B1561" s="93"/>
      <c r="H1561" s="95"/>
    </row>
    <row r="1562" spans="1:8" x14ac:dyDescent="0.3">
      <c r="A1562" s="94"/>
      <c r="B1562" s="93"/>
      <c r="H1562" s="95"/>
    </row>
    <row r="1563" spans="1:8" x14ac:dyDescent="0.3">
      <c r="A1563" s="94"/>
      <c r="B1563" s="93"/>
      <c r="H1563" s="95"/>
    </row>
    <row r="1564" spans="1:8" x14ac:dyDescent="0.3">
      <c r="A1564" s="94"/>
      <c r="B1564" s="93"/>
      <c r="H1564" s="95"/>
    </row>
    <row r="1565" spans="1:8" x14ac:dyDescent="0.3">
      <c r="A1565" s="94"/>
      <c r="B1565" s="93"/>
      <c r="H1565" s="95"/>
    </row>
    <row r="1566" spans="1:8" x14ac:dyDescent="0.3">
      <c r="A1566" s="94"/>
      <c r="B1566" s="93"/>
      <c r="H1566" s="95"/>
    </row>
    <row r="1567" spans="1:8" x14ac:dyDescent="0.3">
      <c r="A1567" s="94"/>
      <c r="B1567" s="93"/>
      <c r="H1567" s="95"/>
    </row>
    <row r="1568" spans="1:8" x14ac:dyDescent="0.3">
      <c r="A1568" s="94"/>
      <c r="B1568" s="93"/>
      <c r="H1568" s="95"/>
    </row>
    <row r="1569" spans="1:8" x14ac:dyDescent="0.3">
      <c r="A1569" s="94"/>
      <c r="B1569" s="93"/>
      <c r="H1569" s="95"/>
    </row>
    <row r="1570" spans="1:8" x14ac:dyDescent="0.3">
      <c r="A1570" s="94"/>
      <c r="B1570" s="93"/>
      <c r="H1570" s="95"/>
    </row>
    <row r="1571" spans="1:8" x14ac:dyDescent="0.3">
      <c r="A1571" s="94"/>
      <c r="B1571" s="93"/>
      <c r="H1571" s="95"/>
    </row>
    <row r="1572" spans="1:8" x14ac:dyDescent="0.3">
      <c r="A1572" s="94"/>
      <c r="B1572" s="93"/>
      <c r="H1572" s="95"/>
    </row>
    <row r="1573" spans="1:8" x14ac:dyDescent="0.3">
      <c r="A1573" s="94"/>
      <c r="B1573" s="93"/>
      <c r="H1573" s="95"/>
    </row>
    <row r="1574" spans="1:8" x14ac:dyDescent="0.3">
      <c r="A1574" s="94"/>
      <c r="B1574" s="93"/>
      <c r="H1574" s="95"/>
    </row>
    <row r="1575" spans="1:8" x14ac:dyDescent="0.3">
      <c r="A1575" s="94"/>
      <c r="B1575" s="93"/>
      <c r="H1575" s="95"/>
    </row>
    <row r="1576" spans="1:8" x14ac:dyDescent="0.3">
      <c r="A1576" s="94"/>
      <c r="B1576" s="93"/>
      <c r="H1576" s="95"/>
    </row>
    <row r="1577" spans="1:8" x14ac:dyDescent="0.3">
      <c r="A1577" s="94"/>
      <c r="B1577" s="93"/>
      <c r="H1577" s="95"/>
    </row>
    <row r="1578" spans="1:8" x14ac:dyDescent="0.3">
      <c r="A1578" s="94"/>
      <c r="B1578" s="93"/>
      <c r="H1578" s="95"/>
    </row>
    <row r="1579" spans="1:8" x14ac:dyDescent="0.3">
      <c r="A1579" s="94"/>
      <c r="B1579" s="93"/>
      <c r="H1579" s="95"/>
    </row>
    <row r="1580" spans="1:8" x14ac:dyDescent="0.3">
      <c r="A1580" s="94"/>
      <c r="B1580" s="93"/>
      <c r="H1580" s="95"/>
    </row>
    <row r="1581" spans="1:8" x14ac:dyDescent="0.3">
      <c r="A1581" s="94"/>
      <c r="B1581" s="93"/>
      <c r="H1581" s="95"/>
    </row>
    <row r="1582" spans="1:8" x14ac:dyDescent="0.3">
      <c r="A1582" s="94"/>
      <c r="B1582" s="93"/>
      <c r="H1582" s="95"/>
    </row>
    <row r="1583" spans="1:8" x14ac:dyDescent="0.3">
      <c r="A1583" s="94"/>
      <c r="B1583" s="93"/>
      <c r="H1583" s="95"/>
    </row>
    <row r="1584" spans="1:8" x14ac:dyDescent="0.3">
      <c r="A1584" s="94"/>
      <c r="B1584" s="93"/>
      <c r="H1584" s="95"/>
    </row>
    <row r="1585" spans="1:8" x14ac:dyDescent="0.3">
      <c r="A1585" s="94"/>
      <c r="B1585" s="93"/>
      <c r="H1585" s="95"/>
    </row>
    <row r="1586" spans="1:8" x14ac:dyDescent="0.3">
      <c r="A1586" s="94"/>
      <c r="B1586" s="93"/>
      <c r="H1586" s="95"/>
    </row>
    <row r="1587" spans="1:8" x14ac:dyDescent="0.3">
      <c r="A1587" s="94"/>
      <c r="B1587" s="93"/>
      <c r="H1587" s="95"/>
    </row>
    <row r="1588" spans="1:8" x14ac:dyDescent="0.3">
      <c r="A1588" s="94"/>
      <c r="B1588" s="93"/>
      <c r="H1588" s="95"/>
    </row>
    <row r="1589" spans="1:8" x14ac:dyDescent="0.3">
      <c r="A1589" s="94"/>
      <c r="B1589" s="93"/>
      <c r="H1589" s="95"/>
    </row>
    <row r="1590" spans="1:8" x14ac:dyDescent="0.3">
      <c r="A1590" s="94"/>
      <c r="B1590" s="93"/>
      <c r="H1590" s="95"/>
    </row>
    <row r="1591" spans="1:8" x14ac:dyDescent="0.3">
      <c r="A1591" s="94"/>
      <c r="B1591" s="93"/>
      <c r="H1591" s="95"/>
    </row>
    <row r="1592" spans="1:8" x14ac:dyDescent="0.3">
      <c r="A1592" s="94"/>
      <c r="B1592" s="93"/>
      <c r="H1592" s="95"/>
    </row>
    <row r="1593" spans="1:8" x14ac:dyDescent="0.3">
      <c r="A1593" s="94"/>
      <c r="B1593" s="93"/>
      <c r="H1593" s="95"/>
    </row>
    <row r="1594" spans="1:8" x14ac:dyDescent="0.3">
      <c r="A1594" s="94"/>
      <c r="B1594" s="93"/>
      <c r="H1594" s="95"/>
    </row>
    <row r="1595" spans="1:8" x14ac:dyDescent="0.3">
      <c r="A1595" s="94"/>
      <c r="B1595" s="93"/>
      <c r="H1595" s="95"/>
    </row>
    <row r="1596" spans="1:8" x14ac:dyDescent="0.3">
      <c r="A1596" s="94"/>
      <c r="B1596" s="93"/>
      <c r="H1596" s="95"/>
    </row>
    <row r="1597" spans="1:8" x14ac:dyDescent="0.3">
      <c r="A1597" s="94"/>
      <c r="B1597" s="93"/>
      <c r="H1597" s="95"/>
    </row>
    <row r="1598" spans="1:8" x14ac:dyDescent="0.3">
      <c r="A1598" s="94"/>
      <c r="B1598" s="93"/>
      <c r="H1598" s="95"/>
    </row>
    <row r="1599" spans="1:8" x14ac:dyDescent="0.3">
      <c r="A1599" s="94"/>
      <c r="B1599" s="93"/>
      <c r="H1599" s="95"/>
    </row>
    <row r="1600" spans="1:8" x14ac:dyDescent="0.3">
      <c r="A1600" s="94"/>
      <c r="B1600" s="93"/>
      <c r="H1600" s="95"/>
    </row>
    <row r="1601" spans="1:8" x14ac:dyDescent="0.3">
      <c r="A1601" s="94"/>
      <c r="B1601" s="93"/>
      <c r="H1601" s="95"/>
    </row>
    <row r="1602" spans="1:8" x14ac:dyDescent="0.3">
      <c r="A1602" s="94"/>
      <c r="B1602" s="93"/>
      <c r="H1602" s="95"/>
    </row>
    <row r="1603" spans="1:8" x14ac:dyDescent="0.3">
      <c r="A1603" s="94"/>
      <c r="B1603" s="93"/>
      <c r="H1603" s="95"/>
    </row>
    <row r="1604" spans="1:8" x14ac:dyDescent="0.3">
      <c r="A1604" s="94"/>
      <c r="B1604" s="93"/>
      <c r="H1604" s="95"/>
    </row>
    <row r="1605" spans="1:8" x14ac:dyDescent="0.3">
      <c r="A1605" s="94"/>
      <c r="B1605" s="93"/>
      <c r="H1605" s="95"/>
    </row>
    <row r="1606" spans="1:8" x14ac:dyDescent="0.3">
      <c r="A1606" s="94"/>
      <c r="B1606" s="93"/>
      <c r="H1606" s="95"/>
    </row>
    <row r="1607" spans="1:8" x14ac:dyDescent="0.3">
      <c r="A1607" s="94"/>
      <c r="B1607" s="93"/>
      <c r="H1607" s="95"/>
    </row>
    <row r="1608" spans="1:8" x14ac:dyDescent="0.3">
      <c r="A1608" s="94"/>
      <c r="B1608" s="93"/>
      <c r="H1608" s="95"/>
    </row>
    <row r="1609" spans="1:8" x14ac:dyDescent="0.3">
      <c r="A1609" s="94"/>
      <c r="B1609" s="93"/>
      <c r="H1609" s="95"/>
    </row>
    <row r="1610" spans="1:8" x14ac:dyDescent="0.3">
      <c r="A1610" s="94"/>
      <c r="B1610" s="93"/>
      <c r="H1610" s="95"/>
    </row>
    <row r="1611" spans="1:8" x14ac:dyDescent="0.3">
      <c r="A1611" s="94"/>
      <c r="B1611" s="93"/>
      <c r="H1611" s="95"/>
    </row>
    <row r="1612" spans="1:8" x14ac:dyDescent="0.3">
      <c r="A1612" s="94"/>
      <c r="B1612" s="93"/>
      <c r="H1612" s="95"/>
    </row>
    <row r="1613" spans="1:8" x14ac:dyDescent="0.3">
      <c r="A1613" s="94"/>
      <c r="B1613" s="93"/>
      <c r="H1613" s="95"/>
    </row>
    <row r="1614" spans="1:8" x14ac:dyDescent="0.3">
      <c r="A1614" s="94"/>
      <c r="B1614" s="93"/>
      <c r="H1614" s="95"/>
    </row>
    <row r="1615" spans="1:8" x14ac:dyDescent="0.3">
      <c r="A1615" s="94"/>
      <c r="B1615" s="93"/>
      <c r="H1615" s="95"/>
    </row>
    <row r="1616" spans="1:8" x14ac:dyDescent="0.3">
      <c r="A1616" s="94"/>
      <c r="B1616" s="93"/>
      <c r="H1616" s="95"/>
    </row>
    <row r="1617" spans="1:8" x14ac:dyDescent="0.3">
      <c r="A1617" s="94"/>
      <c r="B1617" s="93"/>
      <c r="H1617" s="95"/>
    </row>
    <row r="1618" spans="1:8" x14ac:dyDescent="0.3">
      <c r="A1618" s="94"/>
      <c r="B1618" s="93"/>
      <c r="H1618" s="95"/>
    </row>
    <row r="1619" spans="1:8" x14ac:dyDescent="0.3">
      <c r="A1619" s="94"/>
      <c r="B1619" s="93"/>
      <c r="H1619" s="95"/>
    </row>
    <row r="1620" spans="1:8" x14ac:dyDescent="0.3">
      <c r="A1620" s="94"/>
      <c r="B1620" s="93"/>
      <c r="H1620" s="95"/>
    </row>
    <row r="1621" spans="1:8" x14ac:dyDescent="0.3">
      <c r="A1621" s="94"/>
      <c r="B1621" s="93"/>
      <c r="H1621" s="95"/>
    </row>
    <row r="1622" spans="1:8" x14ac:dyDescent="0.3">
      <c r="A1622" s="94"/>
      <c r="B1622" s="93"/>
      <c r="H1622" s="95"/>
    </row>
    <row r="1623" spans="1:8" x14ac:dyDescent="0.3">
      <c r="A1623" s="94"/>
      <c r="B1623" s="93"/>
      <c r="H1623" s="95"/>
    </row>
    <row r="1624" spans="1:8" x14ac:dyDescent="0.3">
      <c r="A1624" s="94"/>
      <c r="B1624" s="93"/>
      <c r="H1624" s="95"/>
    </row>
    <row r="1625" spans="1:8" x14ac:dyDescent="0.3">
      <c r="A1625" s="94"/>
      <c r="B1625" s="93"/>
      <c r="H1625" s="95"/>
    </row>
    <row r="1626" spans="1:8" x14ac:dyDescent="0.3">
      <c r="A1626" s="94"/>
      <c r="B1626" s="93"/>
      <c r="H1626" s="95"/>
    </row>
    <row r="1627" spans="1:8" x14ac:dyDescent="0.3">
      <c r="A1627" s="94"/>
      <c r="B1627" s="93"/>
      <c r="H1627" s="95"/>
    </row>
    <row r="1628" spans="1:8" x14ac:dyDescent="0.3">
      <c r="A1628" s="94"/>
      <c r="B1628" s="93"/>
      <c r="H1628" s="95"/>
    </row>
    <row r="1629" spans="1:8" x14ac:dyDescent="0.3">
      <c r="A1629" s="94"/>
      <c r="B1629" s="93"/>
      <c r="H1629" s="95"/>
    </row>
    <row r="1630" spans="1:8" x14ac:dyDescent="0.3">
      <c r="A1630" s="94"/>
      <c r="B1630" s="93"/>
      <c r="H1630" s="95"/>
    </row>
    <row r="1631" spans="1:8" x14ac:dyDescent="0.3">
      <c r="A1631" s="94"/>
      <c r="B1631" s="93"/>
      <c r="H1631" s="95"/>
    </row>
    <row r="1632" spans="1:8" x14ac:dyDescent="0.3">
      <c r="A1632" s="94"/>
      <c r="B1632" s="93"/>
      <c r="H1632" s="95"/>
    </row>
    <row r="1633" spans="1:8" x14ac:dyDescent="0.3">
      <c r="A1633" s="94"/>
      <c r="B1633" s="93"/>
      <c r="H1633" s="95"/>
    </row>
    <row r="1634" spans="1:8" x14ac:dyDescent="0.3">
      <c r="A1634" s="94"/>
      <c r="B1634" s="93"/>
      <c r="H1634" s="95"/>
    </row>
    <row r="1635" spans="1:8" x14ac:dyDescent="0.3">
      <c r="A1635" s="94"/>
      <c r="B1635" s="93"/>
      <c r="H1635" s="95"/>
    </row>
    <row r="1636" spans="1:8" x14ac:dyDescent="0.3">
      <c r="A1636" s="94"/>
      <c r="B1636" s="93"/>
      <c r="H1636" s="95"/>
    </row>
    <row r="1637" spans="1:8" x14ac:dyDescent="0.3">
      <c r="A1637" s="94"/>
      <c r="B1637" s="93"/>
      <c r="H1637" s="95"/>
    </row>
    <row r="1638" spans="1:8" x14ac:dyDescent="0.3">
      <c r="A1638" s="94"/>
      <c r="B1638" s="93"/>
      <c r="H1638" s="95"/>
    </row>
    <row r="1639" spans="1:8" x14ac:dyDescent="0.3">
      <c r="A1639" s="94"/>
      <c r="B1639" s="93"/>
      <c r="H1639" s="95"/>
    </row>
    <row r="1640" spans="1:8" x14ac:dyDescent="0.3">
      <c r="A1640" s="94"/>
      <c r="B1640" s="93"/>
      <c r="H1640" s="95"/>
    </row>
    <row r="1641" spans="1:8" x14ac:dyDescent="0.3">
      <c r="A1641" s="94"/>
      <c r="B1641" s="93"/>
      <c r="H1641" s="95"/>
    </row>
    <row r="1642" spans="1:8" x14ac:dyDescent="0.3">
      <c r="A1642" s="94"/>
      <c r="B1642" s="93"/>
      <c r="H1642" s="95"/>
    </row>
    <row r="1643" spans="1:8" x14ac:dyDescent="0.3">
      <c r="A1643" s="94"/>
      <c r="B1643" s="93"/>
      <c r="H1643" s="95"/>
    </row>
    <row r="1644" spans="1:8" x14ac:dyDescent="0.3">
      <c r="A1644" s="94"/>
      <c r="B1644" s="93"/>
      <c r="H1644" s="95"/>
    </row>
    <row r="1645" spans="1:8" x14ac:dyDescent="0.3">
      <c r="A1645" s="94"/>
      <c r="B1645" s="93"/>
      <c r="H1645" s="95"/>
    </row>
    <row r="1646" spans="1:8" x14ac:dyDescent="0.3">
      <c r="A1646" s="94"/>
      <c r="B1646" s="93"/>
      <c r="H1646" s="95"/>
    </row>
    <row r="1647" spans="1:8" x14ac:dyDescent="0.3">
      <c r="A1647" s="94"/>
      <c r="B1647" s="93"/>
      <c r="H1647" s="95"/>
    </row>
    <row r="1648" spans="1:8" x14ac:dyDescent="0.3">
      <c r="A1648" s="94"/>
      <c r="B1648" s="93"/>
      <c r="H1648" s="95"/>
    </row>
    <row r="1649" spans="1:8" x14ac:dyDescent="0.3">
      <c r="A1649" s="94"/>
      <c r="B1649" s="93"/>
      <c r="H1649" s="95"/>
    </row>
    <row r="1650" spans="1:8" x14ac:dyDescent="0.3">
      <c r="A1650" s="94"/>
      <c r="B1650" s="93"/>
      <c r="H1650" s="95"/>
    </row>
    <row r="1651" spans="1:8" x14ac:dyDescent="0.3">
      <c r="A1651" s="94"/>
      <c r="B1651" s="93"/>
      <c r="H1651" s="95"/>
    </row>
    <row r="1652" spans="1:8" x14ac:dyDescent="0.3">
      <c r="A1652" s="94"/>
      <c r="B1652" s="93"/>
      <c r="H1652" s="95"/>
    </row>
    <row r="1653" spans="1:8" x14ac:dyDescent="0.3">
      <c r="A1653" s="94"/>
      <c r="B1653" s="93"/>
      <c r="H1653" s="95"/>
    </row>
    <row r="1654" spans="1:8" x14ac:dyDescent="0.3">
      <c r="A1654" s="94"/>
      <c r="B1654" s="93"/>
      <c r="H1654" s="95"/>
    </row>
    <row r="1655" spans="1:8" x14ac:dyDescent="0.3">
      <c r="A1655" s="94"/>
      <c r="B1655" s="93"/>
      <c r="H1655" s="95"/>
    </row>
    <row r="1656" spans="1:8" x14ac:dyDescent="0.3">
      <c r="A1656" s="94"/>
      <c r="B1656" s="93"/>
      <c r="H1656" s="95"/>
    </row>
    <row r="1657" spans="1:8" x14ac:dyDescent="0.3">
      <c r="A1657" s="94"/>
      <c r="B1657" s="93"/>
      <c r="H1657" s="95"/>
    </row>
    <row r="1658" spans="1:8" x14ac:dyDescent="0.3">
      <c r="A1658" s="94"/>
      <c r="B1658" s="93"/>
      <c r="H1658" s="95"/>
    </row>
    <row r="1659" spans="1:8" x14ac:dyDescent="0.3">
      <c r="A1659" s="94"/>
      <c r="B1659" s="93"/>
      <c r="H1659" s="95"/>
    </row>
    <row r="1660" spans="1:8" x14ac:dyDescent="0.3">
      <c r="A1660" s="94"/>
      <c r="B1660" s="93"/>
      <c r="H1660" s="95"/>
    </row>
    <row r="1661" spans="1:8" x14ac:dyDescent="0.3">
      <c r="A1661" s="94"/>
      <c r="B1661" s="93"/>
      <c r="H1661" s="95"/>
    </row>
    <row r="1662" spans="1:8" x14ac:dyDescent="0.3">
      <c r="A1662" s="94"/>
      <c r="B1662" s="93"/>
      <c r="H1662" s="95"/>
    </row>
    <row r="1663" spans="1:8" x14ac:dyDescent="0.3">
      <c r="A1663" s="94"/>
      <c r="B1663" s="93"/>
      <c r="H1663" s="95"/>
    </row>
    <row r="1664" spans="1:8" x14ac:dyDescent="0.3">
      <c r="A1664" s="94"/>
      <c r="B1664" s="93"/>
      <c r="H1664" s="95"/>
    </row>
    <row r="1665" spans="1:8" x14ac:dyDescent="0.3">
      <c r="A1665" s="94"/>
      <c r="B1665" s="93"/>
      <c r="H1665" s="95"/>
    </row>
    <row r="1666" spans="1:8" x14ac:dyDescent="0.3">
      <c r="A1666" s="94"/>
      <c r="B1666" s="93"/>
      <c r="H1666" s="95"/>
    </row>
    <row r="1667" spans="1:8" x14ac:dyDescent="0.3">
      <c r="A1667" s="94"/>
      <c r="B1667" s="93"/>
      <c r="H1667" s="95"/>
    </row>
    <row r="1668" spans="1:8" x14ac:dyDescent="0.3">
      <c r="A1668" s="94"/>
      <c r="B1668" s="93"/>
      <c r="H1668" s="95"/>
    </row>
    <row r="1669" spans="1:8" x14ac:dyDescent="0.3">
      <c r="A1669" s="94"/>
      <c r="B1669" s="93"/>
      <c r="H1669" s="95"/>
    </row>
    <row r="1670" spans="1:8" x14ac:dyDescent="0.3">
      <c r="A1670" s="94"/>
      <c r="B1670" s="93"/>
      <c r="H1670" s="95"/>
    </row>
    <row r="1671" spans="1:8" x14ac:dyDescent="0.3">
      <c r="A1671" s="94"/>
      <c r="B1671" s="93"/>
      <c r="H1671" s="95"/>
    </row>
    <row r="1672" spans="1:8" x14ac:dyDescent="0.3">
      <c r="A1672" s="94"/>
      <c r="B1672" s="93"/>
      <c r="H1672" s="95"/>
    </row>
    <row r="1673" spans="1:8" x14ac:dyDescent="0.3">
      <c r="A1673" s="94"/>
      <c r="B1673" s="93"/>
      <c r="H1673" s="95"/>
    </row>
    <row r="1674" spans="1:8" x14ac:dyDescent="0.3">
      <c r="A1674" s="94"/>
      <c r="B1674" s="93"/>
      <c r="H1674" s="95"/>
    </row>
    <row r="1675" spans="1:8" x14ac:dyDescent="0.3">
      <c r="A1675" s="94"/>
      <c r="B1675" s="93"/>
      <c r="H1675" s="95"/>
    </row>
    <row r="1676" spans="1:8" x14ac:dyDescent="0.3">
      <c r="A1676" s="94"/>
      <c r="B1676" s="93"/>
      <c r="H1676" s="95"/>
    </row>
    <row r="1677" spans="1:8" x14ac:dyDescent="0.3">
      <c r="A1677" s="94"/>
      <c r="B1677" s="93"/>
      <c r="H1677" s="95"/>
    </row>
    <row r="1678" spans="1:8" x14ac:dyDescent="0.3">
      <c r="A1678" s="94"/>
      <c r="B1678" s="93"/>
      <c r="H1678" s="95"/>
    </row>
    <row r="1679" spans="1:8" x14ac:dyDescent="0.3">
      <c r="A1679" s="94"/>
      <c r="B1679" s="93"/>
      <c r="H1679" s="95"/>
    </row>
    <row r="1680" spans="1:8" x14ac:dyDescent="0.3">
      <c r="A1680" s="94"/>
      <c r="B1680" s="93"/>
      <c r="H1680" s="95"/>
    </row>
    <row r="1681" spans="1:8" x14ac:dyDescent="0.3">
      <c r="A1681" s="94"/>
      <c r="B1681" s="93"/>
      <c r="H1681" s="95"/>
    </row>
    <row r="1682" spans="1:8" x14ac:dyDescent="0.3">
      <c r="A1682" s="94"/>
      <c r="B1682" s="93"/>
      <c r="H1682" s="95"/>
    </row>
    <row r="1683" spans="1:8" x14ac:dyDescent="0.3">
      <c r="A1683" s="94"/>
      <c r="B1683" s="93"/>
      <c r="H1683" s="95"/>
    </row>
    <row r="1684" spans="1:8" x14ac:dyDescent="0.3">
      <c r="A1684" s="94"/>
      <c r="B1684" s="93"/>
      <c r="H1684" s="95"/>
    </row>
    <row r="1685" spans="1:8" x14ac:dyDescent="0.3">
      <c r="A1685" s="94"/>
      <c r="B1685" s="93"/>
      <c r="H1685" s="95"/>
    </row>
    <row r="1686" spans="1:8" x14ac:dyDescent="0.3">
      <c r="A1686" s="94"/>
      <c r="B1686" s="93"/>
      <c r="H1686" s="95"/>
    </row>
    <row r="1687" spans="1:8" x14ac:dyDescent="0.3">
      <c r="A1687" s="94"/>
      <c r="B1687" s="93"/>
      <c r="H1687" s="95"/>
    </row>
    <row r="1688" spans="1:8" x14ac:dyDescent="0.3">
      <c r="A1688" s="94"/>
      <c r="B1688" s="93"/>
      <c r="H1688" s="95"/>
    </row>
    <row r="1689" spans="1:8" x14ac:dyDescent="0.3">
      <c r="A1689" s="94"/>
      <c r="B1689" s="93"/>
      <c r="H1689" s="95"/>
    </row>
    <row r="1690" spans="1:8" x14ac:dyDescent="0.3">
      <c r="A1690" s="94"/>
      <c r="B1690" s="93"/>
      <c r="H1690" s="95"/>
    </row>
    <row r="1691" spans="1:8" x14ac:dyDescent="0.3">
      <c r="A1691" s="94"/>
      <c r="B1691" s="93"/>
      <c r="H1691" s="95"/>
    </row>
    <row r="1692" spans="1:8" x14ac:dyDescent="0.3">
      <c r="A1692" s="94"/>
      <c r="B1692" s="93"/>
      <c r="H1692" s="95"/>
    </row>
    <row r="1693" spans="1:8" x14ac:dyDescent="0.3">
      <c r="A1693" s="94"/>
      <c r="B1693" s="93"/>
      <c r="H1693" s="95"/>
    </row>
    <row r="1694" spans="1:8" x14ac:dyDescent="0.3">
      <c r="A1694" s="94"/>
      <c r="B1694" s="93"/>
      <c r="H1694" s="95"/>
    </row>
    <row r="1695" spans="1:8" x14ac:dyDescent="0.3">
      <c r="A1695" s="94"/>
      <c r="B1695" s="93"/>
      <c r="H1695" s="95"/>
    </row>
    <row r="1696" spans="1:8" x14ac:dyDescent="0.3">
      <c r="A1696" s="94"/>
      <c r="B1696" s="93"/>
      <c r="H1696" s="95"/>
    </row>
    <row r="1697" spans="1:8" x14ac:dyDescent="0.3">
      <c r="A1697" s="94"/>
      <c r="B1697" s="93"/>
      <c r="H1697" s="95"/>
    </row>
    <row r="1698" spans="1:8" x14ac:dyDescent="0.3">
      <c r="A1698" s="94"/>
      <c r="B1698" s="93"/>
      <c r="H1698" s="95"/>
    </row>
    <row r="1699" spans="1:8" x14ac:dyDescent="0.3">
      <c r="A1699" s="94"/>
      <c r="B1699" s="93"/>
      <c r="H1699" s="95"/>
    </row>
    <row r="1700" spans="1:8" x14ac:dyDescent="0.3">
      <c r="A1700" s="94"/>
      <c r="B1700" s="93"/>
      <c r="H1700" s="95"/>
    </row>
    <row r="1701" spans="1:8" x14ac:dyDescent="0.3">
      <c r="A1701" s="94"/>
      <c r="B1701" s="93"/>
      <c r="H1701" s="95"/>
    </row>
    <row r="1702" spans="1:8" x14ac:dyDescent="0.3">
      <c r="A1702" s="94"/>
      <c r="B1702" s="93"/>
      <c r="H1702" s="95"/>
    </row>
    <row r="1703" spans="1:8" x14ac:dyDescent="0.3">
      <c r="A1703" s="94"/>
      <c r="B1703" s="93"/>
      <c r="H1703" s="95"/>
    </row>
    <row r="1704" spans="1:8" x14ac:dyDescent="0.3">
      <c r="A1704" s="94"/>
      <c r="B1704" s="93"/>
      <c r="H1704" s="95"/>
    </row>
    <row r="1705" spans="1:8" x14ac:dyDescent="0.3">
      <c r="A1705" s="94"/>
      <c r="B1705" s="93"/>
      <c r="H1705" s="95"/>
    </row>
    <row r="1706" spans="1:8" x14ac:dyDescent="0.3">
      <c r="A1706" s="94"/>
      <c r="B1706" s="93"/>
      <c r="H1706" s="95"/>
    </row>
    <row r="1707" spans="1:8" x14ac:dyDescent="0.3">
      <c r="A1707" s="94"/>
      <c r="B1707" s="93"/>
      <c r="H1707" s="95"/>
    </row>
    <row r="1708" spans="1:8" x14ac:dyDescent="0.3">
      <c r="A1708" s="94"/>
      <c r="B1708" s="93"/>
      <c r="H1708" s="95"/>
    </row>
    <row r="1709" spans="1:8" x14ac:dyDescent="0.3">
      <c r="A1709" s="94"/>
      <c r="B1709" s="93"/>
      <c r="H1709" s="95"/>
    </row>
    <row r="1710" spans="1:8" x14ac:dyDescent="0.3">
      <c r="A1710" s="94"/>
      <c r="B1710" s="93"/>
      <c r="H1710" s="95"/>
    </row>
    <row r="1711" spans="1:8" x14ac:dyDescent="0.3">
      <c r="A1711" s="94"/>
      <c r="B1711" s="93"/>
      <c r="H1711" s="95"/>
    </row>
    <row r="1712" spans="1:8" x14ac:dyDescent="0.3">
      <c r="A1712" s="94"/>
      <c r="B1712" s="93"/>
      <c r="H1712" s="95"/>
    </row>
    <row r="1713" spans="1:8" x14ac:dyDescent="0.3">
      <c r="A1713" s="94"/>
      <c r="B1713" s="93"/>
      <c r="H1713" s="95"/>
    </row>
    <row r="1714" spans="1:8" x14ac:dyDescent="0.3">
      <c r="A1714" s="94"/>
      <c r="B1714" s="93"/>
      <c r="H1714" s="95"/>
    </row>
    <row r="1715" spans="1:8" x14ac:dyDescent="0.3">
      <c r="A1715" s="94"/>
      <c r="B1715" s="93"/>
      <c r="H1715" s="95"/>
    </row>
    <row r="1716" spans="1:8" x14ac:dyDescent="0.3">
      <c r="A1716" s="94"/>
      <c r="B1716" s="93"/>
      <c r="H1716" s="95"/>
    </row>
    <row r="1717" spans="1:8" x14ac:dyDescent="0.3">
      <c r="A1717" s="94"/>
      <c r="B1717" s="93"/>
      <c r="H1717" s="95"/>
    </row>
    <row r="1718" spans="1:8" x14ac:dyDescent="0.3">
      <c r="A1718" s="94"/>
      <c r="B1718" s="93"/>
      <c r="H1718" s="95"/>
    </row>
    <row r="1719" spans="1:8" x14ac:dyDescent="0.3">
      <c r="A1719" s="94"/>
      <c r="B1719" s="93"/>
      <c r="H1719" s="95"/>
    </row>
    <row r="1720" spans="1:8" x14ac:dyDescent="0.3">
      <c r="A1720" s="94"/>
      <c r="B1720" s="93"/>
      <c r="H1720" s="95"/>
    </row>
    <row r="1721" spans="1:8" x14ac:dyDescent="0.3">
      <c r="A1721" s="94"/>
      <c r="B1721" s="93"/>
      <c r="H1721" s="95"/>
    </row>
    <row r="1722" spans="1:8" x14ac:dyDescent="0.3">
      <c r="A1722" s="94"/>
      <c r="B1722" s="93"/>
      <c r="H1722" s="95"/>
    </row>
    <row r="1723" spans="1:8" x14ac:dyDescent="0.3">
      <c r="A1723" s="94"/>
      <c r="B1723" s="93"/>
      <c r="H1723" s="95"/>
    </row>
    <row r="1724" spans="1:8" x14ac:dyDescent="0.3">
      <c r="A1724" s="94"/>
      <c r="B1724" s="93"/>
      <c r="H1724" s="95"/>
    </row>
    <row r="1725" spans="1:8" x14ac:dyDescent="0.3">
      <c r="A1725" s="94"/>
      <c r="B1725" s="93"/>
      <c r="H1725" s="95"/>
    </row>
    <row r="1726" spans="1:8" x14ac:dyDescent="0.3">
      <c r="A1726" s="94"/>
      <c r="B1726" s="93"/>
      <c r="H1726" s="95"/>
    </row>
    <row r="1727" spans="1:8" x14ac:dyDescent="0.3">
      <c r="A1727" s="94"/>
      <c r="B1727" s="93"/>
      <c r="H1727" s="95"/>
    </row>
    <row r="1728" spans="1:8" x14ac:dyDescent="0.3">
      <c r="A1728" s="94"/>
      <c r="B1728" s="93"/>
      <c r="H1728" s="95"/>
    </row>
    <row r="1729" spans="1:8" x14ac:dyDescent="0.3">
      <c r="A1729" s="94"/>
      <c r="B1729" s="93"/>
      <c r="H1729" s="95"/>
    </row>
    <row r="1730" spans="1:8" x14ac:dyDescent="0.3">
      <c r="A1730" s="94"/>
      <c r="B1730" s="93"/>
      <c r="H1730" s="95"/>
    </row>
    <row r="1731" spans="1:8" x14ac:dyDescent="0.3">
      <c r="A1731" s="94"/>
      <c r="B1731" s="93"/>
      <c r="H1731" s="95"/>
    </row>
    <row r="1732" spans="1:8" x14ac:dyDescent="0.3">
      <c r="A1732" s="94"/>
      <c r="B1732" s="93"/>
      <c r="H1732" s="95"/>
    </row>
    <row r="1733" spans="1:8" x14ac:dyDescent="0.3">
      <c r="A1733" s="94"/>
      <c r="B1733" s="93"/>
      <c r="H1733" s="95"/>
    </row>
    <row r="1734" spans="1:8" x14ac:dyDescent="0.3">
      <c r="A1734" s="94"/>
      <c r="B1734" s="93"/>
      <c r="H1734" s="95"/>
    </row>
    <row r="1735" spans="1:8" x14ac:dyDescent="0.3">
      <c r="A1735" s="94"/>
      <c r="B1735" s="93"/>
      <c r="H1735" s="95"/>
    </row>
    <row r="1736" spans="1:8" x14ac:dyDescent="0.3">
      <c r="A1736" s="94"/>
      <c r="B1736" s="93"/>
      <c r="H1736" s="95"/>
    </row>
    <row r="1737" spans="1:8" x14ac:dyDescent="0.3">
      <c r="A1737" s="94"/>
      <c r="B1737" s="93"/>
      <c r="H1737" s="95"/>
    </row>
    <row r="1738" spans="1:8" x14ac:dyDescent="0.3">
      <c r="A1738" s="94"/>
      <c r="B1738" s="93"/>
      <c r="H1738" s="95"/>
    </row>
    <row r="1739" spans="1:8" x14ac:dyDescent="0.3">
      <c r="A1739" s="94"/>
      <c r="B1739" s="93"/>
      <c r="H1739" s="95"/>
    </row>
    <row r="1740" spans="1:8" x14ac:dyDescent="0.3">
      <c r="A1740" s="94"/>
      <c r="B1740" s="93"/>
      <c r="H1740" s="95"/>
    </row>
    <row r="1741" spans="1:8" x14ac:dyDescent="0.3">
      <c r="A1741" s="94"/>
      <c r="B1741" s="93"/>
      <c r="H1741" s="95"/>
    </row>
    <row r="1742" spans="1:8" x14ac:dyDescent="0.3">
      <c r="A1742" s="94"/>
      <c r="B1742" s="93"/>
      <c r="H1742" s="95"/>
    </row>
    <row r="1743" spans="1:8" x14ac:dyDescent="0.3">
      <c r="A1743" s="94"/>
      <c r="B1743" s="93"/>
      <c r="H1743" s="95"/>
    </row>
    <row r="1744" spans="1:8" x14ac:dyDescent="0.3">
      <c r="A1744" s="94"/>
      <c r="B1744" s="93"/>
      <c r="H1744" s="95"/>
    </row>
    <row r="1745" spans="1:8" x14ac:dyDescent="0.3">
      <c r="A1745" s="94"/>
      <c r="B1745" s="93"/>
      <c r="H1745" s="95"/>
    </row>
    <row r="1746" spans="1:8" x14ac:dyDescent="0.3">
      <c r="A1746" s="94"/>
      <c r="B1746" s="93"/>
      <c r="H1746" s="95"/>
    </row>
    <row r="1747" spans="1:8" x14ac:dyDescent="0.3">
      <c r="A1747" s="94"/>
      <c r="B1747" s="93"/>
      <c r="H1747" s="95"/>
    </row>
    <row r="1748" spans="1:8" x14ac:dyDescent="0.3">
      <c r="A1748" s="94"/>
      <c r="B1748" s="93"/>
      <c r="H1748" s="95"/>
    </row>
    <row r="1749" spans="1:8" x14ac:dyDescent="0.3">
      <c r="A1749" s="94"/>
      <c r="B1749" s="93"/>
      <c r="H1749" s="95"/>
    </row>
    <row r="1750" spans="1:8" x14ac:dyDescent="0.3">
      <c r="A1750" s="94"/>
      <c r="B1750" s="93"/>
      <c r="H1750" s="95"/>
    </row>
    <row r="1751" spans="1:8" x14ac:dyDescent="0.3">
      <c r="A1751" s="94"/>
      <c r="B1751" s="93"/>
      <c r="H1751" s="95"/>
    </row>
    <row r="1752" spans="1:8" x14ac:dyDescent="0.3">
      <c r="A1752" s="94"/>
      <c r="B1752" s="93"/>
      <c r="H1752" s="95"/>
    </row>
    <row r="1753" spans="1:8" x14ac:dyDescent="0.3">
      <c r="A1753" s="94"/>
      <c r="B1753" s="93"/>
      <c r="H1753" s="95"/>
    </row>
    <row r="1754" spans="1:8" x14ac:dyDescent="0.3">
      <c r="A1754" s="94"/>
      <c r="B1754" s="93"/>
      <c r="H1754" s="95"/>
    </row>
    <row r="1755" spans="1:8" x14ac:dyDescent="0.3">
      <c r="A1755" s="94"/>
      <c r="B1755" s="93"/>
      <c r="H1755" s="95"/>
    </row>
    <row r="1756" spans="1:8" x14ac:dyDescent="0.3">
      <c r="A1756" s="94"/>
      <c r="B1756" s="93"/>
      <c r="H1756" s="95"/>
    </row>
    <row r="1757" spans="1:8" x14ac:dyDescent="0.3">
      <c r="A1757" s="94"/>
      <c r="B1757" s="93"/>
      <c r="H1757" s="95"/>
    </row>
    <row r="1758" spans="1:8" x14ac:dyDescent="0.3">
      <c r="A1758" s="94"/>
      <c r="B1758" s="93"/>
      <c r="H1758" s="95"/>
    </row>
    <row r="1759" spans="1:8" x14ac:dyDescent="0.3">
      <c r="A1759" s="94"/>
      <c r="B1759" s="93"/>
      <c r="H1759" s="95"/>
    </row>
    <row r="1760" spans="1:8" x14ac:dyDescent="0.3">
      <c r="A1760" s="94"/>
      <c r="B1760" s="93"/>
      <c r="H1760" s="95"/>
    </row>
    <row r="1761" spans="1:8" x14ac:dyDescent="0.3">
      <c r="A1761" s="94"/>
      <c r="B1761" s="93"/>
      <c r="H1761" s="95"/>
    </row>
    <row r="1762" spans="1:8" x14ac:dyDescent="0.3">
      <c r="A1762" s="94"/>
      <c r="B1762" s="93"/>
      <c r="H1762" s="95"/>
    </row>
    <row r="1763" spans="1:8" x14ac:dyDescent="0.3">
      <c r="A1763" s="94"/>
      <c r="B1763" s="93"/>
      <c r="H1763" s="95"/>
    </row>
    <row r="1764" spans="1:8" x14ac:dyDescent="0.3">
      <c r="A1764" s="94"/>
      <c r="B1764" s="93"/>
      <c r="H1764" s="95"/>
    </row>
    <row r="1765" spans="1:8" x14ac:dyDescent="0.3">
      <c r="A1765" s="94"/>
      <c r="B1765" s="93"/>
      <c r="H1765" s="95"/>
    </row>
    <row r="1766" spans="1:8" x14ac:dyDescent="0.3">
      <c r="A1766" s="94"/>
      <c r="B1766" s="93"/>
      <c r="H1766" s="95"/>
    </row>
    <row r="1767" spans="1:8" x14ac:dyDescent="0.3">
      <c r="A1767" s="94"/>
      <c r="B1767" s="93"/>
      <c r="H1767" s="95"/>
    </row>
    <row r="1768" spans="1:8" x14ac:dyDescent="0.3">
      <c r="A1768" s="94"/>
      <c r="B1768" s="93"/>
      <c r="H1768" s="95"/>
    </row>
    <row r="1769" spans="1:8" x14ac:dyDescent="0.3">
      <c r="A1769" s="94"/>
      <c r="B1769" s="93"/>
      <c r="H1769" s="95"/>
    </row>
    <row r="1770" spans="1:8" x14ac:dyDescent="0.3">
      <c r="A1770" s="94"/>
      <c r="B1770" s="93"/>
      <c r="H1770" s="95"/>
    </row>
    <row r="1771" spans="1:8" x14ac:dyDescent="0.3">
      <c r="A1771" s="94"/>
      <c r="B1771" s="93"/>
      <c r="H1771" s="95"/>
    </row>
    <row r="1772" spans="1:8" x14ac:dyDescent="0.3">
      <c r="A1772" s="94"/>
      <c r="B1772" s="93"/>
      <c r="H1772" s="95"/>
    </row>
    <row r="1773" spans="1:8" x14ac:dyDescent="0.3">
      <c r="A1773" s="94"/>
      <c r="B1773" s="93"/>
      <c r="H1773" s="95"/>
    </row>
    <row r="1774" spans="1:8" x14ac:dyDescent="0.3">
      <c r="A1774" s="94"/>
      <c r="B1774" s="93"/>
      <c r="H1774" s="95"/>
    </row>
    <row r="1775" spans="1:8" x14ac:dyDescent="0.3">
      <c r="A1775" s="94"/>
      <c r="B1775" s="93"/>
      <c r="H1775" s="95"/>
    </row>
    <row r="1776" spans="1:8" x14ac:dyDescent="0.3">
      <c r="A1776" s="94"/>
      <c r="B1776" s="93"/>
      <c r="H1776" s="95"/>
    </row>
    <row r="1777" spans="1:8" x14ac:dyDescent="0.3">
      <c r="A1777" s="94"/>
      <c r="B1777" s="93"/>
      <c r="H1777" s="95"/>
    </row>
    <row r="1778" spans="1:8" x14ac:dyDescent="0.3">
      <c r="A1778" s="94"/>
      <c r="B1778" s="93"/>
      <c r="H1778" s="95"/>
    </row>
    <row r="1779" spans="1:8" x14ac:dyDescent="0.3">
      <c r="A1779" s="94"/>
      <c r="B1779" s="93"/>
      <c r="H1779" s="95"/>
    </row>
    <row r="1780" spans="1:8" x14ac:dyDescent="0.3">
      <c r="A1780" s="94"/>
      <c r="B1780" s="93"/>
      <c r="H1780" s="95"/>
    </row>
    <row r="1781" spans="1:8" x14ac:dyDescent="0.3">
      <c r="A1781" s="94"/>
      <c r="B1781" s="93"/>
      <c r="H1781" s="95"/>
    </row>
    <row r="1782" spans="1:8" x14ac:dyDescent="0.3">
      <c r="A1782" s="94"/>
      <c r="B1782" s="93"/>
      <c r="H1782" s="95"/>
    </row>
    <row r="1783" spans="1:8" x14ac:dyDescent="0.3">
      <c r="A1783" s="94"/>
      <c r="B1783" s="93"/>
      <c r="H1783" s="95"/>
    </row>
    <row r="1784" spans="1:8" x14ac:dyDescent="0.3">
      <c r="A1784" s="94"/>
      <c r="B1784" s="93"/>
      <c r="H1784" s="95"/>
    </row>
    <row r="1785" spans="1:8" x14ac:dyDescent="0.3">
      <c r="A1785" s="94"/>
      <c r="B1785" s="93"/>
      <c r="H1785" s="95"/>
    </row>
    <row r="1786" spans="1:8" x14ac:dyDescent="0.3">
      <c r="A1786" s="94"/>
      <c r="B1786" s="93"/>
      <c r="H1786" s="95"/>
    </row>
    <row r="1787" spans="1:8" x14ac:dyDescent="0.3">
      <c r="A1787" s="94"/>
      <c r="B1787" s="93"/>
      <c r="H1787" s="95"/>
    </row>
    <row r="1788" spans="1:8" x14ac:dyDescent="0.3">
      <c r="A1788" s="94"/>
      <c r="B1788" s="93"/>
      <c r="H1788" s="95"/>
    </row>
    <row r="1789" spans="1:8" x14ac:dyDescent="0.3">
      <c r="A1789" s="94"/>
      <c r="B1789" s="93"/>
      <c r="H1789" s="95"/>
    </row>
    <row r="1790" spans="1:8" x14ac:dyDescent="0.3">
      <c r="A1790" s="94"/>
      <c r="B1790" s="93"/>
      <c r="H1790" s="95"/>
    </row>
    <row r="1791" spans="1:8" x14ac:dyDescent="0.3">
      <c r="A1791" s="94"/>
      <c r="B1791" s="93"/>
      <c r="H1791" s="95"/>
    </row>
    <row r="1792" spans="1:8" x14ac:dyDescent="0.3">
      <c r="A1792" s="94"/>
      <c r="B1792" s="93"/>
      <c r="H1792" s="95"/>
    </row>
    <row r="1793" spans="1:8" x14ac:dyDescent="0.3">
      <c r="A1793" s="94"/>
      <c r="B1793" s="93"/>
      <c r="H1793" s="95"/>
    </row>
    <row r="1794" spans="1:8" x14ac:dyDescent="0.3">
      <c r="A1794" s="94"/>
      <c r="B1794" s="93"/>
      <c r="H1794" s="95"/>
    </row>
    <row r="1795" spans="1:8" x14ac:dyDescent="0.3">
      <c r="A1795" s="94"/>
      <c r="B1795" s="93"/>
      <c r="H1795" s="95"/>
    </row>
    <row r="1796" spans="1:8" x14ac:dyDescent="0.3">
      <c r="A1796" s="94"/>
      <c r="B1796" s="93"/>
      <c r="H1796" s="95"/>
    </row>
    <row r="1797" spans="1:8" x14ac:dyDescent="0.3">
      <c r="A1797" s="94"/>
      <c r="B1797" s="93"/>
      <c r="H1797" s="95"/>
    </row>
    <row r="1798" spans="1:8" x14ac:dyDescent="0.3">
      <c r="A1798" s="94"/>
      <c r="B1798" s="93"/>
      <c r="H1798" s="95"/>
    </row>
    <row r="1799" spans="1:8" x14ac:dyDescent="0.3">
      <c r="A1799" s="94"/>
      <c r="B1799" s="93"/>
      <c r="H1799" s="95"/>
    </row>
    <row r="1800" spans="1:8" x14ac:dyDescent="0.3">
      <c r="A1800" s="94"/>
      <c r="B1800" s="93"/>
      <c r="H1800" s="95"/>
    </row>
    <row r="1801" spans="1:8" x14ac:dyDescent="0.3">
      <c r="A1801" s="94"/>
      <c r="B1801" s="93"/>
      <c r="H1801" s="95"/>
    </row>
    <row r="1802" spans="1:8" x14ac:dyDescent="0.3">
      <c r="A1802" s="94"/>
      <c r="B1802" s="93"/>
      <c r="H1802" s="95"/>
    </row>
    <row r="1803" spans="1:8" x14ac:dyDescent="0.3">
      <c r="A1803" s="94"/>
      <c r="B1803" s="93"/>
      <c r="H1803" s="95"/>
    </row>
    <row r="1804" spans="1:8" x14ac:dyDescent="0.3">
      <c r="A1804" s="94"/>
      <c r="B1804" s="93"/>
      <c r="H1804" s="95"/>
    </row>
    <row r="1805" spans="1:8" x14ac:dyDescent="0.3">
      <c r="A1805" s="94"/>
      <c r="B1805" s="93"/>
      <c r="H1805" s="95"/>
    </row>
    <row r="1806" spans="1:8" x14ac:dyDescent="0.3">
      <c r="A1806" s="94"/>
      <c r="B1806" s="93"/>
      <c r="H1806" s="95"/>
    </row>
    <row r="1807" spans="1:8" x14ac:dyDescent="0.3">
      <c r="A1807" s="94"/>
      <c r="B1807" s="93"/>
      <c r="H1807" s="95"/>
    </row>
    <row r="1808" spans="1:8" x14ac:dyDescent="0.3">
      <c r="A1808" s="94"/>
      <c r="B1808" s="93"/>
      <c r="H1808" s="95"/>
    </row>
    <row r="1809" spans="1:8" x14ac:dyDescent="0.3">
      <c r="A1809" s="94"/>
      <c r="B1809" s="93"/>
      <c r="H1809" s="95"/>
    </row>
    <row r="1810" spans="1:8" x14ac:dyDescent="0.3">
      <c r="A1810" s="94"/>
      <c r="B1810" s="93"/>
      <c r="H1810" s="95"/>
    </row>
    <row r="1811" spans="1:8" x14ac:dyDescent="0.3">
      <c r="A1811" s="94"/>
      <c r="B1811" s="93"/>
      <c r="H1811" s="95"/>
    </row>
    <row r="1812" spans="1:8" x14ac:dyDescent="0.3">
      <c r="A1812" s="94"/>
      <c r="B1812" s="93"/>
      <c r="H1812" s="95"/>
    </row>
    <row r="1813" spans="1:8" x14ac:dyDescent="0.3">
      <c r="A1813" s="94"/>
      <c r="B1813" s="93"/>
      <c r="H1813" s="95"/>
    </row>
    <row r="1814" spans="1:8" x14ac:dyDescent="0.3">
      <c r="A1814" s="94"/>
      <c r="B1814" s="93"/>
      <c r="H1814" s="95"/>
    </row>
    <row r="1815" spans="1:8" x14ac:dyDescent="0.3">
      <c r="A1815" s="94"/>
      <c r="B1815" s="93"/>
      <c r="H1815" s="95"/>
    </row>
    <row r="1816" spans="1:8" x14ac:dyDescent="0.3">
      <c r="A1816" s="94"/>
      <c r="B1816" s="93"/>
      <c r="H1816" s="95"/>
    </row>
    <row r="1817" spans="1:8" x14ac:dyDescent="0.3">
      <c r="A1817" s="94"/>
      <c r="B1817" s="93"/>
      <c r="H1817" s="95"/>
    </row>
    <row r="1818" spans="1:8" x14ac:dyDescent="0.3">
      <c r="A1818" s="94"/>
      <c r="B1818" s="93"/>
      <c r="H1818" s="95"/>
    </row>
    <row r="1819" spans="1:8" x14ac:dyDescent="0.3">
      <c r="A1819" s="94"/>
      <c r="B1819" s="93"/>
      <c r="H1819" s="95"/>
    </row>
    <row r="1820" spans="1:8" x14ac:dyDescent="0.3">
      <c r="A1820" s="94"/>
      <c r="B1820" s="93"/>
      <c r="H1820" s="95"/>
    </row>
    <row r="1821" spans="1:8" x14ac:dyDescent="0.3">
      <c r="A1821" s="94"/>
      <c r="B1821" s="93"/>
      <c r="H1821" s="95"/>
    </row>
    <row r="1822" spans="1:8" x14ac:dyDescent="0.3">
      <c r="A1822" s="94"/>
      <c r="B1822" s="93"/>
      <c r="H1822" s="95"/>
    </row>
    <row r="1823" spans="1:8" x14ac:dyDescent="0.3">
      <c r="A1823" s="94"/>
      <c r="B1823" s="93"/>
      <c r="H1823" s="95"/>
    </row>
    <row r="1824" spans="1:8" x14ac:dyDescent="0.3">
      <c r="A1824" s="94"/>
      <c r="B1824" s="93"/>
      <c r="H1824" s="95"/>
    </row>
    <row r="1825" spans="1:8" x14ac:dyDescent="0.3">
      <c r="A1825" s="94"/>
      <c r="B1825" s="93"/>
      <c r="H1825" s="95"/>
    </row>
    <row r="1826" spans="1:8" x14ac:dyDescent="0.3">
      <c r="A1826" s="94"/>
      <c r="B1826" s="93"/>
      <c r="H1826" s="95"/>
    </row>
    <row r="1827" spans="1:8" x14ac:dyDescent="0.3">
      <c r="A1827" s="94"/>
      <c r="B1827" s="93"/>
      <c r="H1827" s="95"/>
    </row>
    <row r="1828" spans="1:8" x14ac:dyDescent="0.3">
      <c r="A1828" s="94"/>
      <c r="B1828" s="93"/>
      <c r="H1828" s="95"/>
    </row>
    <row r="1829" spans="1:8" x14ac:dyDescent="0.3">
      <c r="A1829" s="94"/>
      <c r="B1829" s="93"/>
      <c r="H1829" s="95"/>
    </row>
    <row r="1830" spans="1:8" x14ac:dyDescent="0.3">
      <c r="A1830" s="94"/>
      <c r="B1830" s="93"/>
      <c r="H1830" s="95"/>
    </row>
    <row r="1831" spans="1:8" x14ac:dyDescent="0.3">
      <c r="A1831" s="94"/>
      <c r="B1831" s="93"/>
      <c r="H1831" s="95"/>
    </row>
    <row r="1832" spans="1:8" x14ac:dyDescent="0.3">
      <c r="A1832" s="94"/>
      <c r="B1832" s="93"/>
      <c r="H1832" s="95"/>
    </row>
    <row r="1833" spans="1:8" x14ac:dyDescent="0.3">
      <c r="A1833" s="94"/>
      <c r="B1833" s="93"/>
      <c r="H1833" s="95"/>
    </row>
    <row r="1834" spans="1:8" x14ac:dyDescent="0.3">
      <c r="A1834" s="94"/>
      <c r="B1834" s="93"/>
      <c r="H1834" s="95"/>
    </row>
    <row r="1835" spans="1:8" x14ac:dyDescent="0.3">
      <c r="A1835" s="94"/>
      <c r="B1835" s="93"/>
      <c r="H1835" s="95"/>
    </row>
    <row r="1836" spans="1:8" x14ac:dyDescent="0.3">
      <c r="A1836" s="94"/>
      <c r="B1836" s="93"/>
      <c r="H1836" s="95"/>
    </row>
    <row r="1837" spans="1:8" x14ac:dyDescent="0.3">
      <c r="A1837" s="94"/>
      <c r="B1837" s="93"/>
      <c r="H1837" s="95"/>
    </row>
    <row r="1838" spans="1:8" x14ac:dyDescent="0.3">
      <c r="A1838" s="94"/>
      <c r="B1838" s="93"/>
      <c r="H1838" s="95"/>
    </row>
    <row r="1839" spans="1:8" x14ac:dyDescent="0.3">
      <c r="A1839" s="94"/>
      <c r="B1839" s="93"/>
      <c r="H1839" s="95"/>
    </row>
    <row r="1840" spans="1:8" x14ac:dyDescent="0.3">
      <c r="A1840" s="94"/>
      <c r="B1840" s="93"/>
      <c r="H1840" s="95"/>
    </row>
    <row r="1841" spans="1:8" x14ac:dyDescent="0.3">
      <c r="A1841" s="94"/>
      <c r="B1841" s="93"/>
      <c r="H1841" s="95"/>
    </row>
    <row r="1842" spans="1:8" x14ac:dyDescent="0.3">
      <c r="A1842" s="94"/>
      <c r="B1842" s="93"/>
      <c r="H1842" s="95"/>
    </row>
    <row r="1843" spans="1:8" x14ac:dyDescent="0.3">
      <c r="A1843" s="94"/>
      <c r="B1843" s="93"/>
      <c r="H1843" s="95"/>
    </row>
    <row r="1844" spans="1:8" x14ac:dyDescent="0.3">
      <c r="A1844" s="94"/>
      <c r="B1844" s="93"/>
      <c r="H1844" s="95"/>
    </row>
    <row r="1845" spans="1:8" x14ac:dyDescent="0.3">
      <c r="A1845" s="94"/>
      <c r="B1845" s="93"/>
      <c r="H1845" s="95"/>
    </row>
    <row r="1846" spans="1:8" x14ac:dyDescent="0.3">
      <c r="A1846" s="94"/>
      <c r="B1846" s="93"/>
      <c r="H1846" s="95"/>
    </row>
    <row r="1847" spans="1:8" x14ac:dyDescent="0.3">
      <c r="A1847" s="94"/>
      <c r="B1847" s="93"/>
      <c r="H1847" s="95"/>
    </row>
    <row r="1848" spans="1:8" x14ac:dyDescent="0.3">
      <c r="A1848" s="94"/>
      <c r="B1848" s="93"/>
      <c r="H1848" s="95"/>
    </row>
    <row r="1849" spans="1:8" x14ac:dyDescent="0.3">
      <c r="A1849" s="94"/>
      <c r="B1849" s="93"/>
      <c r="H1849" s="95"/>
    </row>
    <row r="1850" spans="1:8" x14ac:dyDescent="0.3">
      <c r="A1850" s="94"/>
      <c r="B1850" s="93"/>
      <c r="H1850" s="95"/>
    </row>
    <row r="1851" spans="1:8" x14ac:dyDescent="0.3">
      <c r="A1851" s="94"/>
      <c r="B1851" s="93"/>
      <c r="H1851" s="95"/>
    </row>
    <row r="1852" spans="1:8" x14ac:dyDescent="0.3">
      <c r="A1852" s="94"/>
      <c r="B1852" s="93"/>
      <c r="H1852" s="95"/>
    </row>
    <row r="1853" spans="1:8" x14ac:dyDescent="0.3">
      <c r="A1853" s="94"/>
      <c r="B1853" s="93"/>
      <c r="H1853" s="95"/>
    </row>
    <row r="1854" spans="1:8" x14ac:dyDescent="0.3">
      <c r="A1854" s="94"/>
      <c r="B1854" s="93"/>
      <c r="H1854" s="95"/>
    </row>
    <row r="1855" spans="1:8" x14ac:dyDescent="0.3">
      <c r="A1855" s="94"/>
      <c r="B1855" s="93"/>
      <c r="H1855" s="95"/>
    </row>
    <row r="1856" spans="1:8" x14ac:dyDescent="0.3">
      <c r="A1856" s="94"/>
      <c r="B1856" s="93"/>
      <c r="H1856" s="95"/>
    </row>
    <row r="1857" spans="1:8" x14ac:dyDescent="0.3">
      <c r="A1857" s="94"/>
      <c r="B1857" s="93"/>
      <c r="H1857" s="95"/>
    </row>
    <row r="1858" spans="1:8" x14ac:dyDescent="0.3">
      <c r="A1858" s="94"/>
      <c r="B1858" s="93"/>
      <c r="H1858" s="95"/>
    </row>
    <row r="1859" spans="1:8" x14ac:dyDescent="0.3">
      <c r="A1859" s="94"/>
      <c r="B1859" s="93"/>
      <c r="H1859" s="95"/>
    </row>
    <row r="1860" spans="1:8" x14ac:dyDescent="0.3">
      <c r="A1860" s="94"/>
      <c r="B1860" s="93"/>
      <c r="H1860" s="95"/>
    </row>
    <row r="1861" spans="1:8" x14ac:dyDescent="0.3">
      <c r="A1861" s="94"/>
      <c r="B1861" s="93"/>
      <c r="H1861" s="95"/>
    </row>
    <row r="1862" spans="1:8" x14ac:dyDescent="0.3">
      <c r="A1862" s="94"/>
      <c r="B1862" s="93"/>
      <c r="H1862" s="95"/>
    </row>
    <row r="1863" spans="1:8" x14ac:dyDescent="0.3">
      <c r="A1863" s="94"/>
      <c r="B1863" s="93"/>
      <c r="H1863" s="95"/>
    </row>
    <row r="1864" spans="1:8" x14ac:dyDescent="0.3">
      <c r="A1864" s="94"/>
      <c r="B1864" s="93"/>
      <c r="H1864" s="95"/>
    </row>
    <row r="1865" spans="1:8" x14ac:dyDescent="0.3">
      <c r="A1865" s="94"/>
      <c r="B1865" s="93"/>
      <c r="H1865" s="95"/>
    </row>
    <row r="1866" spans="1:8" x14ac:dyDescent="0.3">
      <c r="A1866" s="94"/>
      <c r="B1866" s="93"/>
      <c r="H1866" s="95"/>
    </row>
    <row r="1867" spans="1:8" x14ac:dyDescent="0.3">
      <c r="A1867" s="94"/>
      <c r="B1867" s="93"/>
      <c r="H1867" s="95"/>
    </row>
    <row r="1868" spans="1:8" x14ac:dyDescent="0.3">
      <c r="A1868" s="94"/>
      <c r="B1868" s="93"/>
      <c r="H1868" s="95"/>
    </row>
    <row r="1869" spans="1:8" x14ac:dyDescent="0.3">
      <c r="A1869" s="94"/>
      <c r="B1869" s="93"/>
      <c r="H1869" s="95"/>
    </row>
    <row r="1870" spans="1:8" x14ac:dyDescent="0.3">
      <c r="A1870" s="94"/>
      <c r="B1870" s="93"/>
      <c r="H1870" s="95"/>
    </row>
    <row r="1871" spans="1:8" x14ac:dyDescent="0.3">
      <c r="A1871" s="94"/>
      <c r="B1871" s="93"/>
      <c r="H1871" s="95"/>
    </row>
    <row r="1872" spans="1:8" x14ac:dyDescent="0.3">
      <c r="A1872" s="94"/>
      <c r="B1872" s="93"/>
      <c r="H1872" s="95"/>
    </row>
    <row r="1873" spans="1:8" x14ac:dyDescent="0.3">
      <c r="A1873" s="94"/>
      <c r="B1873" s="93"/>
      <c r="H1873" s="95"/>
    </row>
    <row r="1874" spans="1:8" x14ac:dyDescent="0.3">
      <c r="A1874" s="94"/>
      <c r="B1874" s="93"/>
      <c r="H1874" s="95"/>
    </row>
    <row r="1875" spans="1:8" x14ac:dyDescent="0.3">
      <c r="A1875" s="94"/>
      <c r="B1875" s="93"/>
      <c r="H1875" s="95"/>
    </row>
    <row r="1876" spans="1:8" x14ac:dyDescent="0.3">
      <c r="A1876" s="94"/>
      <c r="B1876" s="93"/>
      <c r="H1876" s="95"/>
    </row>
    <row r="1877" spans="1:8" x14ac:dyDescent="0.3">
      <c r="A1877" s="94"/>
      <c r="B1877" s="93"/>
      <c r="H1877" s="95"/>
    </row>
    <row r="1878" spans="1:8" x14ac:dyDescent="0.3">
      <c r="A1878" s="94"/>
      <c r="B1878" s="93"/>
      <c r="H1878" s="95"/>
    </row>
    <row r="1879" spans="1:8" x14ac:dyDescent="0.3">
      <c r="A1879" s="94"/>
      <c r="B1879" s="93"/>
      <c r="H1879" s="95"/>
    </row>
    <row r="1880" spans="1:8" x14ac:dyDescent="0.3">
      <c r="A1880" s="94"/>
      <c r="B1880" s="93"/>
      <c r="H1880" s="95"/>
    </row>
    <row r="1881" spans="1:8" x14ac:dyDescent="0.3">
      <c r="A1881" s="94"/>
      <c r="B1881" s="93"/>
      <c r="H1881" s="95"/>
    </row>
    <row r="1882" spans="1:8" x14ac:dyDescent="0.3">
      <c r="A1882" s="94"/>
      <c r="B1882" s="93"/>
      <c r="H1882" s="95"/>
    </row>
    <row r="1883" spans="1:8" x14ac:dyDescent="0.3">
      <c r="A1883" s="94"/>
      <c r="B1883" s="93"/>
      <c r="H1883" s="95"/>
    </row>
    <row r="1884" spans="1:8" x14ac:dyDescent="0.3">
      <c r="A1884" s="94"/>
      <c r="B1884" s="93"/>
      <c r="H1884" s="95"/>
    </row>
    <row r="1885" spans="1:8" x14ac:dyDescent="0.3">
      <c r="A1885" s="94"/>
      <c r="B1885" s="93"/>
      <c r="H1885" s="95"/>
    </row>
    <row r="1886" spans="1:8" x14ac:dyDescent="0.3">
      <c r="A1886" s="94"/>
      <c r="B1886" s="93"/>
      <c r="H1886" s="95"/>
    </row>
    <row r="1887" spans="1:8" x14ac:dyDescent="0.3">
      <c r="A1887" s="94"/>
      <c r="B1887" s="93"/>
      <c r="H1887" s="95"/>
    </row>
    <row r="1888" spans="1:8" x14ac:dyDescent="0.3">
      <c r="A1888" s="94"/>
      <c r="B1888" s="93"/>
      <c r="H1888" s="95"/>
    </row>
    <row r="1889" spans="1:8" x14ac:dyDescent="0.3">
      <c r="A1889" s="94"/>
      <c r="B1889" s="93"/>
      <c r="H1889" s="95"/>
    </row>
    <row r="1890" spans="1:8" x14ac:dyDescent="0.3">
      <c r="A1890" s="94"/>
      <c r="B1890" s="93"/>
      <c r="H1890" s="95"/>
    </row>
    <row r="1891" spans="1:8" x14ac:dyDescent="0.3">
      <c r="A1891" s="94"/>
      <c r="B1891" s="93"/>
      <c r="H1891" s="95"/>
    </row>
    <row r="1892" spans="1:8" x14ac:dyDescent="0.3">
      <c r="A1892" s="94"/>
      <c r="B1892" s="93"/>
      <c r="H1892" s="95"/>
    </row>
    <row r="1893" spans="1:8" x14ac:dyDescent="0.3">
      <c r="A1893" s="94"/>
      <c r="B1893" s="93"/>
      <c r="H1893" s="95"/>
    </row>
    <row r="1894" spans="1:8" x14ac:dyDescent="0.3">
      <c r="A1894" s="94"/>
      <c r="B1894" s="93"/>
      <c r="H1894" s="95"/>
    </row>
    <row r="1895" spans="1:8" x14ac:dyDescent="0.3">
      <c r="A1895" s="94"/>
      <c r="B1895" s="93"/>
      <c r="H1895" s="95"/>
    </row>
    <row r="1896" spans="1:8" x14ac:dyDescent="0.3">
      <c r="A1896" s="94"/>
      <c r="B1896" s="93"/>
      <c r="H1896" s="95"/>
    </row>
    <row r="1897" spans="1:8" x14ac:dyDescent="0.3">
      <c r="A1897" s="94"/>
      <c r="B1897" s="93"/>
      <c r="H1897" s="95"/>
    </row>
    <row r="1898" spans="1:8" x14ac:dyDescent="0.3">
      <c r="A1898" s="94"/>
      <c r="B1898" s="93"/>
      <c r="H1898" s="95"/>
    </row>
    <row r="1899" spans="1:8" x14ac:dyDescent="0.3">
      <c r="A1899" s="94"/>
      <c r="B1899" s="93"/>
      <c r="H1899" s="95"/>
    </row>
    <row r="1900" spans="1:8" x14ac:dyDescent="0.3">
      <c r="A1900" s="94"/>
      <c r="B1900" s="93"/>
      <c r="H1900" s="95"/>
    </row>
    <row r="1901" spans="1:8" x14ac:dyDescent="0.3">
      <c r="A1901" s="94"/>
      <c r="B1901" s="93"/>
      <c r="H1901" s="95"/>
    </row>
    <row r="1902" spans="1:8" x14ac:dyDescent="0.3">
      <c r="A1902" s="94"/>
      <c r="B1902" s="93"/>
      <c r="H1902" s="95"/>
    </row>
    <row r="1903" spans="1:8" x14ac:dyDescent="0.3">
      <c r="A1903" s="94"/>
      <c r="B1903" s="93"/>
      <c r="H1903" s="95"/>
    </row>
    <row r="1904" spans="1:8" x14ac:dyDescent="0.3">
      <c r="A1904" s="94"/>
      <c r="B1904" s="93"/>
      <c r="H1904" s="95"/>
    </row>
    <row r="1905" spans="1:8" x14ac:dyDescent="0.3">
      <c r="A1905" s="94"/>
      <c r="B1905" s="93"/>
      <c r="H1905" s="95"/>
    </row>
    <row r="1906" spans="1:8" x14ac:dyDescent="0.3">
      <c r="A1906" s="94"/>
      <c r="B1906" s="93"/>
      <c r="H1906" s="95"/>
    </row>
    <row r="1907" spans="1:8" x14ac:dyDescent="0.3">
      <c r="A1907" s="94"/>
      <c r="B1907" s="93"/>
      <c r="H1907" s="95"/>
    </row>
    <row r="1908" spans="1:8" x14ac:dyDescent="0.3">
      <c r="A1908" s="94"/>
      <c r="B1908" s="93"/>
      <c r="H1908" s="95"/>
    </row>
    <row r="1909" spans="1:8" x14ac:dyDescent="0.3">
      <c r="A1909" s="94"/>
      <c r="B1909" s="93"/>
      <c r="H1909" s="95"/>
    </row>
    <row r="1910" spans="1:8" x14ac:dyDescent="0.3">
      <c r="A1910" s="94"/>
      <c r="B1910" s="93"/>
      <c r="H1910" s="95"/>
    </row>
    <row r="1911" spans="1:8" x14ac:dyDescent="0.3">
      <c r="A1911" s="94"/>
      <c r="B1911" s="93"/>
      <c r="H1911" s="95"/>
    </row>
    <row r="1912" spans="1:8" x14ac:dyDescent="0.3">
      <c r="A1912" s="94"/>
      <c r="B1912" s="93"/>
      <c r="H1912" s="95"/>
    </row>
    <row r="1913" spans="1:8" x14ac:dyDescent="0.3">
      <c r="A1913" s="94"/>
      <c r="B1913" s="93"/>
      <c r="H1913" s="95"/>
    </row>
    <row r="1914" spans="1:8" x14ac:dyDescent="0.3">
      <c r="A1914" s="94"/>
      <c r="B1914" s="93"/>
      <c r="H1914" s="95"/>
    </row>
    <row r="1915" spans="1:8" x14ac:dyDescent="0.3">
      <c r="A1915" s="94"/>
      <c r="B1915" s="93"/>
      <c r="H1915" s="95"/>
    </row>
    <row r="1916" spans="1:8" x14ac:dyDescent="0.3">
      <c r="A1916" s="94"/>
      <c r="B1916" s="93"/>
      <c r="H1916" s="95"/>
    </row>
    <row r="1917" spans="1:8" x14ac:dyDescent="0.3">
      <c r="A1917" s="94"/>
      <c r="B1917" s="93"/>
      <c r="H1917" s="95"/>
    </row>
    <row r="1918" spans="1:8" x14ac:dyDescent="0.3">
      <c r="A1918" s="94"/>
      <c r="B1918" s="93"/>
      <c r="H1918" s="95"/>
    </row>
    <row r="1919" spans="1:8" x14ac:dyDescent="0.3">
      <c r="A1919" s="94"/>
      <c r="B1919" s="93"/>
      <c r="H1919" s="95"/>
    </row>
    <row r="1920" spans="1:8" x14ac:dyDescent="0.3">
      <c r="A1920" s="94"/>
      <c r="B1920" s="93"/>
      <c r="H1920" s="95"/>
    </row>
    <row r="1921" spans="1:8" x14ac:dyDescent="0.3">
      <c r="A1921" s="94"/>
      <c r="B1921" s="93"/>
      <c r="H1921" s="95"/>
    </row>
    <row r="1922" spans="1:8" x14ac:dyDescent="0.3">
      <c r="A1922" s="94"/>
      <c r="B1922" s="93"/>
      <c r="H1922" s="95"/>
    </row>
    <row r="1923" spans="1:8" x14ac:dyDescent="0.3">
      <c r="A1923" s="94"/>
      <c r="B1923" s="93"/>
      <c r="H1923" s="95"/>
    </row>
    <row r="1924" spans="1:8" x14ac:dyDescent="0.3">
      <c r="A1924" s="94"/>
      <c r="B1924" s="93"/>
      <c r="H1924" s="95"/>
    </row>
    <row r="1925" spans="1:8" x14ac:dyDescent="0.3">
      <c r="A1925" s="94"/>
      <c r="B1925" s="93"/>
      <c r="H1925" s="95"/>
    </row>
    <row r="1926" spans="1:8" x14ac:dyDescent="0.3">
      <c r="A1926" s="94"/>
      <c r="B1926" s="93"/>
      <c r="H1926" s="95"/>
    </row>
    <row r="1927" spans="1:8" x14ac:dyDescent="0.3">
      <c r="A1927" s="94"/>
      <c r="B1927" s="93"/>
      <c r="H1927" s="95"/>
    </row>
    <row r="1928" spans="1:8" x14ac:dyDescent="0.3">
      <c r="A1928" s="94"/>
      <c r="B1928" s="93"/>
      <c r="H1928" s="95"/>
    </row>
    <row r="1929" spans="1:8" x14ac:dyDescent="0.3">
      <c r="A1929" s="94"/>
      <c r="B1929" s="93"/>
      <c r="H1929" s="95"/>
    </row>
    <row r="1930" spans="1:8" x14ac:dyDescent="0.3">
      <c r="A1930" s="94"/>
      <c r="B1930" s="93"/>
      <c r="H1930" s="95"/>
    </row>
    <row r="1931" spans="1:8" x14ac:dyDescent="0.3">
      <c r="A1931" s="94"/>
      <c r="B1931" s="93"/>
      <c r="H1931" s="95"/>
    </row>
    <row r="1932" spans="1:8" x14ac:dyDescent="0.3">
      <c r="A1932" s="94"/>
      <c r="B1932" s="93"/>
      <c r="H1932" s="95"/>
    </row>
    <row r="1933" spans="1:8" x14ac:dyDescent="0.3">
      <c r="A1933" s="94"/>
      <c r="B1933" s="93"/>
      <c r="H1933" s="95"/>
    </row>
    <row r="1934" spans="1:8" x14ac:dyDescent="0.3">
      <c r="A1934" s="94"/>
      <c r="B1934" s="93"/>
      <c r="H1934" s="95"/>
    </row>
    <row r="1935" spans="1:8" x14ac:dyDescent="0.3">
      <c r="A1935" s="94"/>
      <c r="B1935" s="93"/>
      <c r="H1935" s="95"/>
    </row>
    <row r="1936" spans="1:8" x14ac:dyDescent="0.3">
      <c r="A1936" s="94"/>
      <c r="B1936" s="93"/>
      <c r="H1936" s="95"/>
    </row>
    <row r="1937" spans="1:8" x14ac:dyDescent="0.3">
      <c r="A1937" s="94"/>
      <c r="B1937" s="93"/>
      <c r="H1937" s="95"/>
    </row>
    <row r="1938" spans="1:8" x14ac:dyDescent="0.3">
      <c r="A1938" s="94"/>
      <c r="B1938" s="93"/>
      <c r="H1938" s="95"/>
    </row>
    <row r="1939" spans="1:8" x14ac:dyDescent="0.3">
      <c r="A1939" s="94"/>
      <c r="B1939" s="93"/>
      <c r="H1939" s="95"/>
    </row>
    <row r="1940" spans="1:8" x14ac:dyDescent="0.3">
      <c r="A1940" s="94"/>
      <c r="B1940" s="93"/>
      <c r="H1940" s="95"/>
    </row>
    <row r="1941" spans="1:8" x14ac:dyDescent="0.3">
      <c r="A1941" s="94"/>
      <c r="B1941" s="93"/>
      <c r="H1941" s="95"/>
    </row>
    <row r="1942" spans="1:8" x14ac:dyDescent="0.3">
      <c r="A1942" s="94"/>
      <c r="B1942" s="93"/>
      <c r="H1942" s="95"/>
    </row>
    <row r="1943" spans="1:8" x14ac:dyDescent="0.3">
      <c r="A1943" s="94"/>
      <c r="B1943" s="93"/>
      <c r="H1943" s="95"/>
    </row>
    <row r="1944" spans="1:8" x14ac:dyDescent="0.3">
      <c r="A1944" s="94"/>
      <c r="B1944" s="93"/>
      <c r="H1944" s="95"/>
    </row>
    <row r="1945" spans="1:8" x14ac:dyDescent="0.3">
      <c r="A1945" s="94"/>
      <c r="B1945" s="93"/>
      <c r="H1945" s="95"/>
    </row>
    <row r="1946" spans="1:8" x14ac:dyDescent="0.3">
      <c r="A1946" s="94"/>
      <c r="B1946" s="93"/>
      <c r="H1946" s="95"/>
    </row>
    <row r="1947" spans="1:8" x14ac:dyDescent="0.3">
      <c r="A1947" s="94"/>
      <c r="B1947" s="93"/>
      <c r="H1947" s="95"/>
    </row>
    <row r="1948" spans="1:8" x14ac:dyDescent="0.3">
      <c r="A1948" s="94"/>
      <c r="B1948" s="93"/>
      <c r="H1948" s="95"/>
    </row>
    <row r="1949" spans="1:8" x14ac:dyDescent="0.3">
      <c r="A1949" s="94"/>
      <c r="B1949" s="93"/>
      <c r="H1949" s="95"/>
    </row>
    <row r="1950" spans="1:8" x14ac:dyDescent="0.3">
      <c r="A1950" s="94"/>
      <c r="B1950" s="93"/>
      <c r="H1950" s="95"/>
    </row>
    <row r="1951" spans="1:8" x14ac:dyDescent="0.3">
      <c r="A1951" s="94"/>
      <c r="B1951" s="93"/>
      <c r="H1951" s="95"/>
    </row>
    <row r="1952" spans="1:8" x14ac:dyDescent="0.3">
      <c r="A1952" s="94"/>
      <c r="B1952" s="93"/>
      <c r="H1952" s="95"/>
    </row>
    <row r="1953" spans="1:8" x14ac:dyDescent="0.3">
      <c r="A1953" s="94"/>
      <c r="B1953" s="93"/>
      <c r="H1953" s="95"/>
    </row>
    <row r="1954" spans="1:8" x14ac:dyDescent="0.3">
      <c r="A1954" s="94"/>
      <c r="B1954" s="93"/>
      <c r="H1954" s="95"/>
    </row>
    <row r="1955" spans="1:8" x14ac:dyDescent="0.3">
      <c r="A1955" s="94"/>
      <c r="B1955" s="93"/>
      <c r="H1955" s="95"/>
    </row>
    <row r="1956" spans="1:8" x14ac:dyDescent="0.3">
      <c r="A1956" s="94"/>
      <c r="B1956" s="93"/>
      <c r="H1956" s="95"/>
    </row>
    <row r="1957" spans="1:8" x14ac:dyDescent="0.3">
      <c r="A1957" s="94"/>
      <c r="B1957" s="93"/>
      <c r="H1957" s="95"/>
    </row>
    <row r="1958" spans="1:8" x14ac:dyDescent="0.3">
      <c r="A1958" s="94"/>
      <c r="B1958" s="93"/>
      <c r="H1958" s="95"/>
    </row>
    <row r="1959" spans="1:8" x14ac:dyDescent="0.3">
      <c r="A1959" s="94"/>
      <c r="B1959" s="93"/>
      <c r="H1959" s="95"/>
    </row>
    <row r="1960" spans="1:8" x14ac:dyDescent="0.3">
      <c r="A1960" s="94"/>
      <c r="B1960" s="93"/>
      <c r="H1960" s="95"/>
    </row>
    <row r="1961" spans="1:8" x14ac:dyDescent="0.3">
      <c r="A1961" s="94"/>
      <c r="B1961" s="93"/>
      <c r="H1961" s="95"/>
    </row>
    <row r="1962" spans="1:8" x14ac:dyDescent="0.3">
      <c r="A1962" s="94"/>
      <c r="B1962" s="93"/>
      <c r="H1962" s="95"/>
    </row>
    <row r="1963" spans="1:8" x14ac:dyDescent="0.3">
      <c r="A1963" s="94"/>
      <c r="B1963" s="93"/>
      <c r="H1963" s="95"/>
    </row>
    <row r="1964" spans="1:8" x14ac:dyDescent="0.3">
      <c r="A1964" s="94"/>
      <c r="B1964" s="93"/>
      <c r="H1964" s="95"/>
    </row>
    <row r="1965" spans="1:8" x14ac:dyDescent="0.3">
      <c r="A1965" s="94"/>
      <c r="B1965" s="93"/>
      <c r="H1965" s="95"/>
    </row>
    <row r="1966" spans="1:8" x14ac:dyDescent="0.3">
      <c r="A1966" s="94"/>
      <c r="B1966" s="93"/>
      <c r="H1966" s="95"/>
    </row>
    <row r="1967" spans="1:8" x14ac:dyDescent="0.3">
      <c r="A1967" s="94"/>
      <c r="B1967" s="93"/>
      <c r="H1967" s="95"/>
    </row>
    <row r="1968" spans="1:8" x14ac:dyDescent="0.3">
      <c r="A1968" s="94"/>
      <c r="B1968" s="93"/>
      <c r="H1968" s="95"/>
    </row>
    <row r="1969" spans="1:8" x14ac:dyDescent="0.3">
      <c r="A1969" s="94"/>
      <c r="B1969" s="93"/>
      <c r="H1969" s="95"/>
    </row>
    <row r="1970" spans="1:8" x14ac:dyDescent="0.3">
      <c r="A1970" s="94"/>
      <c r="B1970" s="93"/>
      <c r="H1970" s="95"/>
    </row>
    <row r="1971" spans="1:8" x14ac:dyDescent="0.3">
      <c r="A1971" s="94"/>
      <c r="B1971" s="93"/>
      <c r="H1971" s="95"/>
    </row>
    <row r="1972" spans="1:8" x14ac:dyDescent="0.3">
      <c r="A1972" s="94"/>
      <c r="B1972" s="93"/>
      <c r="H1972" s="95"/>
    </row>
    <row r="1973" spans="1:8" x14ac:dyDescent="0.3">
      <c r="A1973" s="94"/>
      <c r="B1973" s="93"/>
      <c r="H1973" s="95"/>
    </row>
    <row r="1974" spans="1:8" x14ac:dyDescent="0.3">
      <c r="A1974" s="94"/>
      <c r="B1974" s="93"/>
      <c r="H1974" s="95"/>
    </row>
    <row r="1975" spans="1:8" x14ac:dyDescent="0.3">
      <c r="A1975" s="94"/>
      <c r="B1975" s="93"/>
      <c r="H1975" s="95"/>
    </row>
    <row r="1976" spans="1:8" x14ac:dyDescent="0.3">
      <c r="A1976" s="94"/>
      <c r="B1976" s="93"/>
      <c r="H1976" s="95"/>
    </row>
    <row r="1977" spans="1:8" x14ac:dyDescent="0.3">
      <c r="A1977" s="94"/>
      <c r="B1977" s="93"/>
      <c r="H1977" s="95"/>
    </row>
    <row r="1978" spans="1:8" x14ac:dyDescent="0.3">
      <c r="A1978" s="94"/>
      <c r="B1978" s="93"/>
      <c r="H1978" s="95"/>
    </row>
    <row r="1979" spans="1:8" x14ac:dyDescent="0.3">
      <c r="A1979" s="94"/>
      <c r="B1979" s="93"/>
      <c r="H1979" s="95"/>
    </row>
    <row r="1980" spans="1:8" x14ac:dyDescent="0.3">
      <c r="A1980" s="94"/>
      <c r="B1980" s="93"/>
      <c r="H1980" s="95"/>
    </row>
    <row r="1981" spans="1:8" x14ac:dyDescent="0.3">
      <c r="A1981" s="94"/>
      <c r="B1981" s="93"/>
      <c r="H1981" s="95"/>
    </row>
    <row r="1982" spans="1:8" x14ac:dyDescent="0.3">
      <c r="A1982" s="94"/>
      <c r="B1982" s="93"/>
      <c r="H1982" s="95"/>
    </row>
    <row r="1983" spans="1:8" x14ac:dyDescent="0.3">
      <c r="A1983" s="94"/>
      <c r="B1983" s="93"/>
      <c r="H1983" s="95"/>
    </row>
    <row r="1984" spans="1:8" x14ac:dyDescent="0.3">
      <c r="A1984" s="94"/>
      <c r="B1984" s="93"/>
      <c r="H1984" s="95"/>
    </row>
    <row r="1985" spans="1:8" x14ac:dyDescent="0.3">
      <c r="A1985" s="94"/>
      <c r="B1985" s="93"/>
      <c r="H1985" s="95"/>
    </row>
    <row r="1986" spans="1:8" x14ac:dyDescent="0.3">
      <c r="A1986" s="94"/>
      <c r="B1986" s="93"/>
      <c r="H1986" s="95"/>
    </row>
    <row r="1987" spans="1:8" x14ac:dyDescent="0.3">
      <c r="A1987" s="94"/>
      <c r="B1987" s="93"/>
      <c r="H1987" s="95"/>
    </row>
    <row r="1988" spans="1:8" x14ac:dyDescent="0.3">
      <c r="A1988" s="94"/>
      <c r="B1988" s="93"/>
      <c r="H1988" s="95"/>
    </row>
    <row r="1989" spans="1:8" x14ac:dyDescent="0.3">
      <c r="A1989" s="94"/>
      <c r="B1989" s="93"/>
      <c r="H1989" s="95"/>
    </row>
    <row r="1990" spans="1:8" x14ac:dyDescent="0.3">
      <c r="A1990" s="94"/>
      <c r="B1990" s="93"/>
      <c r="H1990" s="95"/>
    </row>
    <row r="1991" spans="1:8" x14ac:dyDescent="0.3">
      <c r="A1991" s="94"/>
      <c r="B1991" s="93"/>
      <c r="H1991" s="95"/>
    </row>
    <row r="1992" spans="1:8" x14ac:dyDescent="0.3">
      <c r="A1992" s="94"/>
      <c r="B1992" s="93"/>
      <c r="H1992" s="95"/>
    </row>
    <row r="1993" spans="1:8" x14ac:dyDescent="0.3">
      <c r="A1993" s="94"/>
      <c r="B1993" s="93"/>
      <c r="H1993" s="95"/>
    </row>
    <row r="1994" spans="1:8" x14ac:dyDescent="0.3">
      <c r="A1994" s="94"/>
      <c r="B1994" s="93"/>
      <c r="H1994" s="95"/>
    </row>
    <row r="1995" spans="1:8" x14ac:dyDescent="0.3">
      <c r="A1995" s="94"/>
      <c r="B1995" s="93"/>
      <c r="H1995" s="95"/>
    </row>
    <row r="1996" spans="1:8" x14ac:dyDescent="0.3">
      <c r="A1996" s="94"/>
      <c r="B1996" s="93"/>
      <c r="H1996" s="95"/>
    </row>
    <row r="1997" spans="1:8" x14ac:dyDescent="0.3">
      <c r="A1997" s="94"/>
      <c r="B1997" s="93"/>
      <c r="H1997" s="95"/>
    </row>
    <row r="1998" spans="1:8" x14ac:dyDescent="0.3">
      <c r="A1998" s="94"/>
      <c r="B1998" s="93"/>
      <c r="H1998" s="95"/>
    </row>
    <row r="1999" spans="1:8" x14ac:dyDescent="0.3">
      <c r="A1999" s="94"/>
      <c r="B1999" s="93"/>
      <c r="H1999" s="95"/>
    </row>
    <row r="2000" spans="1:8" x14ac:dyDescent="0.3">
      <c r="A2000" s="94"/>
      <c r="B2000" s="93"/>
      <c r="H2000" s="95"/>
    </row>
    <row r="2001" spans="1:8" x14ac:dyDescent="0.3">
      <c r="A2001" s="94"/>
      <c r="B2001" s="93"/>
      <c r="H2001" s="95"/>
    </row>
    <row r="2002" spans="1:8" x14ac:dyDescent="0.3">
      <c r="A2002" s="94"/>
      <c r="B2002" s="93"/>
      <c r="H2002" s="95"/>
    </row>
    <row r="2003" spans="1:8" x14ac:dyDescent="0.3">
      <c r="A2003" s="94"/>
      <c r="B2003" s="93"/>
      <c r="H2003" s="95"/>
    </row>
    <row r="2004" spans="1:8" x14ac:dyDescent="0.3">
      <c r="A2004" s="94"/>
      <c r="B2004" s="93"/>
      <c r="H2004" s="95"/>
    </row>
    <row r="2005" spans="1:8" x14ac:dyDescent="0.3">
      <c r="A2005" s="94"/>
      <c r="B2005" s="93"/>
      <c r="H2005" s="95"/>
    </row>
    <row r="2006" spans="1:8" x14ac:dyDescent="0.3">
      <c r="A2006" s="94"/>
      <c r="B2006" s="93"/>
      <c r="H2006" s="95"/>
    </row>
    <row r="2007" spans="1:8" x14ac:dyDescent="0.3">
      <c r="A2007" s="94"/>
      <c r="B2007" s="93"/>
      <c r="H2007" s="95"/>
    </row>
    <row r="2008" spans="1:8" x14ac:dyDescent="0.3">
      <c r="A2008" s="94"/>
      <c r="B2008" s="93"/>
      <c r="H2008" s="95"/>
    </row>
    <row r="2009" spans="1:8" x14ac:dyDescent="0.3">
      <c r="A2009" s="94"/>
      <c r="B2009" s="93"/>
      <c r="H2009" s="95"/>
    </row>
    <row r="2010" spans="1:8" x14ac:dyDescent="0.3">
      <c r="A2010" s="94"/>
      <c r="B2010" s="93"/>
      <c r="H2010" s="95"/>
    </row>
    <row r="2011" spans="1:8" x14ac:dyDescent="0.3">
      <c r="A2011" s="94"/>
      <c r="B2011" s="93"/>
      <c r="H2011" s="95"/>
    </row>
    <row r="2012" spans="1:8" x14ac:dyDescent="0.3">
      <c r="A2012" s="94"/>
      <c r="B2012" s="93"/>
      <c r="H2012" s="95"/>
    </row>
    <row r="2013" spans="1:8" x14ac:dyDescent="0.3">
      <c r="A2013" s="94"/>
      <c r="B2013" s="93"/>
      <c r="H2013" s="95"/>
    </row>
    <row r="2014" spans="1:8" x14ac:dyDescent="0.3">
      <c r="A2014" s="94"/>
      <c r="B2014" s="93"/>
      <c r="H2014" s="95"/>
    </row>
    <row r="2015" spans="1:8" x14ac:dyDescent="0.3">
      <c r="A2015" s="94"/>
      <c r="B2015" s="93"/>
      <c r="H2015" s="95"/>
    </row>
    <row r="2016" spans="1:8" x14ac:dyDescent="0.3">
      <c r="A2016" s="94"/>
      <c r="B2016" s="93"/>
      <c r="H2016" s="95"/>
    </row>
    <row r="2017" spans="1:8" x14ac:dyDescent="0.3">
      <c r="A2017" s="94"/>
      <c r="B2017" s="93"/>
      <c r="H2017" s="95"/>
    </row>
    <row r="2018" spans="1:8" x14ac:dyDescent="0.3">
      <c r="A2018" s="94"/>
      <c r="B2018" s="93"/>
      <c r="H2018" s="95"/>
    </row>
    <row r="2019" spans="1:8" x14ac:dyDescent="0.3">
      <c r="A2019" s="94"/>
      <c r="B2019" s="93"/>
      <c r="H2019" s="95"/>
    </row>
    <row r="2020" spans="1:8" x14ac:dyDescent="0.3">
      <c r="A2020" s="94"/>
      <c r="B2020" s="93"/>
      <c r="H2020" s="95"/>
    </row>
    <row r="2021" spans="1:8" x14ac:dyDescent="0.3">
      <c r="A2021" s="94"/>
      <c r="B2021" s="93"/>
      <c r="H2021" s="95"/>
    </row>
    <row r="2022" spans="1:8" x14ac:dyDescent="0.3">
      <c r="A2022" s="94"/>
      <c r="B2022" s="93"/>
      <c r="H2022" s="95"/>
    </row>
    <row r="2023" spans="1:8" x14ac:dyDescent="0.3">
      <c r="A2023" s="94"/>
      <c r="B2023" s="93"/>
      <c r="H2023" s="95"/>
    </row>
    <row r="2024" spans="1:8" x14ac:dyDescent="0.3">
      <c r="A2024" s="94"/>
      <c r="B2024" s="93"/>
      <c r="H2024" s="95"/>
    </row>
    <row r="2025" spans="1:8" x14ac:dyDescent="0.3">
      <c r="A2025" s="94"/>
      <c r="B2025" s="93"/>
      <c r="H2025" s="95"/>
    </row>
    <row r="2026" spans="1:8" x14ac:dyDescent="0.3">
      <c r="A2026" s="94"/>
      <c r="B2026" s="93"/>
      <c r="H2026" s="95"/>
    </row>
    <row r="2027" spans="1:8" x14ac:dyDescent="0.3">
      <c r="A2027" s="94"/>
      <c r="B2027" s="93"/>
      <c r="H2027" s="95"/>
    </row>
    <row r="2028" spans="1:8" x14ac:dyDescent="0.3">
      <c r="A2028" s="94"/>
      <c r="B2028" s="93"/>
      <c r="H2028" s="95"/>
    </row>
    <row r="2029" spans="1:8" x14ac:dyDescent="0.3">
      <c r="A2029" s="94"/>
      <c r="B2029" s="93"/>
      <c r="H2029" s="95"/>
    </row>
    <row r="2030" spans="1:8" x14ac:dyDescent="0.3">
      <c r="A2030" s="94"/>
      <c r="B2030" s="93"/>
      <c r="H2030" s="95"/>
    </row>
    <row r="2031" spans="1:8" x14ac:dyDescent="0.3">
      <c r="A2031" s="94"/>
      <c r="B2031" s="93"/>
      <c r="H2031" s="95"/>
    </row>
    <row r="2032" spans="1:8" x14ac:dyDescent="0.3">
      <c r="A2032" s="94"/>
      <c r="B2032" s="93"/>
      <c r="H2032" s="95"/>
    </row>
    <row r="2033" spans="1:8" x14ac:dyDescent="0.3">
      <c r="A2033" s="94"/>
      <c r="B2033" s="93"/>
      <c r="H2033" s="95"/>
    </row>
    <row r="2034" spans="1:8" x14ac:dyDescent="0.3">
      <c r="A2034" s="94"/>
      <c r="B2034" s="93"/>
      <c r="H2034" s="95"/>
    </row>
    <row r="2035" spans="1:8" x14ac:dyDescent="0.3">
      <c r="A2035" s="94"/>
      <c r="B2035" s="93"/>
      <c r="H2035" s="95"/>
    </row>
    <row r="2036" spans="1:8" x14ac:dyDescent="0.3">
      <c r="A2036" s="94"/>
      <c r="B2036" s="93"/>
      <c r="H2036" s="95"/>
    </row>
    <row r="2037" spans="1:8" x14ac:dyDescent="0.3">
      <c r="A2037" s="94"/>
      <c r="B2037" s="93"/>
      <c r="H2037" s="95"/>
    </row>
    <row r="2038" spans="1:8" x14ac:dyDescent="0.3">
      <c r="A2038" s="94"/>
      <c r="B2038" s="93"/>
      <c r="H2038" s="95"/>
    </row>
    <row r="2039" spans="1:8" x14ac:dyDescent="0.3">
      <c r="A2039" s="94"/>
      <c r="B2039" s="93"/>
      <c r="H2039" s="95"/>
    </row>
    <row r="2040" spans="1:8" x14ac:dyDescent="0.3">
      <c r="A2040" s="94"/>
      <c r="B2040" s="93"/>
      <c r="H2040" s="95"/>
    </row>
    <row r="2041" spans="1:8" x14ac:dyDescent="0.3">
      <c r="A2041" s="94"/>
      <c r="B2041" s="93"/>
      <c r="H2041" s="95"/>
    </row>
    <row r="2042" spans="1:8" x14ac:dyDescent="0.3">
      <c r="A2042" s="94"/>
      <c r="B2042" s="93"/>
      <c r="H2042" s="95"/>
    </row>
    <row r="2043" spans="1:8" x14ac:dyDescent="0.3">
      <c r="A2043" s="94"/>
      <c r="B2043" s="93"/>
      <c r="H2043" s="95"/>
    </row>
    <row r="2044" spans="1:8" x14ac:dyDescent="0.3">
      <c r="A2044" s="94"/>
      <c r="B2044" s="93"/>
      <c r="H2044" s="95"/>
    </row>
    <row r="2045" spans="1:8" x14ac:dyDescent="0.3">
      <c r="A2045" s="94"/>
      <c r="B2045" s="93"/>
      <c r="H2045" s="95"/>
    </row>
    <row r="2046" spans="1:8" x14ac:dyDescent="0.3">
      <c r="A2046" s="94"/>
      <c r="B2046" s="93"/>
      <c r="H2046" s="95"/>
    </row>
    <row r="2047" spans="1:8" x14ac:dyDescent="0.3">
      <c r="A2047" s="94"/>
      <c r="B2047" s="93"/>
      <c r="H2047" s="95"/>
    </row>
    <row r="2048" spans="1:8" x14ac:dyDescent="0.3">
      <c r="A2048" s="94"/>
      <c r="B2048" s="93"/>
      <c r="H2048" s="95"/>
    </row>
    <row r="2049" spans="1:8" x14ac:dyDescent="0.3">
      <c r="A2049" s="94"/>
      <c r="B2049" s="93"/>
      <c r="H2049" s="95"/>
    </row>
    <row r="2050" spans="1:8" x14ac:dyDescent="0.3">
      <c r="A2050" s="94"/>
      <c r="B2050" s="93"/>
      <c r="H2050" s="95"/>
    </row>
    <row r="2051" spans="1:8" x14ac:dyDescent="0.3">
      <c r="A2051" s="94"/>
      <c r="B2051" s="93"/>
      <c r="H2051" s="95"/>
    </row>
    <row r="2052" spans="1:8" x14ac:dyDescent="0.3">
      <c r="A2052" s="94"/>
      <c r="B2052" s="93"/>
      <c r="H2052" s="95"/>
    </row>
    <row r="2053" spans="1:8" x14ac:dyDescent="0.3">
      <c r="A2053" s="94"/>
      <c r="B2053" s="93"/>
      <c r="H2053" s="95"/>
    </row>
    <row r="2054" spans="1:8" x14ac:dyDescent="0.3">
      <c r="A2054" s="94"/>
      <c r="B2054" s="93"/>
      <c r="H2054" s="95"/>
    </row>
    <row r="2055" spans="1:8" x14ac:dyDescent="0.3">
      <c r="A2055" s="94"/>
      <c r="B2055" s="93"/>
      <c r="H2055" s="95"/>
    </row>
    <row r="2056" spans="1:8" x14ac:dyDescent="0.3">
      <c r="A2056" s="94"/>
      <c r="B2056" s="93"/>
      <c r="H2056" s="95"/>
    </row>
    <row r="2057" spans="1:8" x14ac:dyDescent="0.3">
      <c r="A2057" s="94"/>
      <c r="B2057" s="93"/>
      <c r="H2057" s="95"/>
    </row>
    <row r="2058" spans="1:8" x14ac:dyDescent="0.3">
      <c r="A2058" s="94"/>
      <c r="B2058" s="93"/>
      <c r="H2058" s="95"/>
    </row>
    <row r="2059" spans="1:8" x14ac:dyDescent="0.3">
      <c r="A2059" s="94"/>
      <c r="B2059" s="93"/>
      <c r="H2059" s="95"/>
    </row>
    <row r="2060" spans="1:8" x14ac:dyDescent="0.3">
      <c r="A2060" s="94"/>
      <c r="B2060" s="93"/>
      <c r="H2060" s="95"/>
    </row>
    <row r="2061" spans="1:8" x14ac:dyDescent="0.3">
      <c r="A2061" s="94"/>
      <c r="B2061" s="93"/>
      <c r="H2061" s="95"/>
    </row>
    <row r="2062" spans="1:8" x14ac:dyDescent="0.3">
      <c r="A2062" s="94"/>
      <c r="B2062" s="93"/>
      <c r="H2062" s="95"/>
    </row>
    <row r="2063" spans="1:8" x14ac:dyDescent="0.3">
      <c r="A2063" s="94"/>
      <c r="B2063" s="93"/>
      <c r="H2063" s="95"/>
    </row>
    <row r="2064" spans="1:8" x14ac:dyDescent="0.3">
      <c r="A2064" s="94"/>
      <c r="B2064" s="93"/>
      <c r="H2064" s="95"/>
    </row>
    <row r="2065" spans="1:8" x14ac:dyDescent="0.3">
      <c r="A2065" s="94"/>
      <c r="B2065" s="93"/>
      <c r="H2065" s="95"/>
    </row>
    <row r="2066" spans="1:8" x14ac:dyDescent="0.3">
      <c r="A2066" s="94"/>
      <c r="B2066" s="93"/>
      <c r="H2066" s="95"/>
    </row>
    <row r="2067" spans="1:8" x14ac:dyDescent="0.3">
      <c r="A2067" s="94"/>
      <c r="B2067" s="93"/>
      <c r="H2067" s="95"/>
    </row>
    <row r="2068" spans="1:8" x14ac:dyDescent="0.3">
      <c r="A2068" s="94"/>
      <c r="B2068" s="93"/>
      <c r="H2068" s="95"/>
    </row>
    <row r="2069" spans="1:8" x14ac:dyDescent="0.3">
      <c r="A2069" s="94"/>
      <c r="B2069" s="93"/>
      <c r="H2069" s="95"/>
    </row>
    <row r="2070" spans="1:8" x14ac:dyDescent="0.3">
      <c r="A2070" s="94"/>
      <c r="B2070" s="93"/>
      <c r="H2070" s="95"/>
    </row>
    <row r="2071" spans="1:8" x14ac:dyDescent="0.3">
      <c r="A2071" s="94"/>
      <c r="B2071" s="93"/>
      <c r="H2071" s="95"/>
    </row>
    <row r="2072" spans="1:8" x14ac:dyDescent="0.3">
      <c r="A2072" s="94"/>
      <c r="B2072" s="93"/>
      <c r="H2072" s="95"/>
    </row>
    <row r="2073" spans="1:8" x14ac:dyDescent="0.3">
      <c r="A2073" s="94"/>
      <c r="B2073" s="93"/>
      <c r="H2073" s="95"/>
    </row>
    <row r="2074" spans="1:8" x14ac:dyDescent="0.3">
      <c r="A2074" s="94"/>
      <c r="B2074" s="93"/>
      <c r="H2074" s="95"/>
    </row>
    <row r="2075" spans="1:8" x14ac:dyDescent="0.3">
      <c r="A2075" s="94"/>
      <c r="B2075" s="93"/>
      <c r="H2075" s="95"/>
    </row>
    <row r="2076" spans="1:8" x14ac:dyDescent="0.3">
      <c r="A2076" s="94"/>
      <c r="B2076" s="93"/>
      <c r="H2076" s="95"/>
    </row>
    <row r="2077" spans="1:8" x14ac:dyDescent="0.3">
      <c r="A2077" s="94"/>
      <c r="B2077" s="93"/>
      <c r="H2077" s="95"/>
    </row>
    <row r="2078" spans="1:8" x14ac:dyDescent="0.3">
      <c r="A2078" s="94"/>
      <c r="B2078" s="93"/>
      <c r="H2078" s="95"/>
    </row>
    <row r="2079" spans="1:8" x14ac:dyDescent="0.3">
      <c r="A2079" s="94"/>
      <c r="B2079" s="93"/>
      <c r="H2079" s="95"/>
    </row>
    <row r="2080" spans="1:8" x14ac:dyDescent="0.3">
      <c r="A2080" s="94"/>
      <c r="B2080" s="93"/>
      <c r="H2080" s="95"/>
    </row>
    <row r="2081" spans="1:8" x14ac:dyDescent="0.3">
      <c r="A2081" s="94"/>
      <c r="B2081" s="93"/>
      <c r="H2081" s="95"/>
    </row>
    <row r="2082" spans="1:8" x14ac:dyDescent="0.3">
      <c r="A2082" s="94"/>
      <c r="B2082" s="93"/>
      <c r="H2082" s="95"/>
    </row>
    <row r="2083" spans="1:8" x14ac:dyDescent="0.3">
      <c r="A2083" s="94"/>
      <c r="B2083" s="93"/>
      <c r="H2083" s="95"/>
    </row>
    <row r="2084" spans="1:8" x14ac:dyDescent="0.3">
      <c r="A2084" s="94"/>
      <c r="B2084" s="93"/>
      <c r="H2084" s="95"/>
    </row>
    <row r="2085" spans="1:8" x14ac:dyDescent="0.3">
      <c r="A2085" s="94"/>
      <c r="B2085" s="93"/>
      <c r="H2085" s="95"/>
    </row>
    <row r="2086" spans="1:8" x14ac:dyDescent="0.3">
      <c r="A2086" s="94"/>
      <c r="B2086" s="93"/>
      <c r="H2086" s="95"/>
    </row>
    <row r="2087" spans="1:8" x14ac:dyDescent="0.3">
      <c r="A2087" s="94"/>
      <c r="B2087" s="93"/>
      <c r="H2087" s="95"/>
    </row>
    <row r="2088" spans="1:8" x14ac:dyDescent="0.3">
      <c r="A2088" s="94"/>
      <c r="B2088" s="93"/>
      <c r="H2088" s="95"/>
    </row>
    <row r="2089" spans="1:8" x14ac:dyDescent="0.3">
      <c r="A2089" s="94"/>
      <c r="B2089" s="93"/>
      <c r="H2089" s="95"/>
    </row>
    <row r="2090" spans="1:8" x14ac:dyDescent="0.3">
      <c r="A2090" s="94"/>
      <c r="B2090" s="93"/>
      <c r="H2090" s="95"/>
    </row>
    <row r="2091" spans="1:8" x14ac:dyDescent="0.3">
      <c r="A2091" s="94"/>
      <c r="B2091" s="93"/>
      <c r="H2091" s="95"/>
    </row>
    <row r="2092" spans="1:8" x14ac:dyDescent="0.3">
      <c r="A2092" s="94"/>
      <c r="B2092" s="93"/>
      <c r="H2092" s="95"/>
    </row>
    <row r="2093" spans="1:8" x14ac:dyDescent="0.3">
      <c r="A2093" s="94"/>
      <c r="B2093" s="93"/>
      <c r="H2093" s="95"/>
    </row>
    <row r="2094" spans="1:8" x14ac:dyDescent="0.3">
      <c r="A2094" s="94"/>
      <c r="B2094" s="93"/>
      <c r="H2094" s="95"/>
    </row>
    <row r="2095" spans="1:8" x14ac:dyDescent="0.3">
      <c r="A2095" s="94"/>
      <c r="B2095" s="93"/>
      <c r="H2095" s="95"/>
    </row>
    <row r="2096" spans="1:8" x14ac:dyDescent="0.3">
      <c r="A2096" s="94"/>
      <c r="B2096" s="93"/>
      <c r="H2096" s="95"/>
    </row>
    <row r="2097" spans="1:8" x14ac:dyDescent="0.3">
      <c r="A2097" s="94"/>
      <c r="B2097" s="93"/>
      <c r="H2097" s="95"/>
    </row>
    <row r="2098" spans="1:8" x14ac:dyDescent="0.3">
      <c r="A2098" s="94"/>
      <c r="B2098" s="93"/>
      <c r="H2098" s="95"/>
    </row>
    <row r="2099" spans="1:8" x14ac:dyDescent="0.3">
      <c r="A2099" s="94"/>
      <c r="B2099" s="93"/>
      <c r="H2099" s="95"/>
    </row>
    <row r="2100" spans="1:8" x14ac:dyDescent="0.3">
      <c r="A2100" s="94"/>
      <c r="B2100" s="93"/>
      <c r="H2100" s="95"/>
    </row>
    <row r="2101" spans="1:8" x14ac:dyDescent="0.3">
      <c r="A2101" s="94"/>
      <c r="B2101" s="93"/>
      <c r="H2101" s="95"/>
    </row>
    <row r="2102" spans="1:8" x14ac:dyDescent="0.3">
      <c r="A2102" s="94"/>
      <c r="B2102" s="93"/>
      <c r="H2102" s="95"/>
    </row>
    <row r="2103" spans="1:8" x14ac:dyDescent="0.3">
      <c r="A2103" s="94"/>
      <c r="B2103" s="93"/>
      <c r="H2103" s="95"/>
    </row>
    <row r="2104" spans="1:8" x14ac:dyDescent="0.3">
      <c r="A2104" s="94"/>
      <c r="B2104" s="93"/>
      <c r="H2104" s="95"/>
    </row>
    <row r="2105" spans="1:8" x14ac:dyDescent="0.3">
      <c r="A2105" s="94"/>
      <c r="B2105" s="93"/>
      <c r="H2105" s="95"/>
    </row>
    <row r="2106" spans="1:8" x14ac:dyDescent="0.3">
      <c r="A2106" s="94"/>
      <c r="B2106" s="93"/>
      <c r="H2106" s="95"/>
    </row>
    <row r="2107" spans="1:8" x14ac:dyDescent="0.3">
      <c r="A2107" s="94"/>
      <c r="B2107" s="93"/>
      <c r="H2107" s="95"/>
    </row>
    <row r="2108" spans="1:8" x14ac:dyDescent="0.3">
      <c r="A2108" s="94"/>
      <c r="B2108" s="93"/>
      <c r="H2108" s="95"/>
    </row>
    <row r="2109" spans="1:8" x14ac:dyDescent="0.3">
      <c r="A2109" s="94"/>
      <c r="B2109" s="93"/>
      <c r="H2109" s="95"/>
    </row>
    <row r="2110" spans="1:8" x14ac:dyDescent="0.3">
      <c r="A2110" s="94"/>
      <c r="B2110" s="93"/>
      <c r="H2110" s="95"/>
    </row>
    <row r="2111" spans="1:8" x14ac:dyDescent="0.3">
      <c r="A2111" s="94"/>
      <c r="B2111" s="93"/>
      <c r="H2111" s="95"/>
    </row>
    <row r="2112" spans="1:8" x14ac:dyDescent="0.3">
      <c r="A2112" s="94"/>
      <c r="B2112" s="93"/>
      <c r="H2112" s="95"/>
    </row>
    <row r="2113" spans="1:8" x14ac:dyDescent="0.3">
      <c r="A2113" s="94"/>
      <c r="B2113" s="93"/>
      <c r="H2113" s="95"/>
    </row>
    <row r="2114" spans="1:8" x14ac:dyDescent="0.3">
      <c r="A2114" s="94"/>
      <c r="B2114" s="93"/>
      <c r="H2114" s="95"/>
    </row>
    <row r="2115" spans="1:8" x14ac:dyDescent="0.3">
      <c r="A2115" s="94"/>
      <c r="B2115" s="93"/>
      <c r="H2115" s="95"/>
    </row>
    <row r="2116" spans="1:8" x14ac:dyDescent="0.3">
      <c r="A2116" s="94"/>
      <c r="B2116" s="93"/>
      <c r="H2116" s="95"/>
    </row>
    <row r="2117" spans="1:8" x14ac:dyDescent="0.3">
      <c r="A2117" s="94"/>
      <c r="B2117" s="93"/>
      <c r="H2117" s="95"/>
    </row>
    <row r="2118" spans="1:8" x14ac:dyDescent="0.3">
      <c r="A2118" s="94"/>
      <c r="B2118" s="93"/>
      <c r="H2118" s="95"/>
    </row>
    <row r="2119" spans="1:8" x14ac:dyDescent="0.3">
      <c r="A2119" s="94"/>
      <c r="B2119" s="93"/>
      <c r="H2119" s="95"/>
    </row>
    <row r="2120" spans="1:8" x14ac:dyDescent="0.3">
      <c r="A2120" s="94"/>
      <c r="B2120" s="93"/>
      <c r="H2120" s="95"/>
    </row>
    <row r="2121" spans="1:8" x14ac:dyDescent="0.3">
      <c r="A2121" s="94"/>
      <c r="B2121" s="93"/>
      <c r="H2121" s="95"/>
    </row>
    <row r="2122" spans="1:8" x14ac:dyDescent="0.3">
      <c r="A2122" s="94"/>
      <c r="B2122" s="93"/>
      <c r="H2122" s="95"/>
    </row>
    <row r="2123" spans="1:8" x14ac:dyDescent="0.3">
      <c r="A2123" s="94"/>
      <c r="B2123" s="93"/>
      <c r="H2123" s="95"/>
    </row>
    <row r="2124" spans="1:8" x14ac:dyDescent="0.3">
      <c r="A2124" s="94"/>
      <c r="B2124" s="93"/>
      <c r="H2124" s="95"/>
    </row>
    <row r="2125" spans="1:8" x14ac:dyDescent="0.3">
      <c r="A2125" s="94"/>
      <c r="B2125" s="93"/>
      <c r="H2125" s="95"/>
    </row>
    <row r="2126" spans="1:8" x14ac:dyDescent="0.3">
      <c r="A2126" s="94"/>
      <c r="B2126" s="93"/>
      <c r="H2126" s="95"/>
    </row>
    <row r="2127" spans="1:8" x14ac:dyDescent="0.3">
      <c r="A2127" s="94"/>
      <c r="B2127" s="93"/>
      <c r="H2127" s="95"/>
    </row>
    <row r="2128" spans="1:8" x14ac:dyDescent="0.3">
      <c r="A2128" s="94"/>
      <c r="B2128" s="93"/>
      <c r="H2128" s="95"/>
    </row>
    <row r="2129" spans="1:8" x14ac:dyDescent="0.3">
      <c r="A2129" s="94"/>
      <c r="B2129" s="93"/>
      <c r="H2129" s="95"/>
    </row>
    <row r="2130" spans="1:8" x14ac:dyDescent="0.3">
      <c r="A2130" s="94"/>
      <c r="B2130" s="93"/>
      <c r="H2130" s="95"/>
    </row>
    <row r="2131" spans="1:8" x14ac:dyDescent="0.3">
      <c r="A2131" s="94"/>
      <c r="B2131" s="93"/>
      <c r="H2131" s="95"/>
    </row>
    <row r="2132" spans="1:8" x14ac:dyDescent="0.3">
      <c r="A2132" s="94"/>
      <c r="B2132" s="93"/>
      <c r="H2132" s="95"/>
    </row>
    <row r="2133" spans="1:8" x14ac:dyDescent="0.3">
      <c r="A2133" s="94"/>
      <c r="B2133" s="93"/>
      <c r="H2133" s="95"/>
    </row>
    <row r="2134" spans="1:8" x14ac:dyDescent="0.3">
      <c r="A2134" s="94"/>
      <c r="B2134" s="93"/>
      <c r="H2134" s="95"/>
    </row>
    <row r="2135" spans="1:8" x14ac:dyDescent="0.3">
      <c r="A2135" s="94"/>
      <c r="B2135" s="93"/>
      <c r="H2135" s="95"/>
    </row>
    <row r="2136" spans="1:8" x14ac:dyDescent="0.3">
      <c r="A2136" s="94"/>
      <c r="B2136" s="93"/>
      <c r="H2136" s="95"/>
    </row>
    <row r="2137" spans="1:8" x14ac:dyDescent="0.3">
      <c r="A2137" s="94"/>
      <c r="B2137" s="93"/>
      <c r="H2137" s="95"/>
    </row>
    <row r="2138" spans="1:8" x14ac:dyDescent="0.3">
      <c r="A2138" s="94"/>
      <c r="B2138" s="93"/>
      <c r="H2138" s="95"/>
    </row>
    <row r="2139" spans="1:8" x14ac:dyDescent="0.3">
      <c r="A2139" s="94"/>
      <c r="B2139" s="93"/>
      <c r="H2139" s="95"/>
    </row>
    <row r="2140" spans="1:8" x14ac:dyDescent="0.3">
      <c r="A2140" s="94"/>
      <c r="B2140" s="93"/>
      <c r="H2140" s="95"/>
    </row>
    <row r="2141" spans="1:8" x14ac:dyDescent="0.3">
      <c r="A2141" s="94"/>
      <c r="B2141" s="93"/>
      <c r="H2141" s="95"/>
    </row>
    <row r="2142" spans="1:8" x14ac:dyDescent="0.3">
      <c r="A2142" s="94"/>
      <c r="B2142" s="93"/>
      <c r="H2142" s="95"/>
    </row>
    <row r="2143" spans="1:8" x14ac:dyDescent="0.3">
      <c r="A2143" s="94"/>
      <c r="B2143" s="93"/>
      <c r="H2143" s="95"/>
    </row>
    <row r="2144" spans="1:8" x14ac:dyDescent="0.3">
      <c r="A2144" s="94"/>
      <c r="B2144" s="93"/>
      <c r="H2144" s="95"/>
    </row>
    <row r="2145" spans="1:8" x14ac:dyDescent="0.3">
      <c r="A2145" s="94"/>
      <c r="B2145" s="93"/>
      <c r="H2145" s="95"/>
    </row>
    <row r="2146" spans="1:8" x14ac:dyDescent="0.3">
      <c r="A2146" s="94"/>
      <c r="B2146" s="93"/>
      <c r="H2146" s="95"/>
    </row>
    <row r="2147" spans="1:8" x14ac:dyDescent="0.3">
      <c r="A2147" s="94"/>
      <c r="B2147" s="93"/>
      <c r="H2147" s="95"/>
    </row>
    <row r="2148" spans="1:8" x14ac:dyDescent="0.3">
      <c r="A2148" s="94"/>
      <c r="B2148" s="93"/>
      <c r="H2148" s="95"/>
    </row>
    <row r="2149" spans="1:8" x14ac:dyDescent="0.3">
      <c r="A2149" s="94"/>
      <c r="B2149" s="93"/>
      <c r="H2149" s="95"/>
    </row>
    <row r="2150" spans="1:8" x14ac:dyDescent="0.3">
      <c r="A2150" s="94"/>
      <c r="B2150" s="93"/>
      <c r="H2150" s="95"/>
    </row>
    <row r="2151" spans="1:8" x14ac:dyDescent="0.3">
      <c r="A2151" s="94"/>
      <c r="B2151" s="93"/>
      <c r="H2151" s="95"/>
    </row>
    <row r="2152" spans="1:8" x14ac:dyDescent="0.3">
      <c r="A2152" s="94"/>
      <c r="B2152" s="93"/>
      <c r="H2152" s="95"/>
    </row>
    <row r="2153" spans="1:8" x14ac:dyDescent="0.3">
      <c r="A2153" s="94"/>
      <c r="B2153" s="93"/>
      <c r="H2153" s="95"/>
    </row>
    <row r="2154" spans="1:8" x14ac:dyDescent="0.3">
      <c r="A2154" s="94"/>
      <c r="B2154" s="93"/>
      <c r="H2154" s="95"/>
    </row>
    <row r="2155" spans="1:8" x14ac:dyDescent="0.3">
      <c r="A2155" s="94"/>
      <c r="B2155" s="93"/>
      <c r="H2155" s="95"/>
    </row>
    <row r="2156" spans="1:8" x14ac:dyDescent="0.3">
      <c r="A2156" s="94"/>
      <c r="B2156" s="93"/>
      <c r="H2156" s="95"/>
    </row>
    <row r="2157" spans="1:8" x14ac:dyDescent="0.3">
      <c r="A2157" s="94"/>
      <c r="B2157" s="93"/>
      <c r="H2157" s="95"/>
    </row>
    <row r="2158" spans="1:8" x14ac:dyDescent="0.3">
      <c r="A2158" s="94"/>
      <c r="B2158" s="93"/>
      <c r="H2158" s="95"/>
    </row>
    <row r="2159" spans="1:8" x14ac:dyDescent="0.3">
      <c r="A2159" s="94"/>
      <c r="B2159" s="93"/>
      <c r="H2159" s="95"/>
    </row>
    <row r="2160" spans="1:8" x14ac:dyDescent="0.3">
      <c r="A2160" s="94"/>
      <c r="B2160" s="93"/>
      <c r="H2160" s="95"/>
    </row>
    <row r="2161" spans="1:8" x14ac:dyDescent="0.3">
      <c r="A2161" s="94"/>
      <c r="B2161" s="93"/>
      <c r="H2161" s="95"/>
    </row>
    <row r="2162" spans="1:8" x14ac:dyDescent="0.3">
      <c r="A2162" s="94"/>
      <c r="B2162" s="93"/>
      <c r="H2162" s="95"/>
    </row>
    <row r="2163" spans="1:8" x14ac:dyDescent="0.3">
      <c r="A2163" s="94"/>
      <c r="B2163" s="93"/>
      <c r="H2163" s="95"/>
    </row>
    <row r="2164" spans="1:8" x14ac:dyDescent="0.3">
      <c r="A2164" s="94"/>
      <c r="B2164" s="93"/>
      <c r="H2164" s="95"/>
    </row>
    <row r="2165" spans="1:8" x14ac:dyDescent="0.3">
      <c r="A2165" s="94"/>
      <c r="B2165" s="93"/>
      <c r="H2165" s="95"/>
    </row>
    <row r="2166" spans="1:8" x14ac:dyDescent="0.3">
      <c r="A2166" s="94"/>
      <c r="B2166" s="93"/>
      <c r="H2166" s="95"/>
    </row>
    <row r="2167" spans="1:8" x14ac:dyDescent="0.3">
      <c r="A2167" s="94"/>
      <c r="B2167" s="93"/>
      <c r="H2167" s="95"/>
    </row>
    <row r="2168" spans="1:8" x14ac:dyDescent="0.3">
      <c r="A2168" s="94"/>
      <c r="B2168" s="93"/>
      <c r="H2168" s="95"/>
    </row>
    <row r="2169" spans="1:8" x14ac:dyDescent="0.3">
      <c r="A2169" s="94"/>
      <c r="B2169" s="93"/>
      <c r="H2169" s="95"/>
    </row>
    <row r="2170" spans="1:8" x14ac:dyDescent="0.3">
      <c r="A2170" s="94"/>
      <c r="B2170" s="93"/>
      <c r="H2170" s="95"/>
    </row>
    <row r="2171" spans="1:8" x14ac:dyDescent="0.3">
      <c r="A2171" s="94"/>
      <c r="B2171" s="93"/>
      <c r="H2171" s="95"/>
    </row>
    <row r="2172" spans="1:8" x14ac:dyDescent="0.3">
      <c r="A2172" s="94"/>
      <c r="B2172" s="93"/>
      <c r="H2172" s="95"/>
    </row>
    <row r="2173" spans="1:8" x14ac:dyDescent="0.3">
      <c r="A2173" s="94"/>
      <c r="B2173" s="93"/>
      <c r="H2173" s="95"/>
    </row>
    <row r="2174" spans="1:8" x14ac:dyDescent="0.3">
      <c r="A2174" s="94"/>
      <c r="B2174" s="93"/>
      <c r="H2174" s="95"/>
    </row>
    <row r="2175" spans="1:8" x14ac:dyDescent="0.3">
      <c r="A2175" s="94"/>
      <c r="B2175" s="93"/>
      <c r="H2175" s="95"/>
    </row>
    <row r="2176" spans="1:8" x14ac:dyDescent="0.3">
      <c r="A2176" s="94"/>
      <c r="B2176" s="93"/>
      <c r="H2176" s="95"/>
    </row>
    <row r="2177" spans="1:8" x14ac:dyDescent="0.3">
      <c r="A2177" s="94"/>
      <c r="B2177" s="93"/>
      <c r="H2177" s="95"/>
    </row>
    <row r="2178" spans="1:8" x14ac:dyDescent="0.3">
      <c r="A2178" s="94"/>
      <c r="B2178" s="93"/>
      <c r="H2178" s="95"/>
    </row>
    <row r="2179" spans="1:8" x14ac:dyDescent="0.3">
      <c r="A2179" s="94"/>
      <c r="B2179" s="93"/>
      <c r="H2179" s="95"/>
    </row>
    <row r="2180" spans="1:8" x14ac:dyDescent="0.3">
      <c r="A2180" s="94"/>
      <c r="B2180" s="93"/>
      <c r="H2180" s="95"/>
    </row>
    <row r="2181" spans="1:8" x14ac:dyDescent="0.3">
      <c r="A2181" s="94"/>
      <c r="B2181" s="93"/>
      <c r="H2181" s="95"/>
    </row>
    <row r="2182" spans="1:8" x14ac:dyDescent="0.3">
      <c r="A2182" s="94"/>
      <c r="B2182" s="93"/>
      <c r="H2182" s="95"/>
    </row>
    <row r="2183" spans="1:8" x14ac:dyDescent="0.3">
      <c r="A2183" s="94"/>
      <c r="B2183" s="93"/>
      <c r="H2183" s="95"/>
    </row>
    <row r="2184" spans="1:8" x14ac:dyDescent="0.3">
      <c r="A2184" s="94"/>
      <c r="B2184" s="93"/>
      <c r="H2184" s="95"/>
    </row>
    <row r="2185" spans="1:8" x14ac:dyDescent="0.3">
      <c r="A2185" s="94"/>
      <c r="B2185" s="93"/>
      <c r="H2185" s="95"/>
    </row>
    <row r="2186" spans="1:8" x14ac:dyDescent="0.3">
      <c r="A2186" s="94"/>
      <c r="B2186" s="93"/>
      <c r="H2186" s="95"/>
    </row>
    <row r="2187" spans="1:8" x14ac:dyDescent="0.3">
      <c r="A2187" s="94"/>
      <c r="B2187" s="93"/>
      <c r="H2187" s="95"/>
    </row>
    <row r="2188" spans="1:8" x14ac:dyDescent="0.3">
      <c r="A2188" s="94"/>
      <c r="B2188" s="93"/>
      <c r="H2188" s="95"/>
    </row>
    <row r="2189" spans="1:8" x14ac:dyDescent="0.3">
      <c r="A2189" s="94"/>
      <c r="B2189" s="93"/>
      <c r="H2189" s="95"/>
    </row>
    <row r="2190" spans="1:8" x14ac:dyDescent="0.3">
      <c r="A2190" s="94"/>
      <c r="B2190" s="93"/>
      <c r="H2190" s="95"/>
    </row>
    <row r="2191" spans="1:8" x14ac:dyDescent="0.3">
      <c r="A2191" s="94"/>
      <c r="B2191" s="93"/>
      <c r="H2191" s="95"/>
    </row>
    <row r="2192" spans="1:8" x14ac:dyDescent="0.3">
      <c r="A2192" s="94"/>
      <c r="B2192" s="93"/>
      <c r="H2192" s="95"/>
    </row>
    <row r="2193" spans="1:8" x14ac:dyDescent="0.3">
      <c r="A2193" s="94"/>
      <c r="B2193" s="93"/>
      <c r="H2193" s="95"/>
    </row>
    <row r="2194" spans="1:8" x14ac:dyDescent="0.3">
      <c r="A2194" s="94"/>
      <c r="B2194" s="93"/>
      <c r="H2194" s="95"/>
    </row>
    <row r="2195" spans="1:8" x14ac:dyDescent="0.3">
      <c r="A2195" s="94"/>
      <c r="B2195" s="93"/>
      <c r="H2195" s="95"/>
    </row>
    <row r="2196" spans="1:8" x14ac:dyDescent="0.3">
      <c r="A2196" s="94"/>
      <c r="B2196" s="93"/>
      <c r="H2196" s="95"/>
    </row>
    <row r="2197" spans="1:8" x14ac:dyDescent="0.3">
      <c r="A2197" s="94"/>
      <c r="B2197" s="93"/>
      <c r="H2197" s="95"/>
    </row>
    <row r="2198" spans="1:8" x14ac:dyDescent="0.3">
      <c r="A2198" s="94"/>
      <c r="B2198" s="93"/>
      <c r="H2198" s="95"/>
    </row>
    <row r="2199" spans="1:8" x14ac:dyDescent="0.3">
      <c r="A2199" s="94"/>
      <c r="B2199" s="93"/>
      <c r="H2199" s="95"/>
    </row>
    <row r="2200" spans="1:8" x14ac:dyDescent="0.3">
      <c r="A2200" s="94"/>
      <c r="B2200" s="93"/>
      <c r="H2200" s="95"/>
    </row>
    <row r="2201" spans="1:8" x14ac:dyDescent="0.3">
      <c r="A2201" s="94"/>
      <c r="B2201" s="93"/>
      <c r="H2201" s="95"/>
    </row>
    <row r="2202" spans="1:8" x14ac:dyDescent="0.3">
      <c r="A2202" s="94"/>
      <c r="B2202" s="93"/>
      <c r="H2202" s="95"/>
    </row>
    <row r="2203" spans="1:8" x14ac:dyDescent="0.3">
      <c r="A2203" s="94"/>
      <c r="B2203" s="93"/>
      <c r="H2203" s="95"/>
    </row>
    <row r="2204" spans="1:8" x14ac:dyDescent="0.3">
      <c r="A2204" s="94"/>
      <c r="B2204" s="93"/>
      <c r="H2204" s="95"/>
    </row>
    <row r="2205" spans="1:8" x14ac:dyDescent="0.3">
      <c r="A2205" s="94"/>
      <c r="B2205" s="93"/>
      <c r="H2205" s="95"/>
    </row>
    <row r="2206" spans="1:8" x14ac:dyDescent="0.3">
      <c r="A2206" s="94"/>
      <c r="B2206" s="93"/>
      <c r="H2206" s="95"/>
    </row>
    <row r="2207" spans="1:8" x14ac:dyDescent="0.3">
      <c r="A2207" s="94"/>
      <c r="B2207" s="93"/>
      <c r="H2207" s="95"/>
    </row>
    <row r="2208" spans="1:8" x14ac:dyDescent="0.3">
      <c r="A2208" s="94"/>
      <c r="B2208" s="93"/>
      <c r="H2208" s="95"/>
    </row>
    <row r="2209" spans="1:8" x14ac:dyDescent="0.3">
      <c r="A2209" s="94"/>
      <c r="B2209" s="93"/>
      <c r="H2209" s="95"/>
    </row>
    <row r="2210" spans="1:8" x14ac:dyDescent="0.3">
      <c r="A2210" s="94"/>
      <c r="B2210" s="93"/>
      <c r="H2210" s="95"/>
    </row>
    <row r="2211" spans="1:8" x14ac:dyDescent="0.3">
      <c r="A2211" s="94"/>
      <c r="B2211" s="93"/>
      <c r="H2211" s="95"/>
    </row>
    <row r="2212" spans="1:8" x14ac:dyDescent="0.3">
      <c r="A2212" s="94"/>
      <c r="B2212" s="93"/>
      <c r="H2212" s="95"/>
    </row>
    <row r="2213" spans="1:8" x14ac:dyDescent="0.3">
      <c r="A2213" s="94"/>
      <c r="B2213" s="93"/>
      <c r="H2213" s="95"/>
    </row>
    <row r="2214" spans="1:8" x14ac:dyDescent="0.3">
      <c r="A2214" s="94"/>
      <c r="B2214" s="93"/>
      <c r="H2214" s="95"/>
    </row>
    <row r="2215" spans="1:8" x14ac:dyDescent="0.3">
      <c r="A2215" s="94"/>
      <c r="B2215" s="93"/>
      <c r="H2215" s="95"/>
    </row>
    <row r="2216" spans="1:8" x14ac:dyDescent="0.3">
      <c r="A2216" s="94"/>
      <c r="B2216" s="93"/>
      <c r="H2216" s="95"/>
    </row>
    <row r="2217" spans="1:8" x14ac:dyDescent="0.3">
      <c r="A2217" s="94"/>
      <c r="B2217" s="93"/>
      <c r="H2217" s="95"/>
    </row>
    <row r="2218" spans="1:8" x14ac:dyDescent="0.3">
      <c r="A2218" s="94"/>
      <c r="B2218" s="93"/>
      <c r="H2218" s="95"/>
    </row>
    <row r="2219" spans="1:8" x14ac:dyDescent="0.3">
      <c r="A2219" s="94"/>
      <c r="B2219" s="93"/>
      <c r="H2219" s="95"/>
    </row>
    <row r="2220" spans="1:8" x14ac:dyDescent="0.3">
      <c r="A2220" s="94"/>
      <c r="B2220" s="93"/>
      <c r="H2220" s="95"/>
    </row>
    <row r="2221" spans="1:8" x14ac:dyDescent="0.3">
      <c r="A2221" s="94"/>
      <c r="B2221" s="93"/>
      <c r="H2221" s="95"/>
    </row>
    <row r="2222" spans="1:8" x14ac:dyDescent="0.3">
      <c r="A2222" s="94"/>
      <c r="B2222" s="93"/>
      <c r="H2222" s="95"/>
    </row>
    <row r="2223" spans="1:8" x14ac:dyDescent="0.3">
      <c r="A2223" s="94"/>
      <c r="B2223" s="93"/>
      <c r="H2223" s="95"/>
    </row>
    <row r="2224" spans="1:8" x14ac:dyDescent="0.3">
      <c r="A2224" s="94"/>
      <c r="B2224" s="93"/>
      <c r="H2224" s="95"/>
    </row>
    <row r="2225" spans="1:8" x14ac:dyDescent="0.3">
      <c r="A2225" s="94"/>
      <c r="B2225" s="93"/>
      <c r="H2225" s="95"/>
    </row>
    <row r="2226" spans="1:8" x14ac:dyDescent="0.3">
      <c r="A2226" s="94"/>
      <c r="B2226" s="93"/>
      <c r="H2226" s="95"/>
    </row>
    <row r="2227" spans="1:8" x14ac:dyDescent="0.3">
      <c r="A2227" s="94"/>
      <c r="B2227" s="93"/>
      <c r="H2227" s="95"/>
    </row>
    <row r="2228" spans="1:8" x14ac:dyDescent="0.3">
      <c r="A2228" s="94"/>
      <c r="B2228" s="93"/>
      <c r="H2228" s="95"/>
    </row>
    <row r="2229" spans="1:8" x14ac:dyDescent="0.3">
      <c r="A2229" s="94"/>
      <c r="B2229" s="93"/>
      <c r="H2229" s="95"/>
    </row>
    <row r="2230" spans="1:8" x14ac:dyDescent="0.3">
      <c r="A2230" s="94"/>
      <c r="B2230" s="93"/>
      <c r="H2230" s="95"/>
    </row>
    <row r="2231" spans="1:8" x14ac:dyDescent="0.3">
      <c r="A2231" s="94"/>
      <c r="B2231" s="93"/>
      <c r="H2231" s="95"/>
    </row>
    <row r="2232" spans="1:8" x14ac:dyDescent="0.3">
      <c r="A2232" s="94"/>
      <c r="B2232" s="93"/>
      <c r="H2232" s="95"/>
    </row>
    <row r="2233" spans="1:8" x14ac:dyDescent="0.3">
      <c r="A2233" s="94"/>
      <c r="B2233" s="93"/>
      <c r="H2233" s="95"/>
    </row>
    <row r="2234" spans="1:8" x14ac:dyDescent="0.3">
      <c r="A2234" s="94"/>
      <c r="B2234" s="93"/>
      <c r="H2234" s="95"/>
    </row>
    <row r="2235" spans="1:8" x14ac:dyDescent="0.3">
      <c r="A2235" s="94"/>
      <c r="B2235" s="93"/>
      <c r="H2235" s="95"/>
    </row>
    <row r="2236" spans="1:8" x14ac:dyDescent="0.3">
      <c r="A2236" s="94"/>
      <c r="B2236" s="93"/>
      <c r="H2236" s="95"/>
    </row>
    <row r="2237" spans="1:8" x14ac:dyDescent="0.3">
      <c r="A2237" s="94"/>
      <c r="B2237" s="93"/>
      <c r="H2237" s="95"/>
    </row>
    <row r="2238" spans="1:8" x14ac:dyDescent="0.3">
      <c r="A2238" s="94"/>
      <c r="B2238" s="93"/>
      <c r="H2238" s="95"/>
    </row>
    <row r="2239" spans="1:8" x14ac:dyDescent="0.3">
      <c r="A2239" s="94"/>
      <c r="B2239" s="93"/>
      <c r="H2239" s="95"/>
    </row>
    <row r="2240" spans="1:8" x14ac:dyDescent="0.3">
      <c r="A2240" s="94"/>
      <c r="B2240" s="93"/>
      <c r="H2240" s="95"/>
    </row>
    <row r="2241" spans="1:8" x14ac:dyDescent="0.3">
      <c r="A2241" s="94"/>
      <c r="B2241" s="93"/>
      <c r="H2241" s="95"/>
    </row>
    <row r="2242" spans="1:8" x14ac:dyDescent="0.3">
      <c r="A2242" s="94"/>
      <c r="B2242" s="93"/>
      <c r="H2242" s="95"/>
    </row>
    <row r="2243" spans="1:8" x14ac:dyDescent="0.3">
      <c r="A2243" s="94"/>
      <c r="B2243" s="93"/>
      <c r="H2243" s="95"/>
    </row>
    <row r="2244" spans="1:8" x14ac:dyDescent="0.3">
      <c r="A2244" s="94"/>
      <c r="B2244" s="93"/>
      <c r="H2244" s="95"/>
    </row>
    <row r="2245" spans="1:8" x14ac:dyDescent="0.3">
      <c r="A2245" s="94"/>
      <c r="B2245" s="93"/>
      <c r="H2245" s="95"/>
    </row>
    <row r="2246" spans="1:8" x14ac:dyDescent="0.3">
      <c r="A2246" s="94"/>
      <c r="B2246" s="93"/>
      <c r="H2246" s="95"/>
    </row>
    <row r="2247" spans="1:8" x14ac:dyDescent="0.3">
      <c r="A2247" s="94"/>
      <c r="B2247" s="93"/>
      <c r="H2247" s="95"/>
    </row>
    <row r="2248" spans="1:8" x14ac:dyDescent="0.3">
      <c r="A2248" s="94"/>
      <c r="B2248" s="93"/>
      <c r="H2248" s="95"/>
    </row>
    <row r="2249" spans="1:8" x14ac:dyDescent="0.3">
      <c r="A2249" s="94"/>
      <c r="B2249" s="93"/>
      <c r="H2249" s="95"/>
    </row>
    <row r="2250" spans="1:8" x14ac:dyDescent="0.3">
      <c r="A2250" s="94"/>
      <c r="B2250" s="93"/>
      <c r="H2250" s="95"/>
    </row>
    <row r="2251" spans="1:8" x14ac:dyDescent="0.3">
      <c r="A2251" s="94"/>
      <c r="B2251" s="93"/>
      <c r="H2251" s="95"/>
    </row>
    <row r="2252" spans="1:8" x14ac:dyDescent="0.3">
      <c r="A2252" s="94"/>
      <c r="B2252" s="93"/>
      <c r="H2252" s="95"/>
    </row>
    <row r="2253" spans="1:8" x14ac:dyDescent="0.3">
      <c r="A2253" s="94"/>
      <c r="B2253" s="93"/>
      <c r="H2253" s="95"/>
    </row>
    <row r="2254" spans="1:8" x14ac:dyDescent="0.3">
      <c r="A2254" s="94"/>
      <c r="B2254" s="93"/>
      <c r="H2254" s="95"/>
    </row>
    <row r="2255" spans="1:8" x14ac:dyDescent="0.3">
      <c r="A2255" s="94"/>
      <c r="B2255" s="93"/>
      <c r="H2255" s="95"/>
    </row>
    <row r="2256" spans="1:8" x14ac:dyDescent="0.3">
      <c r="A2256" s="94"/>
      <c r="B2256" s="93"/>
      <c r="H2256" s="95"/>
    </row>
    <row r="2257" spans="1:8" x14ac:dyDescent="0.3">
      <c r="A2257" s="94"/>
      <c r="B2257" s="93"/>
      <c r="H2257" s="95"/>
    </row>
    <row r="2258" spans="1:8" x14ac:dyDescent="0.3">
      <c r="A2258" s="94"/>
      <c r="B2258" s="93"/>
      <c r="H2258" s="95"/>
    </row>
    <row r="2259" spans="1:8" x14ac:dyDescent="0.3">
      <c r="A2259" s="94"/>
      <c r="B2259" s="93"/>
      <c r="H2259" s="95"/>
    </row>
    <row r="2260" spans="1:8" x14ac:dyDescent="0.3">
      <c r="A2260" s="94"/>
      <c r="B2260" s="93"/>
      <c r="H2260" s="95"/>
    </row>
    <row r="2261" spans="1:8" x14ac:dyDescent="0.3">
      <c r="A2261" s="94"/>
      <c r="B2261" s="93"/>
      <c r="H2261" s="95"/>
    </row>
    <row r="2262" spans="1:8" x14ac:dyDescent="0.3">
      <c r="A2262" s="94"/>
      <c r="B2262" s="93"/>
      <c r="H2262" s="95"/>
    </row>
    <row r="2263" spans="1:8" x14ac:dyDescent="0.3">
      <c r="A2263" s="94"/>
      <c r="B2263" s="93"/>
      <c r="H2263" s="95"/>
    </row>
    <row r="2264" spans="1:8" x14ac:dyDescent="0.3">
      <c r="A2264" s="94"/>
      <c r="B2264" s="93"/>
      <c r="H2264" s="95"/>
    </row>
    <row r="2265" spans="1:8" x14ac:dyDescent="0.3">
      <c r="A2265" s="94"/>
      <c r="B2265" s="93"/>
      <c r="H2265" s="95"/>
    </row>
    <row r="2266" spans="1:8" x14ac:dyDescent="0.3">
      <c r="A2266" s="94"/>
      <c r="B2266" s="93"/>
      <c r="H2266" s="95"/>
    </row>
    <row r="2267" spans="1:8" x14ac:dyDescent="0.3">
      <c r="A2267" s="94"/>
      <c r="B2267" s="93"/>
      <c r="H2267" s="95"/>
    </row>
    <row r="2268" spans="1:8" x14ac:dyDescent="0.3">
      <c r="A2268" s="94"/>
      <c r="B2268" s="93"/>
      <c r="H2268" s="95"/>
    </row>
    <row r="2269" spans="1:8" x14ac:dyDescent="0.3">
      <c r="A2269" s="94"/>
      <c r="B2269" s="93"/>
      <c r="H2269" s="95"/>
    </row>
    <row r="2270" spans="1:8" x14ac:dyDescent="0.3">
      <c r="A2270" s="94"/>
      <c r="B2270" s="93"/>
      <c r="H2270" s="95"/>
    </row>
    <row r="2271" spans="1:8" x14ac:dyDescent="0.3">
      <c r="A2271" s="94"/>
      <c r="B2271" s="93"/>
      <c r="H2271" s="95"/>
    </row>
    <row r="2272" spans="1:8" x14ac:dyDescent="0.3">
      <c r="A2272" s="94"/>
      <c r="B2272" s="93"/>
      <c r="H2272" s="95"/>
    </row>
    <row r="2273" spans="1:8" x14ac:dyDescent="0.3">
      <c r="A2273" s="94"/>
      <c r="B2273" s="93"/>
      <c r="H2273" s="95"/>
    </row>
    <row r="2274" spans="1:8" x14ac:dyDescent="0.3">
      <c r="A2274" s="94"/>
      <c r="B2274" s="93"/>
      <c r="H2274" s="95"/>
    </row>
    <row r="2275" spans="1:8" x14ac:dyDescent="0.3">
      <c r="A2275" s="94"/>
      <c r="B2275" s="93"/>
      <c r="H2275" s="95"/>
    </row>
    <row r="2276" spans="1:8" x14ac:dyDescent="0.3">
      <c r="A2276" s="94"/>
      <c r="B2276" s="93"/>
      <c r="H2276" s="95"/>
    </row>
    <row r="2277" spans="1:8" x14ac:dyDescent="0.3">
      <c r="A2277" s="94"/>
      <c r="B2277" s="93"/>
      <c r="H2277" s="95"/>
    </row>
    <row r="2278" spans="1:8" x14ac:dyDescent="0.3">
      <c r="A2278" s="94"/>
      <c r="B2278" s="93"/>
      <c r="H2278" s="95"/>
    </row>
    <row r="2279" spans="1:8" x14ac:dyDescent="0.3">
      <c r="A2279" s="94"/>
      <c r="B2279" s="93"/>
      <c r="H2279" s="95"/>
    </row>
    <row r="2280" spans="1:8" x14ac:dyDescent="0.3">
      <c r="A2280" s="94"/>
      <c r="B2280" s="93"/>
      <c r="H2280" s="95"/>
    </row>
    <row r="2281" spans="1:8" x14ac:dyDescent="0.3">
      <c r="A2281" s="94"/>
      <c r="B2281" s="93"/>
      <c r="H2281" s="95"/>
    </row>
    <row r="2282" spans="1:8" x14ac:dyDescent="0.3">
      <c r="A2282" s="94"/>
      <c r="B2282" s="93"/>
      <c r="H2282" s="95"/>
    </row>
    <row r="2283" spans="1:8" x14ac:dyDescent="0.3">
      <c r="A2283" s="94"/>
      <c r="B2283" s="93"/>
      <c r="H2283" s="95"/>
    </row>
    <row r="2284" spans="1:8" x14ac:dyDescent="0.3">
      <c r="A2284" s="94"/>
      <c r="B2284" s="93"/>
      <c r="H2284" s="95"/>
    </row>
    <row r="2285" spans="1:8" x14ac:dyDescent="0.3">
      <c r="A2285" s="94"/>
      <c r="B2285" s="93"/>
      <c r="H2285" s="95"/>
    </row>
    <row r="2286" spans="1:8" x14ac:dyDescent="0.3">
      <c r="A2286" s="94"/>
      <c r="B2286" s="93"/>
      <c r="H2286" s="95"/>
    </row>
    <row r="2287" spans="1:8" x14ac:dyDescent="0.3">
      <c r="A2287" s="94"/>
      <c r="B2287" s="93"/>
      <c r="H2287" s="95"/>
    </row>
    <row r="2288" spans="1:8" x14ac:dyDescent="0.3">
      <c r="A2288" s="94"/>
      <c r="B2288" s="93"/>
      <c r="H2288" s="95"/>
    </row>
    <row r="2289" spans="1:8" x14ac:dyDescent="0.3">
      <c r="A2289" s="94"/>
      <c r="B2289" s="93"/>
      <c r="H2289" s="95"/>
    </row>
    <row r="2290" spans="1:8" x14ac:dyDescent="0.3">
      <c r="A2290" s="94"/>
      <c r="B2290" s="93"/>
      <c r="H2290" s="95"/>
    </row>
    <row r="2291" spans="1:8" x14ac:dyDescent="0.3">
      <c r="A2291" s="94"/>
      <c r="B2291" s="93"/>
      <c r="H2291" s="95"/>
    </row>
    <row r="2292" spans="1:8" x14ac:dyDescent="0.3">
      <c r="A2292" s="94"/>
      <c r="B2292" s="93"/>
      <c r="H2292" s="95"/>
    </row>
    <row r="2293" spans="1:8" x14ac:dyDescent="0.3">
      <c r="A2293" s="94"/>
      <c r="B2293" s="93"/>
      <c r="H2293" s="95"/>
    </row>
    <row r="2294" spans="1:8" x14ac:dyDescent="0.3">
      <c r="A2294" s="94"/>
      <c r="B2294" s="93"/>
      <c r="H2294" s="95"/>
    </row>
    <row r="2295" spans="1:8" x14ac:dyDescent="0.3">
      <c r="A2295" s="94"/>
      <c r="B2295" s="93"/>
      <c r="H2295" s="95"/>
    </row>
    <row r="2296" spans="1:8" x14ac:dyDescent="0.3">
      <c r="A2296" s="94"/>
      <c r="B2296" s="93"/>
      <c r="H2296" s="95"/>
    </row>
    <row r="2297" spans="1:8" x14ac:dyDescent="0.3">
      <c r="A2297" s="94"/>
      <c r="B2297" s="93"/>
      <c r="H2297" s="95"/>
    </row>
    <row r="2298" spans="1:8" x14ac:dyDescent="0.3">
      <c r="A2298" s="94"/>
      <c r="B2298" s="93"/>
      <c r="H2298" s="95"/>
    </row>
    <row r="2299" spans="1:8" x14ac:dyDescent="0.3">
      <c r="A2299" s="94"/>
      <c r="B2299" s="93"/>
      <c r="H2299" s="95"/>
    </row>
    <row r="2300" spans="1:8" x14ac:dyDescent="0.3">
      <c r="A2300" s="94"/>
      <c r="B2300" s="93"/>
      <c r="H2300" s="95"/>
    </row>
    <row r="2301" spans="1:8" x14ac:dyDescent="0.3">
      <c r="A2301" s="94"/>
      <c r="B2301" s="93"/>
      <c r="H2301" s="95"/>
    </row>
    <row r="2302" spans="1:8" x14ac:dyDescent="0.3">
      <c r="A2302" s="94"/>
      <c r="B2302" s="93"/>
      <c r="H2302" s="95"/>
    </row>
    <row r="2303" spans="1:8" x14ac:dyDescent="0.3">
      <c r="A2303" s="94"/>
      <c r="B2303" s="93"/>
      <c r="H2303" s="95"/>
    </row>
    <row r="2304" spans="1:8" x14ac:dyDescent="0.3">
      <c r="A2304" s="94"/>
      <c r="B2304" s="93"/>
      <c r="H2304" s="95"/>
    </row>
    <row r="2305" spans="1:8" x14ac:dyDescent="0.3">
      <c r="A2305" s="94"/>
      <c r="B2305" s="93"/>
      <c r="H2305" s="95"/>
    </row>
    <row r="2306" spans="1:8" x14ac:dyDescent="0.3">
      <c r="A2306" s="94"/>
      <c r="B2306" s="93"/>
      <c r="H2306" s="95"/>
    </row>
    <row r="2307" spans="1:8" x14ac:dyDescent="0.3">
      <c r="A2307" s="94"/>
      <c r="B2307" s="93"/>
      <c r="H2307" s="95"/>
    </row>
    <row r="2308" spans="1:8" x14ac:dyDescent="0.3">
      <c r="A2308" s="94"/>
      <c r="B2308" s="93"/>
      <c r="H2308" s="95"/>
    </row>
    <row r="2309" spans="1:8" x14ac:dyDescent="0.3">
      <c r="A2309" s="94"/>
      <c r="B2309" s="93"/>
      <c r="H2309" s="95"/>
    </row>
    <row r="2310" spans="1:8" x14ac:dyDescent="0.3">
      <c r="A2310" s="94"/>
      <c r="B2310" s="93"/>
      <c r="H2310" s="95"/>
    </row>
    <row r="2311" spans="1:8" x14ac:dyDescent="0.3">
      <c r="A2311" s="94"/>
      <c r="B2311" s="93"/>
      <c r="H2311" s="95"/>
    </row>
    <row r="2312" spans="1:8" x14ac:dyDescent="0.3">
      <c r="A2312" s="94"/>
      <c r="B2312" s="93"/>
      <c r="H2312" s="95"/>
    </row>
    <row r="2313" spans="1:8" x14ac:dyDescent="0.3">
      <c r="A2313" s="94"/>
      <c r="B2313" s="93"/>
      <c r="H2313" s="95"/>
    </row>
    <row r="2314" spans="1:8" x14ac:dyDescent="0.3">
      <c r="A2314" s="94"/>
      <c r="B2314" s="93"/>
      <c r="H2314" s="95"/>
    </row>
    <row r="2315" spans="1:8" x14ac:dyDescent="0.3">
      <c r="A2315" s="94"/>
      <c r="B2315" s="93"/>
      <c r="H2315" s="95"/>
    </row>
    <row r="2316" spans="1:8" x14ac:dyDescent="0.3">
      <c r="A2316" s="94"/>
      <c r="B2316" s="93"/>
      <c r="H2316" s="95"/>
    </row>
    <row r="2317" spans="1:8" x14ac:dyDescent="0.3">
      <c r="A2317" s="94"/>
      <c r="B2317" s="93"/>
      <c r="H2317" s="95"/>
    </row>
    <row r="2318" spans="1:8" x14ac:dyDescent="0.3">
      <c r="A2318" s="94"/>
      <c r="B2318" s="93"/>
      <c r="H2318" s="95"/>
    </row>
    <row r="2319" spans="1:8" x14ac:dyDescent="0.3">
      <c r="A2319" s="94"/>
      <c r="B2319" s="93"/>
      <c r="H2319" s="95"/>
    </row>
    <row r="2320" spans="1:8" x14ac:dyDescent="0.3">
      <c r="A2320" s="94"/>
      <c r="B2320" s="93"/>
      <c r="H2320" s="95"/>
    </row>
    <row r="2321" spans="1:8" x14ac:dyDescent="0.3">
      <c r="A2321" s="94"/>
      <c r="B2321" s="93"/>
      <c r="H2321" s="95"/>
    </row>
    <row r="2322" spans="1:8" x14ac:dyDescent="0.3">
      <c r="A2322" s="94"/>
      <c r="B2322" s="93"/>
      <c r="H2322" s="95"/>
    </row>
    <row r="2323" spans="1:8" x14ac:dyDescent="0.3">
      <c r="A2323" s="94"/>
      <c r="B2323" s="93"/>
      <c r="H2323" s="95"/>
    </row>
    <row r="2324" spans="1:8" x14ac:dyDescent="0.3">
      <c r="A2324" s="94"/>
      <c r="B2324" s="93"/>
      <c r="H2324" s="95"/>
    </row>
    <row r="2325" spans="1:8" x14ac:dyDescent="0.3">
      <c r="A2325" s="94"/>
      <c r="B2325" s="93"/>
      <c r="H2325" s="95"/>
    </row>
    <row r="2326" spans="1:8" x14ac:dyDescent="0.3">
      <c r="A2326" s="94"/>
      <c r="B2326" s="93"/>
      <c r="H2326" s="95"/>
    </row>
    <row r="2327" spans="1:8" x14ac:dyDescent="0.3">
      <c r="A2327" s="94"/>
      <c r="B2327" s="93"/>
      <c r="H2327" s="95"/>
    </row>
    <row r="2328" spans="1:8" x14ac:dyDescent="0.3">
      <c r="A2328" s="94"/>
      <c r="B2328" s="93"/>
      <c r="H2328" s="95"/>
    </row>
    <row r="2329" spans="1:8" x14ac:dyDescent="0.3">
      <c r="A2329" s="94"/>
      <c r="B2329" s="93"/>
      <c r="H2329" s="95"/>
    </row>
    <row r="2330" spans="1:8" x14ac:dyDescent="0.3">
      <c r="A2330" s="94"/>
      <c r="B2330" s="93"/>
      <c r="H2330" s="95"/>
    </row>
    <row r="2331" spans="1:8" x14ac:dyDescent="0.3">
      <c r="A2331" s="94"/>
      <c r="B2331" s="93"/>
      <c r="H2331" s="95"/>
    </row>
    <row r="2332" spans="1:8" x14ac:dyDescent="0.3">
      <c r="A2332" s="94"/>
      <c r="B2332" s="93"/>
      <c r="H2332" s="95"/>
    </row>
    <row r="2333" spans="1:8" x14ac:dyDescent="0.3">
      <c r="A2333" s="94"/>
      <c r="B2333" s="93"/>
      <c r="H2333" s="95"/>
    </row>
    <row r="2334" spans="1:8" x14ac:dyDescent="0.3">
      <c r="A2334" s="94"/>
      <c r="B2334" s="93"/>
      <c r="H2334" s="95"/>
    </row>
    <row r="2335" spans="1:8" x14ac:dyDescent="0.3">
      <c r="A2335" s="94"/>
      <c r="B2335" s="93"/>
      <c r="H2335" s="95"/>
    </row>
    <row r="2336" spans="1:8" x14ac:dyDescent="0.3">
      <c r="A2336" s="94"/>
      <c r="B2336" s="93"/>
      <c r="H2336" s="95"/>
    </row>
    <row r="2337" spans="1:8" x14ac:dyDescent="0.3">
      <c r="A2337" s="94"/>
      <c r="B2337" s="93"/>
      <c r="H2337" s="95"/>
    </row>
    <row r="2338" spans="1:8" x14ac:dyDescent="0.3">
      <c r="A2338" s="94"/>
      <c r="B2338" s="93"/>
      <c r="H2338" s="95"/>
    </row>
    <row r="2339" spans="1:8" x14ac:dyDescent="0.3">
      <c r="A2339" s="94"/>
      <c r="B2339" s="93"/>
      <c r="H2339" s="95"/>
    </row>
    <row r="2340" spans="1:8" x14ac:dyDescent="0.3">
      <c r="A2340" s="94"/>
      <c r="B2340" s="93"/>
      <c r="H2340" s="95"/>
    </row>
    <row r="2341" spans="1:8" x14ac:dyDescent="0.3">
      <c r="A2341" s="94"/>
      <c r="B2341" s="93"/>
      <c r="H2341" s="95"/>
    </row>
    <row r="2342" spans="1:8" x14ac:dyDescent="0.3">
      <c r="A2342" s="94"/>
      <c r="B2342" s="93"/>
      <c r="H2342" s="95"/>
    </row>
    <row r="2343" spans="1:8" x14ac:dyDescent="0.3">
      <c r="A2343" s="94"/>
      <c r="B2343" s="93"/>
      <c r="H2343" s="95"/>
    </row>
    <row r="2344" spans="1:8" x14ac:dyDescent="0.3">
      <c r="A2344" s="94"/>
      <c r="B2344" s="93"/>
      <c r="H2344" s="95"/>
    </row>
    <row r="2345" spans="1:8" x14ac:dyDescent="0.3">
      <c r="A2345" s="94"/>
      <c r="B2345" s="93"/>
      <c r="H2345" s="95"/>
    </row>
    <row r="2346" spans="1:8" x14ac:dyDescent="0.3">
      <c r="A2346" s="94"/>
      <c r="B2346" s="93"/>
      <c r="H2346" s="95"/>
    </row>
    <row r="2347" spans="1:8" x14ac:dyDescent="0.3">
      <c r="A2347" s="94"/>
      <c r="B2347" s="93"/>
      <c r="H2347" s="95"/>
    </row>
    <row r="2348" spans="1:8" x14ac:dyDescent="0.3">
      <c r="A2348" s="94"/>
      <c r="B2348" s="93"/>
      <c r="H2348" s="95"/>
    </row>
    <row r="2349" spans="1:8" x14ac:dyDescent="0.3">
      <c r="A2349" s="94"/>
      <c r="B2349" s="93"/>
      <c r="H2349" s="95"/>
    </row>
    <row r="2350" spans="1:8" x14ac:dyDescent="0.3">
      <c r="A2350" s="94"/>
      <c r="B2350" s="93"/>
      <c r="H2350" s="95"/>
    </row>
    <row r="2351" spans="1:8" x14ac:dyDescent="0.3">
      <c r="A2351" s="94"/>
      <c r="B2351" s="93"/>
      <c r="H2351" s="95"/>
    </row>
    <row r="2352" spans="1:8" x14ac:dyDescent="0.3">
      <c r="A2352" s="94"/>
      <c r="B2352" s="93"/>
      <c r="H2352" s="95"/>
    </row>
    <row r="2353" spans="1:8" x14ac:dyDescent="0.3">
      <c r="A2353" s="94"/>
      <c r="B2353" s="93"/>
      <c r="H2353" s="95"/>
    </row>
    <row r="2354" spans="1:8" x14ac:dyDescent="0.3">
      <c r="A2354" s="94"/>
      <c r="B2354" s="93"/>
      <c r="H2354" s="95"/>
    </row>
    <row r="2355" spans="1:8" x14ac:dyDescent="0.3">
      <c r="A2355" s="94"/>
      <c r="B2355" s="93"/>
      <c r="H2355" s="95"/>
    </row>
    <row r="2356" spans="1:8" x14ac:dyDescent="0.3">
      <c r="A2356" s="94"/>
      <c r="B2356" s="93"/>
      <c r="H2356" s="95"/>
    </row>
    <row r="2357" spans="1:8" x14ac:dyDescent="0.3">
      <c r="A2357" s="94"/>
      <c r="B2357" s="93"/>
      <c r="H2357" s="95"/>
    </row>
    <row r="2358" spans="1:8" x14ac:dyDescent="0.3">
      <c r="A2358" s="94"/>
      <c r="B2358" s="93"/>
      <c r="H2358" s="95"/>
    </row>
    <row r="2359" spans="1:8" x14ac:dyDescent="0.3">
      <c r="A2359" s="94"/>
      <c r="B2359" s="93"/>
      <c r="H2359" s="95"/>
    </row>
    <row r="2360" spans="1:8" x14ac:dyDescent="0.3">
      <c r="A2360" s="94"/>
      <c r="B2360" s="93"/>
      <c r="H2360" s="95"/>
    </row>
    <row r="2361" spans="1:8" x14ac:dyDescent="0.3">
      <c r="A2361" s="94"/>
      <c r="B2361" s="93"/>
      <c r="H2361" s="95"/>
    </row>
    <row r="2362" spans="1:8" x14ac:dyDescent="0.3">
      <c r="A2362" s="94"/>
      <c r="B2362" s="93"/>
      <c r="H2362" s="95"/>
    </row>
    <row r="2363" spans="1:8" x14ac:dyDescent="0.3">
      <c r="A2363" s="94"/>
      <c r="B2363" s="93"/>
      <c r="H2363" s="95"/>
    </row>
    <row r="2364" spans="1:8" x14ac:dyDescent="0.3">
      <c r="A2364" s="94"/>
      <c r="B2364" s="93"/>
      <c r="H2364" s="95"/>
    </row>
    <row r="2365" spans="1:8" x14ac:dyDescent="0.3">
      <c r="A2365" s="94"/>
      <c r="B2365" s="93"/>
      <c r="H2365" s="95"/>
    </row>
    <row r="2366" spans="1:8" x14ac:dyDescent="0.3">
      <c r="A2366" s="94"/>
      <c r="B2366" s="93"/>
      <c r="H2366" s="95"/>
    </row>
    <row r="2367" spans="1:8" x14ac:dyDescent="0.3">
      <c r="A2367" s="94"/>
      <c r="B2367" s="93"/>
      <c r="H2367" s="95"/>
    </row>
    <row r="2368" spans="1:8" x14ac:dyDescent="0.3">
      <c r="A2368" s="94"/>
      <c r="B2368" s="93"/>
      <c r="H2368" s="95"/>
    </row>
    <row r="2369" spans="1:8" x14ac:dyDescent="0.3">
      <c r="A2369" s="94"/>
      <c r="B2369" s="93"/>
      <c r="H2369" s="95"/>
    </row>
    <row r="2370" spans="1:8" x14ac:dyDescent="0.3">
      <c r="A2370" s="94"/>
      <c r="B2370" s="93"/>
      <c r="H2370" s="95"/>
    </row>
    <row r="2371" spans="1:8" x14ac:dyDescent="0.3">
      <c r="A2371" s="94"/>
      <c r="B2371" s="93"/>
      <c r="H2371" s="95"/>
    </row>
    <row r="2372" spans="1:8" x14ac:dyDescent="0.3">
      <c r="A2372" s="94"/>
      <c r="B2372" s="93"/>
      <c r="H2372" s="95"/>
    </row>
    <row r="2373" spans="1:8" x14ac:dyDescent="0.3">
      <c r="A2373" s="94"/>
      <c r="B2373" s="93"/>
      <c r="H2373" s="95"/>
    </row>
    <row r="2374" spans="1:8" x14ac:dyDescent="0.3">
      <c r="A2374" s="94"/>
      <c r="B2374" s="93"/>
      <c r="H2374" s="95"/>
    </row>
    <row r="2375" spans="1:8" x14ac:dyDescent="0.3">
      <c r="A2375" s="94"/>
      <c r="B2375" s="93"/>
      <c r="H2375" s="95"/>
    </row>
    <row r="2376" spans="1:8" x14ac:dyDescent="0.3">
      <c r="A2376" s="94"/>
      <c r="B2376" s="93"/>
      <c r="H2376" s="95"/>
    </row>
    <row r="2377" spans="1:8" x14ac:dyDescent="0.3">
      <c r="A2377" s="94"/>
      <c r="B2377" s="93"/>
      <c r="H2377" s="95"/>
    </row>
    <row r="2378" spans="1:8" x14ac:dyDescent="0.3">
      <c r="A2378" s="94"/>
      <c r="B2378" s="93"/>
      <c r="H2378" s="95"/>
    </row>
    <row r="2379" spans="1:8" x14ac:dyDescent="0.3">
      <c r="A2379" s="94"/>
      <c r="B2379" s="93"/>
      <c r="H2379" s="95"/>
    </row>
    <row r="2380" spans="1:8" x14ac:dyDescent="0.3">
      <c r="A2380" s="94"/>
      <c r="B2380" s="93"/>
      <c r="H2380" s="95"/>
    </row>
    <row r="2381" spans="1:8" x14ac:dyDescent="0.3">
      <c r="A2381" s="94"/>
      <c r="B2381" s="93"/>
      <c r="H2381" s="95"/>
    </row>
    <row r="2382" spans="1:8" x14ac:dyDescent="0.3">
      <c r="A2382" s="94"/>
      <c r="B2382" s="93"/>
      <c r="H2382" s="95"/>
    </row>
    <row r="2383" spans="1:8" x14ac:dyDescent="0.3">
      <c r="A2383" s="94"/>
      <c r="B2383" s="93"/>
      <c r="H2383" s="95"/>
    </row>
    <row r="2384" spans="1:8" x14ac:dyDescent="0.3">
      <c r="A2384" s="94"/>
      <c r="B2384" s="93"/>
      <c r="H2384" s="95"/>
    </row>
    <row r="2385" spans="1:8" x14ac:dyDescent="0.3">
      <c r="A2385" s="94"/>
      <c r="B2385" s="93"/>
      <c r="H2385" s="95"/>
    </row>
    <row r="2386" spans="1:8" x14ac:dyDescent="0.3">
      <c r="A2386" s="94"/>
      <c r="B2386" s="93"/>
      <c r="H2386" s="95"/>
    </row>
    <row r="2387" spans="1:8" x14ac:dyDescent="0.3">
      <c r="A2387" s="94"/>
      <c r="B2387" s="93"/>
      <c r="H2387" s="95"/>
    </row>
    <row r="2388" spans="1:8" x14ac:dyDescent="0.3">
      <c r="A2388" s="94"/>
      <c r="B2388" s="93"/>
      <c r="H2388" s="95"/>
    </row>
    <row r="2389" spans="1:8" x14ac:dyDescent="0.3">
      <c r="A2389" s="94"/>
      <c r="B2389" s="93"/>
      <c r="H2389" s="95"/>
    </row>
    <row r="2390" spans="1:8" x14ac:dyDescent="0.3">
      <c r="A2390" s="94"/>
      <c r="B2390" s="93"/>
      <c r="H2390" s="95"/>
    </row>
    <row r="2391" spans="1:8" x14ac:dyDescent="0.3">
      <c r="A2391" s="94"/>
      <c r="B2391" s="93"/>
      <c r="H2391" s="95"/>
    </row>
    <row r="2392" spans="1:8" x14ac:dyDescent="0.3">
      <c r="A2392" s="94"/>
      <c r="B2392" s="93"/>
      <c r="H2392" s="95"/>
    </row>
    <row r="2393" spans="1:8" x14ac:dyDescent="0.3">
      <c r="A2393" s="94"/>
      <c r="B2393" s="93"/>
      <c r="H2393" s="95"/>
    </row>
    <row r="2394" spans="1:8" x14ac:dyDescent="0.3">
      <c r="A2394" s="94"/>
      <c r="B2394" s="93"/>
      <c r="H2394" s="95"/>
    </row>
    <row r="2395" spans="1:8" x14ac:dyDescent="0.3">
      <c r="A2395" s="94"/>
      <c r="B2395" s="93"/>
      <c r="H2395" s="95"/>
    </row>
    <row r="2396" spans="1:8" x14ac:dyDescent="0.3">
      <c r="A2396" s="94"/>
      <c r="B2396" s="93"/>
      <c r="H2396" s="95"/>
    </row>
    <row r="2397" spans="1:8" x14ac:dyDescent="0.3">
      <c r="A2397" s="94"/>
      <c r="B2397" s="93"/>
      <c r="H2397" s="95"/>
    </row>
    <row r="2398" spans="1:8" x14ac:dyDescent="0.3">
      <c r="A2398" s="94"/>
      <c r="B2398" s="93"/>
      <c r="H2398" s="95"/>
    </row>
    <row r="2399" spans="1:8" x14ac:dyDescent="0.3">
      <c r="A2399" s="94"/>
      <c r="B2399" s="93"/>
      <c r="H2399" s="95"/>
    </row>
    <row r="2400" spans="1:8" x14ac:dyDescent="0.3">
      <c r="A2400" s="94"/>
      <c r="B2400" s="93"/>
      <c r="H2400" s="95"/>
    </row>
    <row r="2401" spans="1:8" x14ac:dyDescent="0.3">
      <c r="A2401" s="94"/>
      <c r="B2401" s="93"/>
      <c r="H2401" s="95"/>
    </row>
    <row r="2402" spans="1:8" x14ac:dyDescent="0.3">
      <c r="A2402" s="94"/>
      <c r="B2402" s="93"/>
      <c r="H2402" s="95"/>
    </row>
    <row r="2403" spans="1:8" x14ac:dyDescent="0.3">
      <c r="A2403" s="94"/>
      <c r="B2403" s="93"/>
      <c r="H2403" s="95"/>
    </row>
    <row r="2404" spans="1:8" x14ac:dyDescent="0.3">
      <c r="A2404" s="94"/>
      <c r="B2404" s="93"/>
      <c r="H2404" s="95"/>
    </row>
    <row r="2405" spans="1:8" x14ac:dyDescent="0.3">
      <c r="A2405" s="94"/>
      <c r="B2405" s="93"/>
      <c r="H2405" s="95"/>
    </row>
    <row r="2406" spans="1:8" x14ac:dyDescent="0.3">
      <c r="A2406" s="94"/>
      <c r="B2406" s="93"/>
      <c r="H2406" s="95"/>
    </row>
    <row r="2407" spans="1:8" x14ac:dyDescent="0.3">
      <c r="A2407" s="94"/>
      <c r="B2407" s="93"/>
      <c r="H2407" s="95"/>
    </row>
    <row r="2408" spans="1:8" x14ac:dyDescent="0.3">
      <c r="A2408" s="94"/>
      <c r="B2408" s="93"/>
      <c r="H2408" s="95"/>
    </row>
    <row r="2409" spans="1:8" x14ac:dyDescent="0.3">
      <c r="A2409" s="94"/>
      <c r="B2409" s="93"/>
      <c r="H2409" s="95"/>
    </row>
    <row r="2410" spans="1:8" x14ac:dyDescent="0.3">
      <c r="A2410" s="94"/>
      <c r="B2410" s="93"/>
      <c r="H2410" s="95"/>
    </row>
    <row r="2411" spans="1:8" x14ac:dyDescent="0.3">
      <c r="A2411" s="94"/>
      <c r="B2411" s="93"/>
      <c r="H2411" s="95"/>
    </row>
    <row r="2412" spans="1:8" x14ac:dyDescent="0.3">
      <c r="A2412" s="94"/>
      <c r="B2412" s="93"/>
      <c r="H2412" s="95"/>
    </row>
    <row r="2413" spans="1:8" x14ac:dyDescent="0.3">
      <c r="A2413" s="94"/>
      <c r="B2413" s="93"/>
      <c r="H2413" s="95"/>
    </row>
    <row r="2414" spans="1:8" x14ac:dyDescent="0.3">
      <c r="A2414" s="94"/>
      <c r="B2414" s="93"/>
      <c r="H2414" s="95"/>
    </row>
    <row r="2415" spans="1:8" x14ac:dyDescent="0.3">
      <c r="A2415" s="94"/>
      <c r="B2415" s="93"/>
      <c r="H2415" s="95"/>
    </row>
    <row r="2416" spans="1:8" x14ac:dyDescent="0.3">
      <c r="A2416" s="94"/>
      <c r="B2416" s="93"/>
      <c r="H2416" s="95"/>
    </row>
    <row r="2417" spans="1:8" x14ac:dyDescent="0.3">
      <c r="A2417" s="94"/>
      <c r="B2417" s="93"/>
      <c r="H2417" s="95"/>
    </row>
    <row r="2418" spans="1:8" x14ac:dyDescent="0.3">
      <c r="A2418" s="94"/>
      <c r="B2418" s="93"/>
      <c r="H2418" s="95"/>
    </row>
    <row r="2419" spans="1:8" x14ac:dyDescent="0.3">
      <c r="A2419" s="94"/>
      <c r="B2419" s="93"/>
      <c r="H2419" s="95"/>
    </row>
    <row r="2420" spans="1:8" x14ac:dyDescent="0.3">
      <c r="A2420" s="94"/>
      <c r="B2420" s="93"/>
      <c r="H2420" s="95"/>
    </row>
    <row r="2421" spans="1:8" x14ac:dyDescent="0.3">
      <c r="A2421" s="94"/>
      <c r="B2421" s="93"/>
      <c r="H2421" s="95"/>
    </row>
    <row r="2422" spans="1:8" x14ac:dyDescent="0.3">
      <c r="A2422" s="94"/>
      <c r="B2422" s="93"/>
      <c r="H2422" s="95"/>
    </row>
    <row r="2423" spans="1:8" x14ac:dyDescent="0.3">
      <c r="A2423" s="94"/>
      <c r="B2423" s="93"/>
      <c r="H2423" s="95"/>
    </row>
    <row r="2424" spans="1:8" x14ac:dyDescent="0.3">
      <c r="A2424" s="94"/>
      <c r="B2424" s="93"/>
      <c r="H2424" s="95"/>
    </row>
    <row r="2425" spans="1:8" x14ac:dyDescent="0.3">
      <c r="A2425" s="94"/>
      <c r="B2425" s="93"/>
      <c r="H2425" s="95"/>
    </row>
    <row r="2426" spans="1:8" x14ac:dyDescent="0.3">
      <c r="A2426" s="94"/>
      <c r="B2426" s="93"/>
      <c r="H2426" s="95"/>
    </row>
    <row r="2427" spans="1:8" x14ac:dyDescent="0.3">
      <c r="A2427" s="94"/>
      <c r="B2427" s="93"/>
      <c r="H2427" s="95"/>
    </row>
    <row r="2428" spans="1:8" x14ac:dyDescent="0.3">
      <c r="A2428" s="94"/>
      <c r="B2428" s="93"/>
      <c r="H2428" s="95"/>
    </row>
    <row r="2429" spans="1:8" x14ac:dyDescent="0.3">
      <c r="A2429" s="94"/>
      <c r="B2429" s="93"/>
      <c r="H2429" s="95"/>
    </row>
    <row r="2430" spans="1:8" x14ac:dyDescent="0.3">
      <c r="A2430" s="94"/>
      <c r="B2430" s="93"/>
      <c r="H2430" s="95"/>
    </row>
    <row r="2431" spans="1:8" x14ac:dyDescent="0.3">
      <c r="A2431" s="94"/>
      <c r="B2431" s="93"/>
      <c r="H2431" s="95"/>
    </row>
    <row r="2432" spans="1:8" x14ac:dyDescent="0.3">
      <c r="A2432" s="94"/>
      <c r="B2432" s="93"/>
      <c r="H2432" s="95"/>
    </row>
    <row r="2433" spans="1:8" x14ac:dyDescent="0.3">
      <c r="A2433" s="94"/>
      <c r="B2433" s="93"/>
      <c r="H2433" s="95"/>
    </row>
    <row r="2434" spans="1:8" x14ac:dyDescent="0.3">
      <c r="A2434" s="94"/>
      <c r="B2434" s="93"/>
      <c r="H2434" s="95"/>
    </row>
    <row r="2435" spans="1:8" x14ac:dyDescent="0.3">
      <c r="A2435" s="94"/>
      <c r="B2435" s="93"/>
      <c r="H2435" s="95"/>
    </row>
    <row r="2436" spans="1:8" x14ac:dyDescent="0.3">
      <c r="A2436" s="94"/>
      <c r="B2436" s="93"/>
      <c r="H2436" s="95"/>
    </row>
    <row r="2437" spans="1:8" x14ac:dyDescent="0.3">
      <c r="A2437" s="94"/>
      <c r="B2437" s="93"/>
      <c r="H2437" s="95"/>
    </row>
    <row r="2438" spans="1:8" x14ac:dyDescent="0.3">
      <c r="A2438" s="94"/>
      <c r="B2438" s="93"/>
      <c r="H2438" s="95"/>
    </row>
    <row r="2439" spans="1:8" x14ac:dyDescent="0.3">
      <c r="A2439" s="94"/>
      <c r="B2439" s="93"/>
      <c r="H2439" s="95"/>
    </row>
    <row r="2440" spans="1:8" x14ac:dyDescent="0.3">
      <c r="A2440" s="94"/>
      <c r="B2440" s="93"/>
      <c r="H2440" s="95"/>
    </row>
    <row r="2441" spans="1:8" x14ac:dyDescent="0.3">
      <c r="A2441" s="94"/>
      <c r="B2441" s="93"/>
      <c r="H2441" s="95"/>
    </row>
    <row r="2442" spans="1:8" x14ac:dyDescent="0.3">
      <c r="A2442" s="94"/>
      <c r="B2442" s="93"/>
      <c r="H2442" s="95"/>
    </row>
    <row r="2443" spans="1:8" x14ac:dyDescent="0.3">
      <c r="A2443" s="94"/>
      <c r="B2443" s="93"/>
      <c r="H2443" s="95"/>
    </row>
    <row r="2444" spans="1:8" x14ac:dyDescent="0.3">
      <c r="A2444" s="94"/>
      <c r="B2444" s="93"/>
      <c r="H2444" s="95"/>
    </row>
    <row r="2445" spans="1:8" x14ac:dyDescent="0.3">
      <c r="A2445" s="94"/>
      <c r="B2445" s="93"/>
      <c r="H2445" s="95"/>
    </row>
    <row r="2446" spans="1:8" x14ac:dyDescent="0.3">
      <c r="A2446" s="94"/>
      <c r="B2446" s="93"/>
      <c r="H2446" s="95"/>
    </row>
    <row r="2447" spans="1:8" x14ac:dyDescent="0.3">
      <c r="A2447" s="94"/>
      <c r="B2447" s="93"/>
      <c r="H2447" s="95"/>
    </row>
    <row r="2448" spans="1:8" x14ac:dyDescent="0.3">
      <c r="A2448" s="94"/>
      <c r="B2448" s="93"/>
      <c r="H2448" s="95"/>
    </row>
    <row r="2449" spans="1:8" x14ac:dyDescent="0.3">
      <c r="A2449" s="94"/>
      <c r="B2449" s="93"/>
      <c r="H2449" s="95"/>
    </row>
    <row r="2450" spans="1:8" x14ac:dyDescent="0.3">
      <c r="A2450" s="94"/>
      <c r="B2450" s="93"/>
      <c r="H2450" s="95"/>
    </row>
    <row r="2451" spans="1:8" x14ac:dyDescent="0.3">
      <c r="A2451" s="94"/>
      <c r="B2451" s="93"/>
      <c r="H2451" s="95"/>
    </row>
    <row r="2452" spans="1:8" x14ac:dyDescent="0.3">
      <c r="A2452" s="94"/>
      <c r="B2452" s="93"/>
      <c r="H2452" s="95"/>
    </row>
    <row r="2453" spans="1:8" x14ac:dyDescent="0.3">
      <c r="A2453" s="94"/>
      <c r="B2453" s="93"/>
      <c r="H2453" s="95"/>
    </row>
    <row r="2454" spans="1:8" x14ac:dyDescent="0.3">
      <c r="A2454" s="94"/>
      <c r="B2454" s="93"/>
      <c r="H2454" s="95"/>
    </row>
    <row r="2455" spans="1:8" x14ac:dyDescent="0.3">
      <c r="A2455" s="94"/>
      <c r="B2455" s="93"/>
      <c r="H2455" s="95"/>
    </row>
    <row r="2456" spans="1:8" x14ac:dyDescent="0.3">
      <c r="A2456" s="94"/>
      <c r="B2456" s="93"/>
      <c r="H2456" s="95"/>
    </row>
    <row r="2457" spans="1:8" x14ac:dyDescent="0.3">
      <c r="A2457" s="94"/>
      <c r="B2457" s="93"/>
      <c r="H2457" s="95"/>
    </row>
    <row r="2458" spans="1:8" x14ac:dyDescent="0.3">
      <c r="A2458" s="94"/>
      <c r="B2458" s="93"/>
      <c r="H2458" s="95"/>
    </row>
    <row r="2459" spans="1:8" x14ac:dyDescent="0.3">
      <c r="A2459" s="94"/>
      <c r="B2459" s="93"/>
      <c r="H2459" s="95"/>
    </row>
    <row r="2460" spans="1:8" x14ac:dyDescent="0.3">
      <c r="A2460" s="94"/>
      <c r="B2460" s="93"/>
      <c r="H2460" s="95"/>
    </row>
    <row r="2461" spans="1:8" x14ac:dyDescent="0.3">
      <c r="A2461" s="94"/>
      <c r="B2461" s="93"/>
      <c r="H2461" s="95"/>
    </row>
    <row r="2462" spans="1:8" x14ac:dyDescent="0.3">
      <c r="A2462" s="94"/>
      <c r="B2462" s="93"/>
      <c r="H2462" s="95"/>
    </row>
    <row r="2463" spans="1:8" x14ac:dyDescent="0.3">
      <c r="A2463" s="94"/>
      <c r="B2463" s="93"/>
      <c r="H2463" s="95"/>
    </row>
    <row r="2464" spans="1:8" x14ac:dyDescent="0.3">
      <c r="A2464" s="94"/>
      <c r="B2464" s="93"/>
      <c r="H2464" s="95"/>
    </row>
    <row r="2465" spans="1:8" x14ac:dyDescent="0.3">
      <c r="A2465" s="94"/>
      <c r="B2465" s="93"/>
      <c r="H2465" s="95"/>
    </row>
    <row r="2466" spans="1:8" x14ac:dyDescent="0.3">
      <c r="A2466" s="94"/>
      <c r="B2466" s="93"/>
      <c r="H2466" s="95"/>
    </row>
    <row r="2467" spans="1:8" x14ac:dyDescent="0.3">
      <c r="A2467" s="94"/>
      <c r="B2467" s="93"/>
      <c r="H2467" s="95"/>
    </row>
    <row r="2468" spans="1:8" x14ac:dyDescent="0.3">
      <c r="A2468" s="94"/>
      <c r="B2468" s="93"/>
      <c r="H2468" s="95"/>
    </row>
    <row r="2469" spans="1:8" x14ac:dyDescent="0.3">
      <c r="A2469" s="94"/>
      <c r="B2469" s="93"/>
      <c r="H2469" s="95"/>
    </row>
    <row r="2470" spans="1:8" x14ac:dyDescent="0.3">
      <c r="A2470" s="94"/>
      <c r="B2470" s="93"/>
      <c r="H2470" s="95"/>
    </row>
    <row r="2471" spans="1:8" x14ac:dyDescent="0.3">
      <c r="A2471" s="94"/>
      <c r="B2471" s="93"/>
      <c r="H2471" s="95"/>
    </row>
    <row r="2472" spans="1:8" x14ac:dyDescent="0.3">
      <c r="A2472" s="94"/>
      <c r="B2472" s="93"/>
      <c r="H2472" s="95"/>
    </row>
    <row r="2473" spans="1:8" x14ac:dyDescent="0.3">
      <c r="A2473" s="94"/>
      <c r="B2473" s="93"/>
      <c r="H2473" s="95"/>
    </row>
    <row r="2474" spans="1:8" x14ac:dyDescent="0.3">
      <c r="A2474" s="94"/>
      <c r="B2474" s="93"/>
      <c r="H2474" s="95"/>
    </row>
    <row r="2475" spans="1:8" x14ac:dyDescent="0.3">
      <c r="A2475" s="94"/>
      <c r="B2475" s="93"/>
      <c r="H2475" s="95"/>
    </row>
    <row r="2476" spans="1:8" x14ac:dyDescent="0.3">
      <c r="A2476" s="94"/>
      <c r="B2476" s="93"/>
      <c r="H2476" s="95"/>
    </row>
    <row r="2477" spans="1:8" x14ac:dyDescent="0.3">
      <c r="A2477" s="94"/>
      <c r="B2477" s="93"/>
      <c r="H2477" s="95"/>
    </row>
    <row r="2478" spans="1:8" x14ac:dyDescent="0.3">
      <c r="A2478" s="94"/>
      <c r="B2478" s="93"/>
      <c r="H2478" s="95"/>
    </row>
    <row r="2479" spans="1:8" x14ac:dyDescent="0.3">
      <c r="A2479" s="94"/>
      <c r="B2479" s="93"/>
      <c r="H2479" s="95"/>
    </row>
    <row r="2480" spans="1:8" x14ac:dyDescent="0.3">
      <c r="A2480" s="94"/>
      <c r="B2480" s="93"/>
      <c r="H2480" s="95"/>
    </row>
    <row r="2481" spans="1:8" x14ac:dyDescent="0.3">
      <c r="A2481" s="94"/>
      <c r="B2481" s="93"/>
      <c r="H2481" s="95"/>
    </row>
    <row r="2482" spans="1:8" x14ac:dyDescent="0.3">
      <c r="A2482" s="94"/>
      <c r="B2482" s="93"/>
      <c r="H2482" s="95"/>
    </row>
    <row r="2483" spans="1:8" x14ac:dyDescent="0.3">
      <c r="A2483" s="94"/>
      <c r="B2483" s="93"/>
      <c r="H2483" s="95"/>
    </row>
    <row r="2484" spans="1:8" x14ac:dyDescent="0.3">
      <c r="A2484" s="94"/>
      <c r="B2484" s="93"/>
      <c r="H2484" s="95"/>
    </row>
    <row r="2485" spans="1:8" x14ac:dyDescent="0.3">
      <c r="A2485" s="94"/>
      <c r="B2485" s="93"/>
      <c r="H2485" s="95"/>
    </row>
    <row r="2486" spans="1:8" x14ac:dyDescent="0.3">
      <c r="A2486" s="94"/>
      <c r="B2486" s="93"/>
      <c r="H2486" s="95"/>
    </row>
    <row r="2487" spans="1:8" x14ac:dyDescent="0.3">
      <c r="A2487" s="94"/>
      <c r="B2487" s="93"/>
      <c r="H2487" s="95"/>
    </row>
    <row r="2488" spans="1:8" x14ac:dyDescent="0.3">
      <c r="A2488" s="94"/>
      <c r="B2488" s="93"/>
      <c r="H2488" s="95"/>
    </row>
    <row r="2489" spans="1:8" x14ac:dyDescent="0.3">
      <c r="A2489" s="94"/>
      <c r="B2489" s="93"/>
      <c r="H2489" s="95"/>
    </row>
    <row r="2490" spans="1:8" x14ac:dyDescent="0.3">
      <c r="A2490" s="94"/>
      <c r="B2490" s="93"/>
      <c r="H2490" s="95"/>
    </row>
    <row r="2491" spans="1:8" x14ac:dyDescent="0.3">
      <c r="A2491" s="94"/>
      <c r="B2491" s="93"/>
      <c r="H2491" s="95"/>
    </row>
    <row r="2492" spans="1:8" x14ac:dyDescent="0.3">
      <c r="A2492" s="94"/>
      <c r="B2492" s="93"/>
      <c r="H2492" s="95"/>
    </row>
    <row r="2493" spans="1:8" x14ac:dyDescent="0.3">
      <c r="A2493" s="94"/>
      <c r="B2493" s="93"/>
      <c r="H2493" s="95"/>
    </row>
    <row r="2494" spans="1:8" x14ac:dyDescent="0.3">
      <c r="A2494" s="94"/>
      <c r="B2494" s="93"/>
      <c r="H2494" s="95"/>
    </row>
    <row r="2495" spans="1:8" x14ac:dyDescent="0.3">
      <c r="A2495" s="94"/>
      <c r="B2495" s="93"/>
      <c r="H2495" s="95"/>
    </row>
    <row r="2496" spans="1:8" x14ac:dyDescent="0.3">
      <c r="A2496" s="94"/>
      <c r="B2496" s="93"/>
      <c r="H2496" s="95"/>
    </row>
    <row r="2497" spans="1:8" x14ac:dyDescent="0.3">
      <c r="A2497" s="94"/>
      <c r="B2497" s="93"/>
      <c r="H2497" s="95"/>
    </row>
    <row r="2498" spans="1:8" x14ac:dyDescent="0.3">
      <c r="A2498" s="94"/>
      <c r="B2498" s="93"/>
      <c r="H2498" s="95"/>
    </row>
    <row r="2499" spans="1:8" x14ac:dyDescent="0.3">
      <c r="A2499" s="94"/>
      <c r="B2499" s="93"/>
      <c r="H2499" s="95"/>
    </row>
    <row r="2500" spans="1:8" x14ac:dyDescent="0.3">
      <c r="A2500" s="94"/>
      <c r="B2500" s="93"/>
      <c r="H2500" s="95"/>
    </row>
    <row r="2501" spans="1:8" x14ac:dyDescent="0.3">
      <c r="A2501" s="94"/>
      <c r="B2501" s="93"/>
      <c r="H2501" s="95"/>
    </row>
    <row r="2502" spans="1:8" x14ac:dyDescent="0.3">
      <c r="A2502" s="94"/>
      <c r="B2502" s="93"/>
      <c r="H2502" s="95"/>
    </row>
    <row r="2503" spans="1:8" x14ac:dyDescent="0.3">
      <c r="A2503" s="94"/>
      <c r="B2503" s="93"/>
      <c r="H2503" s="95"/>
    </row>
    <row r="2504" spans="1:8" x14ac:dyDescent="0.3">
      <c r="A2504" s="94"/>
      <c r="B2504" s="93"/>
      <c r="H2504" s="95"/>
    </row>
    <row r="2505" spans="1:8" x14ac:dyDescent="0.3">
      <c r="A2505" s="94"/>
      <c r="B2505" s="93"/>
      <c r="H2505" s="95"/>
    </row>
    <row r="2506" spans="1:8" x14ac:dyDescent="0.3">
      <c r="A2506" s="94"/>
      <c r="B2506" s="93"/>
      <c r="H2506" s="95"/>
    </row>
    <row r="2507" spans="1:8" x14ac:dyDescent="0.3">
      <c r="A2507" s="94"/>
      <c r="B2507" s="93"/>
      <c r="H2507" s="95"/>
    </row>
    <row r="2508" spans="1:8" x14ac:dyDescent="0.3">
      <c r="A2508" s="94"/>
      <c r="B2508" s="93"/>
      <c r="H2508" s="95"/>
    </row>
    <row r="2509" spans="1:8" x14ac:dyDescent="0.3">
      <c r="A2509" s="94"/>
      <c r="B2509" s="93"/>
      <c r="H2509" s="95"/>
    </row>
    <row r="2510" spans="1:8" x14ac:dyDescent="0.3">
      <c r="A2510" s="94"/>
      <c r="B2510" s="93"/>
      <c r="H2510" s="95"/>
    </row>
    <row r="2511" spans="1:8" x14ac:dyDescent="0.3">
      <c r="A2511" s="94"/>
      <c r="B2511" s="93"/>
      <c r="H2511" s="95"/>
    </row>
    <row r="2512" spans="1:8" x14ac:dyDescent="0.3">
      <c r="A2512" s="94"/>
      <c r="B2512" s="93"/>
      <c r="H2512" s="95"/>
    </row>
    <row r="2513" spans="1:8" x14ac:dyDescent="0.3">
      <c r="A2513" s="94"/>
      <c r="B2513" s="93"/>
      <c r="H2513" s="95"/>
    </row>
    <row r="2514" spans="1:8" x14ac:dyDescent="0.3">
      <c r="A2514" s="94"/>
      <c r="B2514" s="93"/>
      <c r="H2514" s="95"/>
    </row>
    <row r="2515" spans="1:8" x14ac:dyDescent="0.3">
      <c r="A2515" s="94"/>
      <c r="B2515" s="93"/>
      <c r="H2515" s="95"/>
    </row>
    <row r="2516" spans="1:8" x14ac:dyDescent="0.3">
      <c r="A2516" s="94"/>
      <c r="B2516" s="93"/>
      <c r="H2516" s="95"/>
    </row>
    <row r="2517" spans="1:8" x14ac:dyDescent="0.3">
      <c r="A2517" s="94"/>
      <c r="B2517" s="93"/>
      <c r="H2517" s="95"/>
    </row>
    <row r="2518" spans="1:8" x14ac:dyDescent="0.3">
      <c r="A2518" s="94"/>
      <c r="B2518" s="93"/>
      <c r="H2518" s="95"/>
    </row>
    <row r="2519" spans="1:8" x14ac:dyDescent="0.3">
      <c r="A2519" s="94"/>
      <c r="B2519" s="93"/>
      <c r="H2519" s="95"/>
    </row>
    <row r="2520" spans="1:8" x14ac:dyDescent="0.3">
      <c r="A2520" s="94"/>
      <c r="B2520" s="93"/>
      <c r="H2520" s="95"/>
    </row>
    <row r="2521" spans="1:8" x14ac:dyDescent="0.3">
      <c r="A2521" s="94"/>
      <c r="B2521" s="93"/>
      <c r="H2521" s="95"/>
    </row>
    <row r="2522" spans="1:8" x14ac:dyDescent="0.3">
      <c r="A2522" s="94"/>
      <c r="B2522" s="93"/>
      <c r="H2522" s="95"/>
    </row>
    <row r="2523" spans="1:8" x14ac:dyDescent="0.3">
      <c r="A2523" s="94"/>
      <c r="B2523" s="93"/>
      <c r="H2523" s="95"/>
    </row>
    <row r="2524" spans="1:8" x14ac:dyDescent="0.3">
      <c r="A2524" s="94"/>
      <c r="B2524" s="93"/>
      <c r="H2524" s="95"/>
    </row>
    <row r="2525" spans="1:8" x14ac:dyDescent="0.3">
      <c r="A2525" s="94"/>
      <c r="B2525" s="93"/>
      <c r="H2525" s="95"/>
    </row>
    <row r="2526" spans="1:8" x14ac:dyDescent="0.3">
      <c r="A2526" s="94"/>
      <c r="B2526" s="93"/>
      <c r="H2526" s="95"/>
    </row>
    <row r="2527" spans="1:8" x14ac:dyDescent="0.3">
      <c r="A2527" s="94"/>
      <c r="B2527" s="93"/>
      <c r="H2527" s="95"/>
    </row>
    <row r="2528" spans="1:8" x14ac:dyDescent="0.3">
      <c r="A2528" s="94"/>
      <c r="B2528" s="93"/>
      <c r="H2528" s="95"/>
    </row>
    <row r="2529" spans="1:8" x14ac:dyDescent="0.3">
      <c r="A2529" s="94"/>
      <c r="B2529" s="93"/>
      <c r="H2529" s="95"/>
    </row>
    <row r="2530" spans="1:8" x14ac:dyDescent="0.3">
      <c r="A2530" s="94"/>
      <c r="B2530" s="93"/>
      <c r="H2530" s="95"/>
    </row>
    <row r="2531" spans="1:8" x14ac:dyDescent="0.3">
      <c r="A2531" s="94"/>
      <c r="B2531" s="93"/>
      <c r="H2531" s="95"/>
    </row>
    <row r="2532" spans="1:8" x14ac:dyDescent="0.3">
      <c r="A2532" s="94"/>
      <c r="B2532" s="93"/>
      <c r="H2532" s="95"/>
    </row>
    <row r="2533" spans="1:8" x14ac:dyDescent="0.3">
      <c r="A2533" s="94"/>
      <c r="B2533" s="93"/>
      <c r="H2533" s="95"/>
    </row>
    <row r="2534" spans="1:8" x14ac:dyDescent="0.3">
      <c r="A2534" s="94"/>
      <c r="B2534" s="93"/>
      <c r="H2534" s="95"/>
    </row>
    <row r="2535" spans="1:8" x14ac:dyDescent="0.3">
      <c r="A2535" s="94"/>
      <c r="B2535" s="93"/>
      <c r="H2535" s="95"/>
    </row>
    <row r="2536" spans="1:8" x14ac:dyDescent="0.3">
      <c r="A2536" s="94"/>
      <c r="B2536" s="93"/>
      <c r="H2536" s="95"/>
    </row>
    <row r="2537" spans="1:8" x14ac:dyDescent="0.3">
      <c r="A2537" s="94"/>
      <c r="B2537" s="93"/>
      <c r="H2537" s="95"/>
    </row>
    <row r="2538" spans="1:8" x14ac:dyDescent="0.3">
      <c r="A2538" s="94"/>
      <c r="B2538" s="93"/>
      <c r="H2538" s="95"/>
    </row>
    <row r="2539" spans="1:8" x14ac:dyDescent="0.3">
      <c r="A2539" s="94"/>
      <c r="B2539" s="93"/>
      <c r="H2539" s="95"/>
    </row>
    <row r="2540" spans="1:8" x14ac:dyDescent="0.3">
      <c r="A2540" s="94"/>
      <c r="B2540" s="93"/>
      <c r="H2540" s="95"/>
    </row>
    <row r="2541" spans="1:8" x14ac:dyDescent="0.3">
      <c r="A2541" s="94"/>
      <c r="B2541" s="93"/>
      <c r="H2541" s="95"/>
    </row>
    <row r="2542" spans="1:8" x14ac:dyDescent="0.3">
      <c r="A2542" s="94"/>
      <c r="B2542" s="93"/>
      <c r="H2542" s="95"/>
    </row>
    <row r="2543" spans="1:8" x14ac:dyDescent="0.3">
      <c r="A2543" s="94"/>
      <c r="B2543" s="93"/>
      <c r="H2543" s="95"/>
    </row>
    <row r="2544" spans="1:8" x14ac:dyDescent="0.3">
      <c r="A2544" s="94"/>
      <c r="B2544" s="93"/>
      <c r="H2544" s="95"/>
    </row>
    <row r="2545" spans="1:8" x14ac:dyDescent="0.3">
      <c r="A2545" s="94"/>
      <c r="B2545" s="93"/>
      <c r="H2545" s="95"/>
    </row>
    <row r="2546" spans="1:8" x14ac:dyDescent="0.3">
      <c r="A2546" s="94"/>
      <c r="B2546" s="93"/>
      <c r="H2546" s="95"/>
    </row>
    <row r="2547" spans="1:8" x14ac:dyDescent="0.3">
      <c r="A2547" s="94"/>
      <c r="B2547" s="93"/>
      <c r="H2547" s="95"/>
    </row>
    <row r="2548" spans="1:8" x14ac:dyDescent="0.3">
      <c r="A2548" s="94"/>
      <c r="B2548" s="93"/>
      <c r="H2548" s="95"/>
    </row>
    <row r="2549" spans="1:8" x14ac:dyDescent="0.3">
      <c r="A2549" s="94"/>
      <c r="B2549" s="93"/>
      <c r="H2549" s="95"/>
    </row>
    <row r="2550" spans="1:8" x14ac:dyDescent="0.3">
      <c r="A2550" s="94"/>
      <c r="B2550" s="93"/>
      <c r="H2550" s="95"/>
    </row>
    <row r="2551" spans="1:8" x14ac:dyDescent="0.3">
      <c r="A2551" s="94"/>
      <c r="B2551" s="93"/>
      <c r="H2551" s="95"/>
    </row>
    <row r="2552" spans="1:8" x14ac:dyDescent="0.3">
      <c r="A2552" s="94"/>
      <c r="B2552" s="93"/>
      <c r="H2552" s="95"/>
    </row>
    <row r="2553" spans="1:8" x14ac:dyDescent="0.3">
      <c r="A2553" s="94"/>
      <c r="B2553" s="93"/>
      <c r="H2553" s="95"/>
    </row>
    <row r="2554" spans="1:8" x14ac:dyDescent="0.3">
      <c r="A2554" s="94"/>
      <c r="B2554" s="93"/>
      <c r="H2554" s="95"/>
    </row>
    <row r="2555" spans="1:8" x14ac:dyDescent="0.3">
      <c r="A2555" s="94"/>
      <c r="B2555" s="93"/>
      <c r="H2555" s="95"/>
    </row>
    <row r="2556" spans="1:8" x14ac:dyDescent="0.3">
      <c r="A2556" s="94"/>
      <c r="B2556" s="93"/>
      <c r="H2556" s="95"/>
    </row>
    <row r="2557" spans="1:8" x14ac:dyDescent="0.3">
      <c r="A2557" s="94"/>
      <c r="B2557" s="93"/>
      <c r="H2557" s="95"/>
    </row>
    <row r="2558" spans="1:8" x14ac:dyDescent="0.3">
      <c r="A2558" s="94"/>
      <c r="B2558" s="93"/>
      <c r="H2558" s="95"/>
    </row>
    <row r="2559" spans="1:8" x14ac:dyDescent="0.3">
      <c r="A2559" s="94"/>
      <c r="B2559" s="93"/>
      <c r="H2559" s="95"/>
    </row>
    <row r="2560" spans="1:8" x14ac:dyDescent="0.3">
      <c r="A2560" s="94"/>
      <c r="B2560" s="93"/>
      <c r="H2560" s="95"/>
    </row>
    <row r="2561" spans="1:8" x14ac:dyDescent="0.3">
      <c r="A2561" s="94"/>
      <c r="B2561" s="93"/>
      <c r="H2561" s="95"/>
    </row>
    <row r="2562" spans="1:8" x14ac:dyDescent="0.3">
      <c r="A2562" s="94"/>
      <c r="B2562" s="93"/>
      <c r="H2562" s="95"/>
    </row>
    <row r="2563" spans="1:8" x14ac:dyDescent="0.3">
      <c r="A2563" s="94"/>
      <c r="B2563" s="93"/>
      <c r="H2563" s="95"/>
    </row>
    <row r="2564" spans="1:8" x14ac:dyDescent="0.3">
      <c r="A2564" s="94"/>
      <c r="B2564" s="93"/>
      <c r="H2564" s="95"/>
    </row>
    <row r="2565" spans="1:8" x14ac:dyDescent="0.3">
      <c r="A2565" s="94"/>
      <c r="B2565" s="93"/>
      <c r="H2565" s="95"/>
    </row>
    <row r="2566" spans="1:8" x14ac:dyDescent="0.3">
      <c r="A2566" s="94"/>
      <c r="B2566" s="93"/>
      <c r="H2566" s="95"/>
    </row>
    <row r="2567" spans="1:8" x14ac:dyDescent="0.3">
      <c r="A2567" s="94"/>
      <c r="B2567" s="93"/>
      <c r="H2567" s="95"/>
    </row>
    <row r="2568" spans="1:8" x14ac:dyDescent="0.3">
      <c r="A2568" s="94"/>
      <c r="B2568" s="93"/>
      <c r="H2568" s="95"/>
    </row>
    <row r="2569" spans="1:8" x14ac:dyDescent="0.3">
      <c r="A2569" s="94"/>
      <c r="B2569" s="93"/>
      <c r="H2569" s="95"/>
    </row>
    <row r="2570" spans="1:8" x14ac:dyDescent="0.3">
      <c r="A2570" s="94"/>
      <c r="B2570" s="93"/>
      <c r="H2570" s="95"/>
    </row>
    <row r="2571" spans="1:8" x14ac:dyDescent="0.3">
      <c r="A2571" s="94"/>
      <c r="B2571" s="93"/>
      <c r="H2571" s="95"/>
    </row>
    <row r="2572" spans="1:8" x14ac:dyDescent="0.3">
      <c r="A2572" s="94"/>
      <c r="B2572" s="93"/>
      <c r="H2572" s="95"/>
    </row>
    <row r="2573" spans="1:8" x14ac:dyDescent="0.3">
      <c r="A2573" s="94"/>
      <c r="B2573" s="93"/>
      <c r="H2573" s="95"/>
    </row>
    <row r="2574" spans="1:8" x14ac:dyDescent="0.3">
      <c r="A2574" s="94"/>
      <c r="B2574" s="93"/>
      <c r="H2574" s="95"/>
    </row>
    <row r="2575" spans="1:8" x14ac:dyDescent="0.3">
      <c r="A2575" s="94"/>
      <c r="B2575" s="93"/>
      <c r="H2575" s="95"/>
    </row>
    <row r="2576" spans="1:8" x14ac:dyDescent="0.3">
      <c r="A2576" s="94"/>
      <c r="B2576" s="93"/>
      <c r="H2576" s="95"/>
    </row>
    <row r="2577" spans="1:8" x14ac:dyDescent="0.3">
      <c r="A2577" s="94"/>
      <c r="B2577" s="93"/>
      <c r="H2577" s="95"/>
    </row>
    <row r="2578" spans="1:8" x14ac:dyDescent="0.3">
      <c r="A2578" s="94"/>
      <c r="B2578" s="93"/>
      <c r="H2578" s="95"/>
    </row>
    <row r="2579" spans="1:8" x14ac:dyDescent="0.3">
      <c r="A2579" s="94"/>
      <c r="B2579" s="93"/>
      <c r="H2579" s="95"/>
    </row>
    <row r="2580" spans="1:8" x14ac:dyDescent="0.3">
      <c r="A2580" s="94"/>
      <c r="B2580" s="93"/>
      <c r="H2580" s="95"/>
    </row>
    <row r="2581" spans="1:8" x14ac:dyDescent="0.3">
      <c r="A2581" s="94"/>
      <c r="B2581" s="93"/>
      <c r="H2581" s="95"/>
    </row>
    <row r="2582" spans="1:8" x14ac:dyDescent="0.3">
      <c r="A2582" s="94"/>
      <c r="B2582" s="93"/>
      <c r="H2582" s="95"/>
    </row>
    <row r="2583" spans="1:8" x14ac:dyDescent="0.3">
      <c r="A2583" s="94"/>
      <c r="B2583" s="93"/>
      <c r="H2583" s="95"/>
    </row>
    <row r="2584" spans="1:8" x14ac:dyDescent="0.3">
      <c r="A2584" s="94"/>
      <c r="B2584" s="93"/>
      <c r="H2584" s="95"/>
    </row>
    <row r="2585" spans="1:8" x14ac:dyDescent="0.3">
      <c r="A2585" s="94"/>
      <c r="B2585" s="93"/>
      <c r="H2585" s="95"/>
    </row>
    <row r="2586" spans="1:8" x14ac:dyDescent="0.3">
      <c r="A2586" s="94"/>
      <c r="B2586" s="93"/>
      <c r="H2586" s="95"/>
    </row>
    <row r="2587" spans="1:8" x14ac:dyDescent="0.3">
      <c r="A2587" s="94"/>
      <c r="B2587" s="93"/>
      <c r="H2587" s="95"/>
    </row>
    <row r="2588" spans="1:8" x14ac:dyDescent="0.3">
      <c r="A2588" s="94"/>
      <c r="B2588" s="93"/>
      <c r="H2588" s="95"/>
    </row>
    <row r="2589" spans="1:8" x14ac:dyDescent="0.3">
      <c r="A2589" s="94"/>
      <c r="B2589" s="93"/>
      <c r="H2589" s="95"/>
    </row>
    <row r="2590" spans="1:8" x14ac:dyDescent="0.3">
      <c r="A2590" s="94"/>
      <c r="B2590" s="93"/>
      <c r="H2590" s="95"/>
    </row>
    <row r="2591" spans="1:8" x14ac:dyDescent="0.3">
      <c r="A2591" s="94"/>
      <c r="B2591" s="93"/>
      <c r="H2591" s="95"/>
    </row>
    <row r="2592" spans="1:8" x14ac:dyDescent="0.3">
      <c r="A2592" s="94"/>
      <c r="B2592" s="93"/>
      <c r="H2592" s="95"/>
    </row>
    <row r="2593" spans="1:8" x14ac:dyDescent="0.3">
      <c r="A2593" s="94"/>
      <c r="B2593" s="93"/>
      <c r="H2593" s="95"/>
    </row>
    <row r="2594" spans="1:8" x14ac:dyDescent="0.3">
      <c r="A2594" s="94"/>
      <c r="B2594" s="93"/>
      <c r="H2594" s="95"/>
    </row>
    <row r="2595" spans="1:8" x14ac:dyDescent="0.3">
      <c r="A2595" s="94"/>
      <c r="B2595" s="93"/>
      <c r="H2595" s="95"/>
    </row>
    <row r="2596" spans="1:8" x14ac:dyDescent="0.3">
      <c r="A2596" s="94"/>
      <c r="B2596" s="93"/>
      <c r="H2596" s="95"/>
    </row>
    <row r="2597" spans="1:8" x14ac:dyDescent="0.3">
      <c r="A2597" s="94"/>
      <c r="B2597" s="93"/>
      <c r="H2597" s="95"/>
    </row>
    <row r="2598" spans="1:8" x14ac:dyDescent="0.3">
      <c r="A2598" s="94"/>
      <c r="B2598" s="93"/>
      <c r="H2598" s="95"/>
    </row>
    <row r="2599" spans="1:8" x14ac:dyDescent="0.3">
      <c r="A2599" s="94"/>
      <c r="B2599" s="93"/>
      <c r="H2599" s="95"/>
    </row>
    <row r="2600" spans="1:8" x14ac:dyDescent="0.3">
      <c r="A2600" s="94"/>
      <c r="B2600" s="93"/>
      <c r="H2600" s="95"/>
    </row>
    <row r="2601" spans="1:8" x14ac:dyDescent="0.3">
      <c r="A2601" s="94"/>
      <c r="B2601" s="93"/>
      <c r="H2601" s="95"/>
    </row>
    <row r="2602" spans="1:8" x14ac:dyDescent="0.3">
      <c r="A2602" s="94"/>
      <c r="B2602" s="93"/>
      <c r="H2602" s="95"/>
    </row>
    <row r="2603" spans="1:8" x14ac:dyDescent="0.3">
      <c r="A2603" s="94"/>
      <c r="B2603" s="93"/>
      <c r="H2603" s="95"/>
    </row>
    <row r="2604" spans="1:8" x14ac:dyDescent="0.3">
      <c r="A2604" s="94"/>
      <c r="B2604" s="93"/>
      <c r="H2604" s="95"/>
    </row>
    <row r="2605" spans="1:8" x14ac:dyDescent="0.3">
      <c r="A2605" s="94"/>
      <c r="B2605" s="93"/>
      <c r="H2605" s="95"/>
    </row>
    <row r="2606" spans="1:8" x14ac:dyDescent="0.3">
      <c r="A2606" s="94"/>
      <c r="B2606" s="93"/>
      <c r="H2606" s="95"/>
    </row>
    <row r="2607" spans="1:8" x14ac:dyDescent="0.3">
      <c r="A2607" s="94"/>
      <c r="B2607" s="93"/>
      <c r="H2607" s="95"/>
    </row>
    <row r="2608" spans="1:8" x14ac:dyDescent="0.3">
      <c r="A2608" s="94"/>
      <c r="B2608" s="93"/>
      <c r="H2608" s="95"/>
    </row>
    <row r="2609" spans="1:8" x14ac:dyDescent="0.3">
      <c r="A2609" s="94"/>
      <c r="B2609" s="93"/>
      <c r="H2609" s="95"/>
    </row>
    <row r="2610" spans="1:8" x14ac:dyDescent="0.3">
      <c r="A2610" s="94"/>
      <c r="B2610" s="93"/>
      <c r="H2610" s="95"/>
    </row>
    <row r="2611" spans="1:8" x14ac:dyDescent="0.3">
      <c r="A2611" s="94"/>
      <c r="B2611" s="93"/>
      <c r="H2611" s="95"/>
    </row>
    <row r="2612" spans="1:8" x14ac:dyDescent="0.3">
      <c r="A2612" s="94"/>
      <c r="B2612" s="93"/>
      <c r="H2612" s="95"/>
    </row>
    <row r="2613" spans="1:8" x14ac:dyDescent="0.3">
      <c r="A2613" s="94"/>
      <c r="B2613" s="93"/>
      <c r="H2613" s="95"/>
    </row>
    <row r="2614" spans="1:8" x14ac:dyDescent="0.3">
      <c r="A2614" s="94"/>
      <c r="B2614" s="93"/>
      <c r="H2614" s="95"/>
    </row>
    <row r="2615" spans="1:8" x14ac:dyDescent="0.3">
      <c r="A2615" s="94"/>
      <c r="B2615" s="93"/>
      <c r="H2615" s="95"/>
    </row>
    <row r="2616" spans="1:8" x14ac:dyDescent="0.3">
      <c r="A2616" s="94"/>
      <c r="B2616" s="93"/>
      <c r="H2616" s="95"/>
    </row>
    <row r="2617" spans="1:8" x14ac:dyDescent="0.3">
      <c r="A2617" s="94"/>
      <c r="B2617" s="93"/>
      <c r="H2617" s="95"/>
    </row>
    <row r="2618" spans="1:8" x14ac:dyDescent="0.3">
      <c r="A2618" s="94"/>
      <c r="B2618" s="93"/>
      <c r="H2618" s="95"/>
    </row>
    <row r="2619" spans="1:8" x14ac:dyDescent="0.3">
      <c r="A2619" s="94"/>
      <c r="B2619" s="93"/>
      <c r="H2619" s="95"/>
    </row>
    <row r="2620" spans="1:8" x14ac:dyDescent="0.3">
      <c r="A2620" s="94"/>
      <c r="B2620" s="93"/>
      <c r="H2620" s="95"/>
    </row>
    <row r="2621" spans="1:8" x14ac:dyDescent="0.3">
      <c r="A2621" s="94"/>
      <c r="B2621" s="93"/>
      <c r="H2621" s="95"/>
    </row>
    <row r="2622" spans="1:8" x14ac:dyDescent="0.3">
      <c r="A2622" s="94"/>
      <c r="B2622" s="93"/>
      <c r="H2622" s="95"/>
    </row>
    <row r="2623" spans="1:8" x14ac:dyDescent="0.3">
      <c r="A2623" s="94"/>
      <c r="B2623" s="93"/>
      <c r="H2623" s="95"/>
    </row>
    <row r="2624" spans="1:8" x14ac:dyDescent="0.3">
      <c r="A2624" s="94"/>
      <c r="B2624" s="93"/>
      <c r="H2624" s="95"/>
    </row>
    <row r="2625" spans="1:8" x14ac:dyDescent="0.3">
      <c r="A2625" s="94"/>
      <c r="B2625" s="93"/>
      <c r="H2625" s="95"/>
    </row>
    <row r="2626" spans="1:8" x14ac:dyDescent="0.3">
      <c r="A2626" s="94"/>
      <c r="B2626" s="93"/>
      <c r="H2626" s="95"/>
    </row>
    <row r="2627" spans="1:8" x14ac:dyDescent="0.3">
      <c r="A2627" s="94"/>
      <c r="B2627" s="93"/>
      <c r="H2627" s="95"/>
    </row>
    <row r="2628" spans="1:8" x14ac:dyDescent="0.3">
      <c r="A2628" s="94"/>
      <c r="B2628" s="93"/>
      <c r="H2628" s="95"/>
    </row>
    <row r="2629" spans="1:8" x14ac:dyDescent="0.3">
      <c r="A2629" s="94"/>
      <c r="B2629" s="93"/>
      <c r="H2629" s="95"/>
    </row>
    <row r="2630" spans="1:8" x14ac:dyDescent="0.3">
      <c r="A2630" s="94"/>
      <c r="B2630" s="93"/>
      <c r="H2630" s="95"/>
    </row>
    <row r="2631" spans="1:8" x14ac:dyDescent="0.3">
      <c r="A2631" s="94"/>
      <c r="B2631" s="93"/>
      <c r="H2631" s="95"/>
    </row>
    <row r="2632" spans="1:8" x14ac:dyDescent="0.3">
      <c r="A2632" s="94"/>
      <c r="B2632" s="93"/>
      <c r="H2632" s="95"/>
    </row>
    <row r="2633" spans="1:8" x14ac:dyDescent="0.3">
      <c r="A2633" s="94"/>
      <c r="B2633" s="93"/>
      <c r="H2633" s="95"/>
    </row>
    <row r="2634" spans="1:8" x14ac:dyDescent="0.3">
      <c r="A2634" s="94"/>
      <c r="B2634" s="93"/>
      <c r="H2634" s="95"/>
    </row>
    <row r="2635" spans="1:8" x14ac:dyDescent="0.3">
      <c r="A2635" s="94"/>
      <c r="B2635" s="93"/>
      <c r="H2635" s="95"/>
    </row>
    <row r="2636" spans="1:8" x14ac:dyDescent="0.3">
      <c r="A2636" s="94"/>
      <c r="B2636" s="93"/>
      <c r="H2636" s="95"/>
    </row>
    <row r="2637" spans="1:8" x14ac:dyDescent="0.3">
      <c r="A2637" s="94"/>
      <c r="B2637" s="93"/>
      <c r="H2637" s="95"/>
    </row>
    <row r="2638" spans="1:8" x14ac:dyDescent="0.3">
      <c r="A2638" s="94"/>
      <c r="B2638" s="93"/>
      <c r="H2638" s="95"/>
    </row>
    <row r="2639" spans="1:8" x14ac:dyDescent="0.3">
      <c r="A2639" s="94"/>
      <c r="B2639" s="93"/>
      <c r="H2639" s="95"/>
    </row>
    <row r="2640" spans="1:8" x14ac:dyDescent="0.3">
      <c r="A2640" s="94"/>
      <c r="B2640" s="93"/>
      <c r="H2640" s="95"/>
    </row>
    <row r="2641" spans="1:8" x14ac:dyDescent="0.3">
      <c r="A2641" s="94"/>
      <c r="B2641" s="93"/>
      <c r="H2641" s="95"/>
    </row>
    <row r="2642" spans="1:8" x14ac:dyDescent="0.3">
      <c r="A2642" s="94"/>
      <c r="B2642" s="93"/>
      <c r="H2642" s="95"/>
    </row>
    <row r="2643" spans="1:8" x14ac:dyDescent="0.3">
      <c r="A2643" s="94"/>
      <c r="B2643" s="93"/>
      <c r="H2643" s="95"/>
    </row>
    <row r="2644" spans="1:8" x14ac:dyDescent="0.3">
      <c r="A2644" s="94"/>
      <c r="B2644" s="93"/>
      <c r="H2644" s="95"/>
    </row>
    <row r="2645" spans="1:8" x14ac:dyDescent="0.3">
      <c r="A2645" s="94"/>
      <c r="B2645" s="93"/>
      <c r="H2645" s="95"/>
    </row>
    <row r="2646" spans="1:8" x14ac:dyDescent="0.3">
      <c r="A2646" s="94"/>
      <c r="B2646" s="93"/>
      <c r="H2646" s="95"/>
    </row>
    <row r="2647" spans="1:8" x14ac:dyDescent="0.3">
      <c r="A2647" s="94"/>
      <c r="B2647" s="93"/>
      <c r="H2647" s="95"/>
    </row>
    <row r="2648" spans="1:8" x14ac:dyDescent="0.3">
      <c r="A2648" s="94"/>
      <c r="B2648" s="93"/>
      <c r="H2648" s="95"/>
    </row>
    <row r="2649" spans="1:8" x14ac:dyDescent="0.3">
      <c r="A2649" s="94"/>
      <c r="B2649" s="93"/>
      <c r="H2649" s="95"/>
    </row>
    <row r="2650" spans="1:8" x14ac:dyDescent="0.3">
      <c r="A2650" s="94"/>
      <c r="B2650" s="93"/>
      <c r="H2650" s="95"/>
    </row>
    <row r="2651" spans="1:8" x14ac:dyDescent="0.3">
      <c r="A2651" s="94"/>
      <c r="B2651" s="93"/>
      <c r="H2651" s="95"/>
    </row>
    <row r="2652" spans="1:8" x14ac:dyDescent="0.3">
      <c r="A2652" s="94"/>
      <c r="B2652" s="93"/>
      <c r="H2652" s="95"/>
    </row>
    <row r="2653" spans="1:8" x14ac:dyDescent="0.3">
      <c r="A2653" s="94"/>
      <c r="B2653" s="93"/>
      <c r="H2653" s="95"/>
    </row>
    <row r="2654" spans="1:8" x14ac:dyDescent="0.3">
      <c r="A2654" s="94"/>
      <c r="B2654" s="93"/>
      <c r="H2654" s="95"/>
    </row>
    <row r="2655" spans="1:8" x14ac:dyDescent="0.3">
      <c r="A2655" s="94"/>
      <c r="B2655" s="93"/>
      <c r="H2655" s="95"/>
    </row>
    <row r="2656" spans="1:8" x14ac:dyDescent="0.3">
      <c r="A2656" s="94"/>
      <c r="B2656" s="93"/>
      <c r="H2656" s="95"/>
    </row>
    <row r="2657" spans="1:8" x14ac:dyDescent="0.3">
      <c r="A2657" s="94"/>
      <c r="B2657" s="93"/>
      <c r="H2657" s="95"/>
    </row>
    <row r="2658" spans="1:8" x14ac:dyDescent="0.3">
      <c r="A2658" s="94"/>
      <c r="B2658" s="93"/>
      <c r="H2658" s="95"/>
    </row>
    <row r="2659" spans="1:8" x14ac:dyDescent="0.3">
      <c r="A2659" s="94"/>
      <c r="B2659" s="93"/>
      <c r="H2659" s="95"/>
    </row>
    <row r="2660" spans="1:8" x14ac:dyDescent="0.3">
      <c r="A2660" s="94"/>
      <c r="B2660" s="93"/>
      <c r="H2660" s="95"/>
    </row>
    <row r="2661" spans="1:8" x14ac:dyDescent="0.3">
      <c r="A2661" s="94"/>
      <c r="B2661" s="93"/>
      <c r="H2661" s="95"/>
    </row>
    <row r="2662" spans="1:8" x14ac:dyDescent="0.3">
      <c r="A2662" s="94"/>
      <c r="B2662" s="93"/>
      <c r="H2662" s="95"/>
    </row>
    <row r="2663" spans="1:8" x14ac:dyDescent="0.3">
      <c r="A2663" s="94"/>
      <c r="B2663" s="93"/>
      <c r="H2663" s="95"/>
    </row>
    <row r="2664" spans="1:8" x14ac:dyDescent="0.3">
      <c r="A2664" s="94"/>
      <c r="B2664" s="93"/>
      <c r="H2664" s="95"/>
    </row>
    <row r="2665" spans="1:8" x14ac:dyDescent="0.3">
      <c r="A2665" s="94"/>
      <c r="B2665" s="93"/>
      <c r="H2665" s="95"/>
    </row>
    <row r="2666" spans="1:8" x14ac:dyDescent="0.3">
      <c r="A2666" s="94"/>
      <c r="B2666" s="93"/>
      <c r="H2666" s="95"/>
    </row>
    <row r="2667" spans="1:8" x14ac:dyDescent="0.3">
      <c r="A2667" s="94"/>
      <c r="B2667" s="93"/>
      <c r="H2667" s="95"/>
    </row>
    <row r="2668" spans="1:8" x14ac:dyDescent="0.3">
      <c r="A2668" s="94"/>
      <c r="B2668" s="93"/>
      <c r="H2668" s="95"/>
    </row>
    <row r="2669" spans="1:8" x14ac:dyDescent="0.3">
      <c r="A2669" s="94"/>
      <c r="B2669" s="93"/>
      <c r="H2669" s="95"/>
    </row>
    <row r="2670" spans="1:8" x14ac:dyDescent="0.3">
      <c r="A2670" s="94"/>
      <c r="B2670" s="93"/>
      <c r="H2670" s="95"/>
    </row>
    <row r="2671" spans="1:8" x14ac:dyDescent="0.3">
      <c r="A2671" s="94"/>
      <c r="B2671" s="93"/>
      <c r="H2671" s="95"/>
    </row>
    <row r="2672" spans="1:8" x14ac:dyDescent="0.3">
      <c r="A2672" s="94"/>
      <c r="B2672" s="93"/>
      <c r="H2672" s="95"/>
    </row>
    <row r="2673" spans="1:8" x14ac:dyDescent="0.3">
      <c r="A2673" s="94"/>
      <c r="B2673" s="93"/>
      <c r="H2673" s="95"/>
    </row>
    <row r="2674" spans="1:8" x14ac:dyDescent="0.3">
      <c r="A2674" s="94"/>
      <c r="B2674" s="93"/>
      <c r="H2674" s="95"/>
    </row>
    <row r="2675" spans="1:8" x14ac:dyDescent="0.3">
      <c r="A2675" s="94"/>
      <c r="B2675" s="93"/>
      <c r="H2675" s="95"/>
    </row>
    <row r="2676" spans="1:8" x14ac:dyDescent="0.3">
      <c r="A2676" s="94"/>
      <c r="B2676" s="93"/>
      <c r="H2676" s="95"/>
    </row>
    <row r="2677" spans="1:8" x14ac:dyDescent="0.3">
      <c r="A2677" s="94"/>
      <c r="B2677" s="93"/>
      <c r="H2677" s="95"/>
    </row>
    <row r="2678" spans="1:8" x14ac:dyDescent="0.3">
      <c r="A2678" s="94"/>
      <c r="B2678" s="93"/>
      <c r="H2678" s="95"/>
    </row>
    <row r="2679" spans="1:8" x14ac:dyDescent="0.3">
      <c r="A2679" s="94"/>
      <c r="B2679" s="93"/>
      <c r="H2679" s="95"/>
    </row>
    <row r="2680" spans="1:8" x14ac:dyDescent="0.3">
      <c r="A2680" s="94"/>
      <c r="B2680" s="93"/>
      <c r="H2680" s="95"/>
    </row>
    <row r="2681" spans="1:8" x14ac:dyDescent="0.3">
      <c r="A2681" s="94"/>
      <c r="B2681" s="93"/>
      <c r="H2681" s="95"/>
    </row>
    <row r="2682" spans="1:8" x14ac:dyDescent="0.3">
      <c r="A2682" s="94"/>
      <c r="B2682" s="93"/>
      <c r="H2682" s="95"/>
    </row>
    <row r="2683" spans="1:8" x14ac:dyDescent="0.3">
      <c r="A2683" s="94"/>
      <c r="B2683" s="93"/>
      <c r="H2683" s="95"/>
    </row>
    <row r="2684" spans="1:8" x14ac:dyDescent="0.3">
      <c r="A2684" s="94"/>
      <c r="B2684" s="93"/>
      <c r="H2684" s="95"/>
    </row>
    <row r="2685" spans="1:8" x14ac:dyDescent="0.3">
      <c r="A2685" s="94"/>
      <c r="B2685" s="93"/>
      <c r="H2685" s="95"/>
    </row>
    <row r="2686" spans="1:8" x14ac:dyDescent="0.3">
      <c r="A2686" s="94"/>
      <c r="B2686" s="93"/>
      <c r="H2686" s="95"/>
    </row>
    <row r="2687" spans="1:8" x14ac:dyDescent="0.3">
      <c r="A2687" s="94"/>
      <c r="B2687" s="93"/>
      <c r="H2687" s="95"/>
    </row>
    <row r="2688" spans="1:8" x14ac:dyDescent="0.3">
      <c r="A2688" s="94"/>
      <c r="B2688" s="93"/>
      <c r="H2688" s="95"/>
    </row>
    <row r="2689" spans="1:8" x14ac:dyDescent="0.3">
      <c r="A2689" s="94"/>
      <c r="B2689" s="93"/>
      <c r="H2689" s="95"/>
    </row>
    <row r="2690" spans="1:8" x14ac:dyDescent="0.3">
      <c r="A2690" s="94"/>
      <c r="B2690" s="93"/>
      <c r="H2690" s="95"/>
    </row>
    <row r="2691" spans="1:8" x14ac:dyDescent="0.3">
      <c r="A2691" s="94"/>
      <c r="B2691" s="93"/>
      <c r="H2691" s="95"/>
    </row>
    <row r="2692" spans="1:8" x14ac:dyDescent="0.3">
      <c r="A2692" s="94"/>
      <c r="B2692" s="93"/>
      <c r="H2692" s="95"/>
    </row>
    <row r="2693" spans="1:8" x14ac:dyDescent="0.3">
      <c r="A2693" s="94"/>
      <c r="B2693" s="93"/>
      <c r="H2693" s="95"/>
    </row>
    <row r="2694" spans="1:8" x14ac:dyDescent="0.3">
      <c r="A2694" s="94"/>
      <c r="B2694" s="93"/>
      <c r="H2694" s="95"/>
    </row>
    <row r="2695" spans="1:8" x14ac:dyDescent="0.3">
      <c r="A2695" s="94"/>
      <c r="B2695" s="93"/>
      <c r="H2695" s="95"/>
    </row>
    <row r="2696" spans="1:8" x14ac:dyDescent="0.3">
      <c r="A2696" s="94"/>
      <c r="B2696" s="93"/>
      <c r="H2696" s="95"/>
    </row>
    <row r="2697" spans="1:8" x14ac:dyDescent="0.3">
      <c r="A2697" s="94"/>
      <c r="B2697" s="93"/>
      <c r="H2697" s="95"/>
    </row>
    <row r="2698" spans="1:8" x14ac:dyDescent="0.3">
      <c r="A2698" s="94"/>
      <c r="B2698" s="93"/>
      <c r="H2698" s="95"/>
    </row>
    <row r="2699" spans="1:8" x14ac:dyDescent="0.3">
      <c r="A2699" s="94"/>
      <c r="B2699" s="93"/>
      <c r="H2699" s="95"/>
    </row>
    <row r="2700" spans="1:8" x14ac:dyDescent="0.3">
      <c r="A2700" s="94"/>
      <c r="B2700" s="93"/>
      <c r="H2700" s="95"/>
    </row>
    <row r="2701" spans="1:8" x14ac:dyDescent="0.3">
      <c r="A2701" s="94"/>
      <c r="B2701" s="93"/>
      <c r="H2701" s="95"/>
    </row>
    <row r="2702" spans="1:8" x14ac:dyDescent="0.3">
      <c r="A2702" s="94"/>
      <c r="B2702" s="93"/>
      <c r="H2702" s="95"/>
    </row>
    <row r="2703" spans="1:8" x14ac:dyDescent="0.3">
      <c r="A2703" s="94"/>
      <c r="B2703" s="93"/>
      <c r="H2703" s="95"/>
    </row>
    <row r="2704" spans="1:8" x14ac:dyDescent="0.3">
      <c r="A2704" s="94"/>
      <c r="B2704" s="93"/>
      <c r="H2704" s="95"/>
    </row>
    <row r="2705" spans="1:8" x14ac:dyDescent="0.3">
      <c r="A2705" s="94"/>
      <c r="B2705" s="93"/>
      <c r="H2705" s="95"/>
    </row>
    <row r="2706" spans="1:8" x14ac:dyDescent="0.3">
      <c r="A2706" s="94"/>
      <c r="B2706" s="93"/>
      <c r="H2706" s="95"/>
    </row>
    <row r="2707" spans="1:8" x14ac:dyDescent="0.3">
      <c r="A2707" s="94"/>
      <c r="B2707" s="93"/>
      <c r="H2707" s="95"/>
    </row>
    <row r="2708" spans="1:8" x14ac:dyDescent="0.3">
      <c r="A2708" s="94"/>
      <c r="B2708" s="93"/>
      <c r="H2708" s="95"/>
    </row>
    <row r="2709" spans="1:8" x14ac:dyDescent="0.3">
      <c r="A2709" s="94"/>
      <c r="B2709" s="93"/>
      <c r="H2709" s="95"/>
    </row>
    <row r="2710" spans="1:8" x14ac:dyDescent="0.3">
      <c r="A2710" s="94"/>
      <c r="B2710" s="93"/>
      <c r="H2710" s="95"/>
    </row>
    <row r="2711" spans="1:8" x14ac:dyDescent="0.3">
      <c r="A2711" s="94"/>
      <c r="B2711" s="93"/>
      <c r="H2711" s="95"/>
    </row>
    <row r="2712" spans="1:8" x14ac:dyDescent="0.3">
      <c r="A2712" s="94"/>
      <c r="B2712" s="93"/>
      <c r="H2712" s="95"/>
    </row>
    <row r="2713" spans="1:8" x14ac:dyDescent="0.3">
      <c r="A2713" s="94"/>
      <c r="B2713" s="93"/>
      <c r="H2713" s="95"/>
    </row>
    <row r="2714" spans="1:8" x14ac:dyDescent="0.3">
      <c r="A2714" s="94"/>
      <c r="B2714" s="93"/>
      <c r="H2714" s="95"/>
    </row>
    <row r="2715" spans="1:8" x14ac:dyDescent="0.3">
      <c r="A2715" s="94"/>
      <c r="B2715" s="93"/>
      <c r="H2715" s="95"/>
    </row>
    <row r="2716" spans="1:8" x14ac:dyDescent="0.3">
      <c r="A2716" s="94"/>
      <c r="B2716" s="93"/>
      <c r="H2716" s="95"/>
    </row>
    <row r="2717" spans="1:8" x14ac:dyDescent="0.3">
      <c r="A2717" s="94"/>
      <c r="B2717" s="93"/>
      <c r="H2717" s="95"/>
    </row>
    <row r="2718" spans="1:8" x14ac:dyDescent="0.3">
      <c r="A2718" s="94"/>
      <c r="B2718" s="93"/>
      <c r="H2718" s="95"/>
    </row>
    <row r="2719" spans="1:8" x14ac:dyDescent="0.3">
      <c r="A2719" s="94"/>
      <c r="B2719" s="93"/>
      <c r="H2719" s="95"/>
    </row>
    <row r="2720" spans="1:8" x14ac:dyDescent="0.3">
      <c r="A2720" s="94"/>
      <c r="B2720" s="93"/>
      <c r="H2720" s="95"/>
    </row>
    <row r="2721" spans="1:8" x14ac:dyDescent="0.3">
      <c r="A2721" s="94"/>
      <c r="B2721" s="93"/>
      <c r="H2721" s="95"/>
    </row>
    <row r="2722" spans="1:8" x14ac:dyDescent="0.3">
      <c r="A2722" s="94"/>
      <c r="B2722" s="93"/>
      <c r="H2722" s="95"/>
    </row>
    <row r="2723" spans="1:8" x14ac:dyDescent="0.3">
      <c r="A2723" s="94"/>
      <c r="B2723" s="93"/>
      <c r="H2723" s="95"/>
    </row>
    <row r="2724" spans="1:8" x14ac:dyDescent="0.3">
      <c r="A2724" s="94"/>
      <c r="B2724" s="93"/>
      <c r="H2724" s="95"/>
    </row>
    <row r="2725" spans="1:8" x14ac:dyDescent="0.3">
      <c r="A2725" s="94"/>
      <c r="B2725" s="93"/>
      <c r="H2725" s="95"/>
    </row>
    <row r="2726" spans="1:8" x14ac:dyDescent="0.3">
      <c r="A2726" s="94"/>
      <c r="B2726" s="93"/>
      <c r="H2726" s="95"/>
    </row>
    <row r="2727" spans="1:8" x14ac:dyDescent="0.3">
      <c r="A2727" s="94"/>
      <c r="B2727" s="93"/>
      <c r="H2727" s="95"/>
    </row>
    <row r="2728" spans="1:8" x14ac:dyDescent="0.3">
      <c r="A2728" s="94"/>
      <c r="B2728" s="93"/>
      <c r="H2728" s="95"/>
    </row>
    <row r="2729" spans="1:8" x14ac:dyDescent="0.3">
      <c r="A2729" s="94"/>
      <c r="B2729" s="93"/>
      <c r="H2729" s="95"/>
    </row>
    <row r="2730" spans="1:8" x14ac:dyDescent="0.3">
      <c r="A2730" s="94"/>
      <c r="B2730" s="93"/>
      <c r="H2730" s="95"/>
    </row>
    <row r="2731" spans="1:8" x14ac:dyDescent="0.3">
      <c r="A2731" s="94"/>
      <c r="B2731" s="93"/>
      <c r="H2731" s="95"/>
    </row>
    <row r="2732" spans="1:8" x14ac:dyDescent="0.3">
      <c r="A2732" s="94"/>
      <c r="B2732" s="93"/>
      <c r="H2732" s="95"/>
    </row>
    <row r="2733" spans="1:8" x14ac:dyDescent="0.3">
      <c r="A2733" s="94"/>
      <c r="B2733" s="93"/>
      <c r="H2733" s="95"/>
    </row>
    <row r="2734" spans="1:8" x14ac:dyDescent="0.3">
      <c r="A2734" s="94"/>
      <c r="B2734" s="93"/>
      <c r="H2734" s="95"/>
    </row>
    <row r="2735" spans="1:8" x14ac:dyDescent="0.3">
      <c r="A2735" s="94"/>
      <c r="B2735" s="93"/>
      <c r="H2735" s="95"/>
    </row>
    <row r="2736" spans="1:8" x14ac:dyDescent="0.3">
      <c r="A2736" s="94"/>
      <c r="B2736" s="93"/>
      <c r="H2736" s="95"/>
    </row>
    <row r="2737" spans="1:8" x14ac:dyDescent="0.3">
      <c r="A2737" s="94"/>
      <c r="B2737" s="93"/>
      <c r="H2737" s="95"/>
    </row>
    <row r="2738" spans="1:8" x14ac:dyDescent="0.3">
      <c r="A2738" s="94"/>
      <c r="B2738" s="93"/>
      <c r="H2738" s="95"/>
    </row>
    <row r="2739" spans="1:8" x14ac:dyDescent="0.3">
      <c r="A2739" s="94"/>
      <c r="B2739" s="93"/>
      <c r="H2739" s="95"/>
    </row>
    <row r="2740" spans="1:8" x14ac:dyDescent="0.3">
      <c r="A2740" s="94"/>
      <c r="B2740" s="93"/>
      <c r="H2740" s="95"/>
    </row>
    <row r="2741" spans="1:8" x14ac:dyDescent="0.3">
      <c r="A2741" s="94"/>
      <c r="B2741" s="93"/>
      <c r="H2741" s="95"/>
    </row>
    <row r="2742" spans="1:8" x14ac:dyDescent="0.3">
      <c r="A2742" s="94"/>
      <c r="B2742" s="93"/>
      <c r="H2742" s="95"/>
    </row>
    <row r="2743" spans="1:8" x14ac:dyDescent="0.3">
      <c r="A2743" s="94"/>
      <c r="B2743" s="93"/>
      <c r="H2743" s="95"/>
    </row>
    <row r="2744" spans="1:8" x14ac:dyDescent="0.3">
      <c r="A2744" s="94"/>
      <c r="B2744" s="93"/>
      <c r="H2744" s="95"/>
    </row>
    <row r="2745" spans="1:8" x14ac:dyDescent="0.3">
      <c r="A2745" s="94"/>
      <c r="B2745" s="93"/>
      <c r="H2745" s="95"/>
    </row>
    <row r="2746" spans="1:8" x14ac:dyDescent="0.3">
      <c r="A2746" s="94"/>
      <c r="B2746" s="93"/>
      <c r="H2746" s="95"/>
    </row>
    <row r="2747" spans="1:8" x14ac:dyDescent="0.3">
      <c r="A2747" s="94"/>
      <c r="B2747" s="93"/>
      <c r="H2747" s="95"/>
    </row>
    <row r="2748" spans="1:8" x14ac:dyDescent="0.3">
      <c r="A2748" s="94"/>
      <c r="B2748" s="93"/>
      <c r="H2748" s="95"/>
    </row>
    <row r="2749" spans="1:8" x14ac:dyDescent="0.3">
      <c r="A2749" s="94"/>
      <c r="B2749" s="93"/>
      <c r="H2749" s="95"/>
    </row>
    <row r="2750" spans="1:8" x14ac:dyDescent="0.3">
      <c r="A2750" s="94"/>
      <c r="B2750" s="93"/>
      <c r="H2750" s="95"/>
    </row>
    <row r="2751" spans="1:8" x14ac:dyDescent="0.3">
      <c r="A2751" s="94"/>
      <c r="B2751" s="93"/>
      <c r="H2751" s="95"/>
    </row>
    <row r="2752" spans="1:8" x14ac:dyDescent="0.3">
      <c r="A2752" s="94"/>
      <c r="B2752" s="93"/>
      <c r="H2752" s="95"/>
    </row>
    <row r="2753" spans="1:8" x14ac:dyDescent="0.3">
      <c r="A2753" s="94"/>
      <c r="B2753" s="93"/>
      <c r="H2753" s="95"/>
    </row>
    <row r="2754" spans="1:8" x14ac:dyDescent="0.3">
      <c r="A2754" s="94"/>
      <c r="B2754" s="93"/>
      <c r="H2754" s="95"/>
    </row>
    <row r="2755" spans="1:8" x14ac:dyDescent="0.3">
      <c r="A2755" s="94"/>
      <c r="B2755" s="93"/>
      <c r="H2755" s="95"/>
    </row>
    <row r="2756" spans="1:8" x14ac:dyDescent="0.3">
      <c r="A2756" s="94"/>
      <c r="B2756" s="93"/>
      <c r="H2756" s="95"/>
    </row>
    <row r="2757" spans="1:8" x14ac:dyDescent="0.3">
      <c r="A2757" s="94"/>
      <c r="B2757" s="93"/>
      <c r="H2757" s="95"/>
    </row>
    <row r="2758" spans="1:8" x14ac:dyDescent="0.3">
      <c r="A2758" s="94"/>
      <c r="B2758" s="93"/>
      <c r="H2758" s="95"/>
    </row>
    <row r="2759" spans="1:8" x14ac:dyDescent="0.3">
      <c r="A2759" s="94"/>
      <c r="B2759" s="93"/>
      <c r="H2759" s="95"/>
    </row>
    <row r="2760" spans="1:8" x14ac:dyDescent="0.3">
      <c r="A2760" s="94"/>
      <c r="B2760" s="93"/>
      <c r="H2760" s="95"/>
    </row>
    <row r="2761" spans="1:8" x14ac:dyDescent="0.3">
      <c r="A2761" s="94"/>
      <c r="B2761" s="93"/>
      <c r="H2761" s="95"/>
    </row>
    <row r="2762" spans="1:8" x14ac:dyDescent="0.3">
      <c r="A2762" s="94"/>
      <c r="B2762" s="93"/>
      <c r="H2762" s="95"/>
    </row>
    <row r="2763" spans="1:8" x14ac:dyDescent="0.3">
      <c r="A2763" s="94"/>
      <c r="B2763" s="93"/>
      <c r="H2763" s="95"/>
    </row>
    <row r="2764" spans="1:8" x14ac:dyDescent="0.3">
      <c r="A2764" s="94"/>
      <c r="B2764" s="93"/>
      <c r="H2764" s="95"/>
    </row>
    <row r="2765" spans="1:8" x14ac:dyDescent="0.3">
      <c r="A2765" s="94"/>
      <c r="B2765" s="93"/>
      <c r="H2765" s="95"/>
    </row>
    <row r="2766" spans="1:8" x14ac:dyDescent="0.3">
      <c r="A2766" s="94"/>
      <c r="B2766" s="93"/>
      <c r="H2766" s="95"/>
    </row>
    <row r="2767" spans="1:8" x14ac:dyDescent="0.3">
      <c r="A2767" s="94"/>
      <c r="B2767" s="93"/>
      <c r="H2767" s="95"/>
    </row>
    <row r="2768" spans="1:8" x14ac:dyDescent="0.3">
      <c r="A2768" s="94"/>
      <c r="B2768" s="93"/>
      <c r="H2768" s="95"/>
    </row>
    <row r="2769" spans="1:8" x14ac:dyDescent="0.3">
      <c r="A2769" s="94"/>
      <c r="B2769" s="93"/>
      <c r="H2769" s="95"/>
    </row>
    <row r="2770" spans="1:8" x14ac:dyDescent="0.3">
      <c r="A2770" s="94"/>
      <c r="B2770" s="93"/>
      <c r="H2770" s="95"/>
    </row>
    <row r="2771" spans="1:8" x14ac:dyDescent="0.3">
      <c r="A2771" s="94"/>
      <c r="B2771" s="93"/>
      <c r="H2771" s="95"/>
    </row>
    <row r="2772" spans="1:8" x14ac:dyDescent="0.3">
      <c r="A2772" s="94"/>
      <c r="B2772" s="93"/>
      <c r="H2772" s="95"/>
    </row>
    <row r="2773" spans="1:8" x14ac:dyDescent="0.3">
      <c r="A2773" s="94"/>
      <c r="B2773" s="93"/>
      <c r="H2773" s="95"/>
    </row>
    <row r="2774" spans="1:8" x14ac:dyDescent="0.3">
      <c r="A2774" s="94"/>
      <c r="B2774" s="93"/>
      <c r="H2774" s="95"/>
    </row>
    <row r="2775" spans="1:8" x14ac:dyDescent="0.3">
      <c r="A2775" s="94"/>
      <c r="B2775" s="93"/>
      <c r="H2775" s="95"/>
    </row>
    <row r="2776" spans="1:8" x14ac:dyDescent="0.3">
      <c r="A2776" s="94"/>
      <c r="B2776" s="93"/>
      <c r="H2776" s="95"/>
    </row>
    <row r="2777" spans="1:8" x14ac:dyDescent="0.3">
      <c r="A2777" s="94"/>
      <c r="B2777" s="93"/>
      <c r="H2777" s="95"/>
    </row>
    <row r="2778" spans="1:8" x14ac:dyDescent="0.3">
      <c r="A2778" s="94"/>
      <c r="B2778" s="93"/>
      <c r="H2778" s="95"/>
    </row>
    <row r="2779" spans="1:8" x14ac:dyDescent="0.3">
      <c r="A2779" s="94"/>
      <c r="B2779" s="93"/>
      <c r="H2779" s="95"/>
    </row>
    <row r="2780" spans="1:8" x14ac:dyDescent="0.3">
      <c r="A2780" s="94"/>
      <c r="B2780" s="93"/>
      <c r="H2780" s="95"/>
    </row>
    <row r="2781" spans="1:8" x14ac:dyDescent="0.3">
      <c r="A2781" s="94"/>
      <c r="B2781" s="93"/>
      <c r="H2781" s="95"/>
    </row>
    <row r="2782" spans="1:8" x14ac:dyDescent="0.3">
      <c r="A2782" s="94"/>
      <c r="B2782" s="93"/>
      <c r="H2782" s="95"/>
    </row>
    <row r="2783" spans="1:8" x14ac:dyDescent="0.3">
      <c r="A2783" s="94"/>
      <c r="B2783" s="93"/>
      <c r="H2783" s="95"/>
    </row>
    <row r="2784" spans="1:8" x14ac:dyDescent="0.3">
      <c r="A2784" s="94"/>
      <c r="B2784" s="93"/>
      <c r="H2784" s="95"/>
    </row>
    <row r="2785" spans="1:8" x14ac:dyDescent="0.3">
      <c r="A2785" s="94"/>
      <c r="B2785" s="93"/>
      <c r="H2785" s="95"/>
    </row>
    <row r="2786" spans="1:8" x14ac:dyDescent="0.3">
      <c r="A2786" s="94"/>
      <c r="B2786" s="93"/>
      <c r="H2786" s="95"/>
    </row>
    <row r="2787" spans="1:8" x14ac:dyDescent="0.3">
      <c r="A2787" s="94"/>
      <c r="B2787" s="93"/>
      <c r="H2787" s="95"/>
    </row>
    <row r="2788" spans="1:8" x14ac:dyDescent="0.3">
      <c r="A2788" s="94"/>
      <c r="B2788" s="93"/>
      <c r="H2788" s="95"/>
    </row>
    <row r="2789" spans="1:8" x14ac:dyDescent="0.3">
      <c r="A2789" s="94"/>
      <c r="B2789" s="93"/>
      <c r="H2789" s="95"/>
    </row>
    <row r="2790" spans="1:8" x14ac:dyDescent="0.3">
      <c r="A2790" s="94"/>
      <c r="B2790" s="93"/>
      <c r="H2790" s="95"/>
    </row>
    <row r="2791" spans="1:8" x14ac:dyDescent="0.3">
      <c r="A2791" s="94"/>
      <c r="B2791" s="93"/>
      <c r="H2791" s="95"/>
    </row>
    <row r="2792" spans="1:8" x14ac:dyDescent="0.3">
      <c r="A2792" s="94"/>
      <c r="B2792" s="93"/>
      <c r="H2792" s="95"/>
    </row>
    <row r="2793" spans="1:8" x14ac:dyDescent="0.3">
      <c r="A2793" s="94"/>
      <c r="B2793" s="93"/>
      <c r="H2793" s="95"/>
    </row>
    <row r="2794" spans="1:8" x14ac:dyDescent="0.3">
      <c r="A2794" s="94"/>
      <c r="B2794" s="93"/>
      <c r="H2794" s="95"/>
    </row>
    <row r="2795" spans="1:8" x14ac:dyDescent="0.3">
      <c r="A2795" s="94"/>
      <c r="B2795" s="93"/>
      <c r="H2795" s="95"/>
    </row>
    <row r="2796" spans="1:8" x14ac:dyDescent="0.3">
      <c r="A2796" s="94"/>
      <c r="B2796" s="93"/>
      <c r="H2796" s="95"/>
    </row>
    <row r="2797" spans="1:8" x14ac:dyDescent="0.3">
      <c r="A2797" s="94"/>
      <c r="B2797" s="93"/>
      <c r="H2797" s="95"/>
    </row>
    <row r="2798" spans="1:8" x14ac:dyDescent="0.3">
      <c r="A2798" s="94"/>
      <c r="B2798" s="93"/>
      <c r="H2798" s="95"/>
    </row>
    <row r="2799" spans="1:8" x14ac:dyDescent="0.3">
      <c r="A2799" s="94"/>
      <c r="B2799" s="93"/>
      <c r="H2799" s="95"/>
    </row>
    <row r="2800" spans="1:8" x14ac:dyDescent="0.3">
      <c r="A2800" s="94"/>
      <c r="B2800" s="93"/>
      <c r="H2800" s="95"/>
    </row>
    <row r="2801" spans="1:8" x14ac:dyDescent="0.3">
      <c r="A2801" s="94"/>
      <c r="B2801" s="93"/>
      <c r="H2801" s="95"/>
    </row>
    <row r="2802" spans="1:8" x14ac:dyDescent="0.3">
      <c r="A2802" s="94"/>
      <c r="B2802" s="93"/>
      <c r="H2802" s="95"/>
    </row>
    <row r="2803" spans="1:8" x14ac:dyDescent="0.3">
      <c r="A2803" s="94"/>
      <c r="B2803" s="93"/>
      <c r="H2803" s="95"/>
    </row>
    <row r="2804" spans="1:8" x14ac:dyDescent="0.3">
      <c r="A2804" s="94"/>
      <c r="B2804" s="93"/>
      <c r="H2804" s="95"/>
    </row>
    <row r="2805" spans="1:8" x14ac:dyDescent="0.3">
      <c r="A2805" s="94"/>
      <c r="B2805" s="93"/>
      <c r="H2805" s="95"/>
    </row>
    <row r="2806" spans="1:8" x14ac:dyDescent="0.3">
      <c r="A2806" s="94"/>
      <c r="B2806" s="93"/>
      <c r="H2806" s="95"/>
    </row>
    <row r="2807" spans="1:8" x14ac:dyDescent="0.3">
      <c r="A2807" s="94"/>
      <c r="B2807" s="93"/>
      <c r="H2807" s="95"/>
    </row>
    <row r="2808" spans="1:8" x14ac:dyDescent="0.3">
      <c r="A2808" s="94"/>
      <c r="B2808" s="93"/>
      <c r="H2808" s="95"/>
    </row>
    <row r="2809" spans="1:8" x14ac:dyDescent="0.3">
      <c r="A2809" s="94"/>
      <c r="B2809" s="93"/>
      <c r="H2809" s="95"/>
    </row>
    <row r="2810" spans="1:8" x14ac:dyDescent="0.3">
      <c r="A2810" s="94"/>
      <c r="B2810" s="93"/>
      <c r="H2810" s="95"/>
    </row>
    <row r="2811" spans="1:8" x14ac:dyDescent="0.3">
      <c r="A2811" s="94"/>
      <c r="B2811" s="93"/>
      <c r="H2811" s="95"/>
    </row>
    <row r="2812" spans="1:8" x14ac:dyDescent="0.3">
      <c r="A2812" s="94"/>
      <c r="B2812" s="93"/>
      <c r="H2812" s="95"/>
    </row>
    <row r="2813" spans="1:8" x14ac:dyDescent="0.3">
      <c r="A2813" s="94"/>
      <c r="B2813" s="93"/>
      <c r="H2813" s="95"/>
    </row>
    <row r="2814" spans="1:8" x14ac:dyDescent="0.3">
      <c r="A2814" s="94"/>
      <c r="B2814" s="93"/>
      <c r="H2814" s="95"/>
    </row>
    <row r="2815" spans="1:8" x14ac:dyDescent="0.3">
      <c r="A2815" s="94"/>
      <c r="B2815" s="93"/>
      <c r="H2815" s="95"/>
    </row>
    <row r="2816" spans="1:8" x14ac:dyDescent="0.3">
      <c r="A2816" s="94"/>
      <c r="B2816" s="93"/>
      <c r="H2816" s="95"/>
    </row>
    <row r="2817" spans="1:8" x14ac:dyDescent="0.3">
      <c r="A2817" s="94"/>
      <c r="B2817" s="93"/>
      <c r="H2817" s="95"/>
    </row>
    <row r="2818" spans="1:8" x14ac:dyDescent="0.3">
      <c r="A2818" s="94"/>
      <c r="B2818" s="93"/>
      <c r="H2818" s="95"/>
    </row>
    <row r="2819" spans="1:8" x14ac:dyDescent="0.3">
      <c r="A2819" s="94"/>
      <c r="B2819" s="93"/>
      <c r="H2819" s="95"/>
    </row>
    <row r="2820" spans="1:8" x14ac:dyDescent="0.3">
      <c r="A2820" s="94"/>
      <c r="B2820" s="93"/>
      <c r="H2820" s="95"/>
    </row>
    <row r="2821" spans="1:8" x14ac:dyDescent="0.3">
      <c r="A2821" s="94"/>
      <c r="B2821" s="93"/>
      <c r="H2821" s="95"/>
    </row>
    <row r="2822" spans="1:8" x14ac:dyDescent="0.3">
      <c r="A2822" s="94"/>
      <c r="B2822" s="93"/>
      <c r="H2822" s="95"/>
    </row>
    <row r="2823" spans="1:8" x14ac:dyDescent="0.3">
      <c r="A2823" s="94"/>
      <c r="B2823" s="93"/>
      <c r="H2823" s="95"/>
    </row>
    <row r="2824" spans="1:8" x14ac:dyDescent="0.3">
      <c r="A2824" s="94"/>
      <c r="B2824" s="93"/>
      <c r="H2824" s="95"/>
    </row>
    <row r="2825" spans="1:8" x14ac:dyDescent="0.3">
      <c r="A2825" s="94"/>
      <c r="B2825" s="93"/>
      <c r="H2825" s="95"/>
    </row>
    <row r="2826" spans="1:8" x14ac:dyDescent="0.3">
      <c r="A2826" s="94"/>
      <c r="B2826" s="93"/>
      <c r="H2826" s="95"/>
    </row>
    <row r="2827" spans="1:8" x14ac:dyDescent="0.3">
      <c r="A2827" s="94"/>
      <c r="B2827" s="93"/>
      <c r="H2827" s="95"/>
    </row>
    <row r="2828" spans="1:8" x14ac:dyDescent="0.3">
      <c r="A2828" s="94"/>
      <c r="B2828" s="93"/>
      <c r="H2828" s="95"/>
    </row>
    <row r="2829" spans="1:8" x14ac:dyDescent="0.3">
      <c r="A2829" s="94"/>
      <c r="B2829" s="93"/>
      <c r="H2829" s="95"/>
    </row>
    <row r="2830" spans="1:8" x14ac:dyDescent="0.3">
      <c r="A2830" s="94"/>
      <c r="B2830" s="93"/>
      <c r="H2830" s="95"/>
    </row>
    <row r="2831" spans="1:8" x14ac:dyDescent="0.3">
      <c r="A2831" s="94"/>
      <c r="B2831" s="93"/>
      <c r="H2831" s="95"/>
    </row>
    <row r="2832" spans="1:8" x14ac:dyDescent="0.3">
      <c r="A2832" s="94"/>
      <c r="B2832" s="93"/>
      <c r="H2832" s="95"/>
    </row>
    <row r="2833" spans="1:8" x14ac:dyDescent="0.3">
      <c r="A2833" s="94"/>
      <c r="B2833" s="93"/>
      <c r="H2833" s="95"/>
    </row>
    <row r="2834" spans="1:8" x14ac:dyDescent="0.3">
      <c r="A2834" s="94"/>
      <c r="B2834" s="93"/>
      <c r="H2834" s="95"/>
    </row>
    <row r="2835" spans="1:8" x14ac:dyDescent="0.3">
      <c r="A2835" s="94"/>
      <c r="B2835" s="93"/>
      <c r="H2835" s="95"/>
    </row>
    <row r="2836" spans="1:8" x14ac:dyDescent="0.3">
      <c r="A2836" s="94"/>
      <c r="B2836" s="93"/>
      <c r="H2836" s="95"/>
    </row>
    <row r="2837" spans="1:8" x14ac:dyDescent="0.3">
      <c r="A2837" s="94"/>
      <c r="B2837" s="93"/>
      <c r="H2837" s="95"/>
    </row>
    <row r="2838" spans="1:8" x14ac:dyDescent="0.3">
      <c r="A2838" s="94"/>
      <c r="B2838" s="93"/>
      <c r="H2838" s="95"/>
    </row>
    <row r="2839" spans="1:8" x14ac:dyDescent="0.3">
      <c r="A2839" s="94"/>
      <c r="B2839" s="93"/>
      <c r="H2839" s="95"/>
    </row>
    <row r="2840" spans="1:8" x14ac:dyDescent="0.3">
      <c r="A2840" s="94"/>
      <c r="B2840" s="93"/>
      <c r="H2840" s="95"/>
    </row>
    <row r="2841" spans="1:8" x14ac:dyDescent="0.3">
      <c r="A2841" s="94"/>
      <c r="B2841" s="93"/>
      <c r="H2841" s="95"/>
    </row>
    <row r="2842" spans="1:8" x14ac:dyDescent="0.3">
      <c r="A2842" s="94"/>
      <c r="B2842" s="93"/>
      <c r="H2842" s="95"/>
    </row>
    <row r="2843" spans="1:8" x14ac:dyDescent="0.3">
      <c r="A2843" s="94"/>
      <c r="B2843" s="93"/>
      <c r="H2843" s="95"/>
    </row>
    <row r="2844" spans="1:8" x14ac:dyDescent="0.3">
      <c r="A2844" s="94"/>
      <c r="B2844" s="93"/>
      <c r="H2844" s="95"/>
    </row>
    <row r="2845" spans="1:8" x14ac:dyDescent="0.3">
      <c r="A2845" s="94"/>
      <c r="B2845" s="93"/>
      <c r="H2845" s="95"/>
    </row>
    <row r="2846" spans="1:8" x14ac:dyDescent="0.3">
      <c r="A2846" s="94"/>
      <c r="B2846" s="93"/>
      <c r="H2846" s="95"/>
    </row>
    <row r="2847" spans="1:8" x14ac:dyDescent="0.3">
      <c r="A2847" s="94"/>
      <c r="B2847" s="93"/>
      <c r="H2847" s="95"/>
    </row>
    <row r="2848" spans="1:8" x14ac:dyDescent="0.3">
      <c r="A2848" s="94"/>
      <c r="B2848" s="93"/>
      <c r="H2848" s="95"/>
    </row>
    <row r="2849" spans="1:8" x14ac:dyDescent="0.3">
      <c r="A2849" s="94"/>
      <c r="B2849" s="93"/>
      <c r="H2849" s="95"/>
    </row>
    <row r="2850" spans="1:8" x14ac:dyDescent="0.3">
      <c r="A2850" s="94"/>
      <c r="B2850" s="93"/>
      <c r="H2850" s="95"/>
    </row>
    <row r="2851" spans="1:8" x14ac:dyDescent="0.3">
      <c r="A2851" s="94"/>
      <c r="B2851" s="93"/>
      <c r="H2851" s="95"/>
    </row>
    <row r="2852" spans="1:8" x14ac:dyDescent="0.3">
      <c r="A2852" s="94"/>
      <c r="B2852" s="93"/>
      <c r="H2852" s="95"/>
    </row>
    <row r="2853" spans="1:8" x14ac:dyDescent="0.3">
      <c r="A2853" s="94"/>
      <c r="B2853" s="93"/>
      <c r="H2853" s="95"/>
    </row>
    <row r="2854" spans="1:8" x14ac:dyDescent="0.3">
      <c r="A2854" s="94"/>
      <c r="B2854" s="93"/>
      <c r="H2854" s="95"/>
    </row>
    <row r="2855" spans="1:8" x14ac:dyDescent="0.3">
      <c r="A2855" s="94"/>
      <c r="B2855" s="93"/>
      <c r="H2855" s="95"/>
    </row>
    <row r="2856" spans="1:8" x14ac:dyDescent="0.3">
      <c r="A2856" s="94"/>
      <c r="B2856" s="93"/>
      <c r="H2856" s="95"/>
    </row>
    <row r="2857" spans="1:8" x14ac:dyDescent="0.3">
      <c r="A2857" s="94"/>
      <c r="B2857" s="93"/>
      <c r="H2857" s="95"/>
    </row>
    <row r="2858" spans="1:8" x14ac:dyDescent="0.3">
      <c r="A2858" s="94"/>
      <c r="B2858" s="93"/>
      <c r="H2858" s="95"/>
    </row>
    <row r="2859" spans="1:8" x14ac:dyDescent="0.3">
      <c r="A2859" s="94"/>
      <c r="B2859" s="93"/>
      <c r="H2859" s="95"/>
    </row>
    <row r="2860" spans="1:8" x14ac:dyDescent="0.3">
      <c r="A2860" s="94"/>
      <c r="B2860" s="93"/>
      <c r="H2860" s="95"/>
    </row>
    <row r="2861" spans="1:8" x14ac:dyDescent="0.3">
      <c r="A2861" s="94"/>
      <c r="B2861" s="93"/>
      <c r="H2861" s="95"/>
    </row>
    <row r="2862" spans="1:8" x14ac:dyDescent="0.3">
      <c r="A2862" s="94"/>
      <c r="B2862" s="93"/>
      <c r="H2862" s="95"/>
    </row>
    <row r="2863" spans="1:8" x14ac:dyDescent="0.3">
      <c r="A2863" s="94"/>
      <c r="B2863" s="93"/>
      <c r="H2863" s="95"/>
    </row>
    <row r="2864" spans="1:8" x14ac:dyDescent="0.3">
      <c r="A2864" s="94"/>
      <c r="B2864" s="93"/>
      <c r="H2864" s="95"/>
    </row>
    <row r="2865" spans="1:8" x14ac:dyDescent="0.3">
      <c r="A2865" s="94"/>
      <c r="B2865" s="93"/>
      <c r="H2865" s="95"/>
    </row>
    <row r="2866" spans="1:8" x14ac:dyDescent="0.3">
      <c r="A2866" s="94"/>
      <c r="B2866" s="93"/>
      <c r="H2866" s="95"/>
    </row>
    <row r="2867" spans="1:8" x14ac:dyDescent="0.3">
      <c r="A2867" s="94"/>
      <c r="B2867" s="93"/>
      <c r="H2867" s="95"/>
    </row>
    <row r="2868" spans="1:8" x14ac:dyDescent="0.3">
      <c r="A2868" s="94"/>
      <c r="B2868" s="93"/>
      <c r="H2868" s="95"/>
    </row>
    <row r="2869" spans="1:8" x14ac:dyDescent="0.3">
      <c r="A2869" s="94"/>
      <c r="B2869" s="93"/>
      <c r="H2869" s="95"/>
    </row>
    <row r="2870" spans="1:8" x14ac:dyDescent="0.3">
      <c r="A2870" s="94"/>
      <c r="B2870" s="93"/>
      <c r="H2870" s="95"/>
    </row>
    <row r="2871" spans="1:8" x14ac:dyDescent="0.3">
      <c r="A2871" s="94"/>
      <c r="B2871" s="93"/>
      <c r="H2871" s="95"/>
    </row>
    <row r="2872" spans="1:8" x14ac:dyDescent="0.3">
      <c r="A2872" s="94"/>
      <c r="B2872" s="93"/>
      <c r="H2872" s="95"/>
    </row>
    <row r="2873" spans="1:8" x14ac:dyDescent="0.3">
      <c r="A2873" s="94"/>
      <c r="B2873" s="93"/>
      <c r="H2873" s="95"/>
    </row>
    <row r="2874" spans="1:8" x14ac:dyDescent="0.3">
      <c r="A2874" s="94"/>
      <c r="B2874" s="93"/>
      <c r="H2874" s="95"/>
    </row>
    <row r="2875" spans="1:8" x14ac:dyDescent="0.3">
      <c r="A2875" s="94"/>
      <c r="B2875" s="93"/>
      <c r="H2875" s="95"/>
    </row>
    <row r="2876" spans="1:8" x14ac:dyDescent="0.3">
      <c r="A2876" s="94"/>
      <c r="B2876" s="93"/>
      <c r="H2876" s="95"/>
    </row>
    <row r="2877" spans="1:8" x14ac:dyDescent="0.3">
      <c r="A2877" s="94"/>
      <c r="B2877" s="93"/>
      <c r="H2877" s="95"/>
    </row>
    <row r="2878" spans="1:8" x14ac:dyDescent="0.3">
      <c r="A2878" s="94"/>
      <c r="B2878" s="93"/>
      <c r="H2878" s="95"/>
    </row>
    <row r="2879" spans="1:8" x14ac:dyDescent="0.3">
      <c r="A2879" s="94"/>
      <c r="B2879" s="93"/>
      <c r="H2879" s="95"/>
    </row>
    <row r="2880" spans="1:8" x14ac:dyDescent="0.3">
      <c r="A2880" s="94"/>
      <c r="B2880" s="93"/>
      <c r="H2880" s="95"/>
    </row>
    <row r="2881" spans="1:8" x14ac:dyDescent="0.3">
      <c r="A2881" s="94"/>
      <c r="B2881" s="93"/>
      <c r="H2881" s="95"/>
    </row>
    <row r="2882" spans="1:8" x14ac:dyDescent="0.3">
      <c r="A2882" s="94"/>
      <c r="B2882" s="93"/>
      <c r="H2882" s="95"/>
    </row>
    <row r="2883" spans="1:8" x14ac:dyDescent="0.3">
      <c r="A2883" s="94"/>
      <c r="B2883" s="93"/>
      <c r="H2883" s="95"/>
    </row>
    <row r="2884" spans="1:8" x14ac:dyDescent="0.3">
      <c r="A2884" s="94"/>
      <c r="B2884" s="93"/>
      <c r="H2884" s="95"/>
    </row>
    <row r="2885" spans="1:8" x14ac:dyDescent="0.3">
      <c r="A2885" s="94"/>
      <c r="B2885" s="93"/>
      <c r="H2885" s="95"/>
    </row>
    <row r="2886" spans="1:8" x14ac:dyDescent="0.3">
      <c r="A2886" s="94"/>
      <c r="B2886" s="93"/>
      <c r="H2886" s="95"/>
    </row>
    <row r="2887" spans="1:8" x14ac:dyDescent="0.3">
      <c r="A2887" s="94"/>
      <c r="B2887" s="93"/>
      <c r="H2887" s="95"/>
    </row>
    <row r="2888" spans="1:8" x14ac:dyDescent="0.3">
      <c r="A2888" s="94"/>
      <c r="B2888" s="93"/>
      <c r="H2888" s="95"/>
    </row>
    <row r="2889" spans="1:8" x14ac:dyDescent="0.3">
      <c r="A2889" s="94"/>
      <c r="B2889" s="93"/>
      <c r="H2889" s="95"/>
    </row>
    <row r="2890" spans="1:8" x14ac:dyDescent="0.3">
      <c r="A2890" s="94"/>
      <c r="B2890" s="93"/>
      <c r="H2890" s="95"/>
    </row>
    <row r="2891" spans="1:8" x14ac:dyDescent="0.3">
      <c r="A2891" s="94"/>
      <c r="B2891" s="93"/>
      <c r="H2891" s="95"/>
    </row>
    <row r="2892" spans="1:8" x14ac:dyDescent="0.3">
      <c r="A2892" s="94"/>
      <c r="B2892" s="93"/>
      <c r="H2892" s="95"/>
    </row>
    <row r="2893" spans="1:8" x14ac:dyDescent="0.3">
      <c r="A2893" s="94"/>
      <c r="B2893" s="93"/>
      <c r="H2893" s="95"/>
    </row>
    <row r="2894" spans="1:8" x14ac:dyDescent="0.3">
      <c r="A2894" s="94"/>
      <c r="B2894" s="93"/>
      <c r="H2894" s="95"/>
    </row>
    <row r="2895" spans="1:8" x14ac:dyDescent="0.3">
      <c r="A2895" s="94"/>
      <c r="B2895" s="93"/>
      <c r="H2895" s="95"/>
    </row>
    <row r="2896" spans="1:8" x14ac:dyDescent="0.3">
      <c r="A2896" s="94"/>
      <c r="B2896" s="93"/>
      <c r="H2896" s="95"/>
    </row>
    <row r="2897" spans="1:8" x14ac:dyDescent="0.3">
      <c r="A2897" s="94"/>
      <c r="B2897" s="93"/>
      <c r="H2897" s="95"/>
    </row>
    <row r="2898" spans="1:8" x14ac:dyDescent="0.3">
      <c r="A2898" s="94"/>
      <c r="B2898" s="93"/>
      <c r="H2898" s="95"/>
    </row>
    <row r="2899" spans="1:8" x14ac:dyDescent="0.3">
      <c r="A2899" s="94"/>
      <c r="B2899" s="93"/>
      <c r="H2899" s="95"/>
    </row>
    <row r="2900" spans="1:8" x14ac:dyDescent="0.3">
      <c r="A2900" s="94"/>
      <c r="B2900" s="93"/>
      <c r="H2900" s="95"/>
    </row>
    <row r="2901" spans="1:8" x14ac:dyDescent="0.3">
      <c r="A2901" s="94"/>
      <c r="B2901" s="93"/>
      <c r="H2901" s="95"/>
    </row>
    <row r="2902" spans="1:8" x14ac:dyDescent="0.3">
      <c r="A2902" s="94"/>
      <c r="B2902" s="93"/>
      <c r="H2902" s="95"/>
    </row>
    <row r="2903" spans="1:8" x14ac:dyDescent="0.3">
      <c r="A2903" s="94"/>
      <c r="B2903" s="93"/>
      <c r="H2903" s="95"/>
    </row>
    <row r="2904" spans="1:8" x14ac:dyDescent="0.3">
      <c r="A2904" s="94"/>
      <c r="B2904" s="93"/>
      <c r="H2904" s="95"/>
    </row>
    <row r="2905" spans="1:8" x14ac:dyDescent="0.3">
      <c r="A2905" s="94"/>
      <c r="B2905" s="93"/>
      <c r="H2905" s="95"/>
    </row>
    <row r="2906" spans="1:8" x14ac:dyDescent="0.3">
      <c r="A2906" s="94"/>
      <c r="B2906" s="93"/>
      <c r="H2906" s="95"/>
    </row>
    <row r="2907" spans="1:8" x14ac:dyDescent="0.3">
      <c r="A2907" s="94"/>
      <c r="B2907" s="93"/>
      <c r="H2907" s="95"/>
    </row>
    <row r="2908" spans="1:8" x14ac:dyDescent="0.3">
      <c r="A2908" s="94"/>
      <c r="B2908" s="93"/>
      <c r="H2908" s="95"/>
    </row>
    <row r="2909" spans="1:8" x14ac:dyDescent="0.3">
      <c r="A2909" s="94"/>
      <c r="B2909" s="93"/>
      <c r="H2909" s="95"/>
    </row>
    <row r="2910" spans="1:8" x14ac:dyDescent="0.3">
      <c r="A2910" s="94"/>
      <c r="B2910" s="93"/>
      <c r="H2910" s="95"/>
    </row>
    <row r="2911" spans="1:8" x14ac:dyDescent="0.3">
      <c r="A2911" s="94"/>
      <c r="B2911" s="93"/>
      <c r="H2911" s="95"/>
    </row>
    <row r="2912" spans="1:8" x14ac:dyDescent="0.3">
      <c r="A2912" s="94"/>
      <c r="B2912" s="93"/>
      <c r="H2912" s="95"/>
    </row>
    <row r="2913" spans="1:8" x14ac:dyDescent="0.3">
      <c r="A2913" s="94"/>
      <c r="B2913" s="93"/>
      <c r="H2913" s="95"/>
    </row>
    <row r="2914" spans="1:8" x14ac:dyDescent="0.3">
      <c r="A2914" s="94"/>
      <c r="B2914" s="93"/>
      <c r="H2914" s="95"/>
    </row>
    <row r="2915" spans="1:8" x14ac:dyDescent="0.3">
      <c r="A2915" s="94"/>
      <c r="B2915" s="93"/>
      <c r="H2915" s="95"/>
    </row>
    <row r="2916" spans="1:8" x14ac:dyDescent="0.3">
      <c r="A2916" s="94"/>
      <c r="B2916" s="93"/>
      <c r="H2916" s="95"/>
    </row>
    <row r="2917" spans="1:8" x14ac:dyDescent="0.3">
      <c r="A2917" s="94"/>
      <c r="B2917" s="93"/>
      <c r="H2917" s="95"/>
    </row>
    <row r="2918" spans="1:8" x14ac:dyDescent="0.3">
      <c r="A2918" s="94"/>
      <c r="B2918" s="93"/>
      <c r="H2918" s="95"/>
    </row>
    <row r="2919" spans="1:8" x14ac:dyDescent="0.3">
      <c r="A2919" s="94"/>
      <c r="B2919" s="93"/>
      <c r="H2919" s="95"/>
    </row>
    <row r="2920" spans="1:8" x14ac:dyDescent="0.3">
      <c r="A2920" s="94"/>
      <c r="B2920" s="93"/>
      <c r="H2920" s="95"/>
    </row>
    <row r="2921" spans="1:8" x14ac:dyDescent="0.3">
      <c r="A2921" s="94"/>
      <c r="B2921" s="93"/>
      <c r="H2921" s="95"/>
    </row>
    <row r="2922" spans="1:8" x14ac:dyDescent="0.3">
      <c r="A2922" s="94"/>
      <c r="B2922" s="93"/>
      <c r="H2922" s="95"/>
    </row>
    <row r="2923" spans="1:8" x14ac:dyDescent="0.3">
      <c r="A2923" s="94"/>
      <c r="B2923" s="93"/>
      <c r="H2923" s="95"/>
    </row>
    <row r="2924" spans="1:8" x14ac:dyDescent="0.3">
      <c r="A2924" s="94"/>
      <c r="B2924" s="93"/>
      <c r="H2924" s="95"/>
    </row>
    <row r="2925" spans="1:8" x14ac:dyDescent="0.3">
      <c r="A2925" s="94"/>
      <c r="B2925" s="93"/>
      <c r="H2925" s="95"/>
    </row>
    <row r="2926" spans="1:8" x14ac:dyDescent="0.3">
      <c r="A2926" s="94"/>
      <c r="B2926" s="93"/>
      <c r="H2926" s="95"/>
    </row>
    <row r="2927" spans="1:8" x14ac:dyDescent="0.3">
      <c r="A2927" s="94"/>
      <c r="B2927" s="93"/>
      <c r="H2927" s="95"/>
    </row>
    <row r="2928" spans="1:8" x14ac:dyDescent="0.3">
      <c r="A2928" s="94"/>
      <c r="B2928" s="93"/>
      <c r="H2928" s="95"/>
    </row>
    <row r="2929" spans="1:8" x14ac:dyDescent="0.3">
      <c r="A2929" s="94"/>
      <c r="B2929" s="93"/>
      <c r="H2929" s="95"/>
    </row>
    <row r="2930" spans="1:8" x14ac:dyDescent="0.3">
      <c r="A2930" s="94"/>
      <c r="B2930" s="93"/>
      <c r="H2930" s="95"/>
    </row>
    <row r="2931" spans="1:8" x14ac:dyDescent="0.3">
      <c r="A2931" s="94"/>
      <c r="B2931" s="93"/>
      <c r="H2931" s="95"/>
    </row>
    <row r="2932" spans="1:8" x14ac:dyDescent="0.3">
      <c r="A2932" s="94"/>
      <c r="B2932" s="93"/>
      <c r="H2932" s="95"/>
    </row>
    <row r="2933" spans="1:8" x14ac:dyDescent="0.3">
      <c r="A2933" s="94"/>
      <c r="B2933" s="93"/>
      <c r="H2933" s="95"/>
    </row>
    <row r="2934" spans="1:8" x14ac:dyDescent="0.3">
      <c r="A2934" s="94"/>
      <c r="B2934" s="93"/>
      <c r="H2934" s="95"/>
    </row>
    <row r="2935" spans="1:8" x14ac:dyDescent="0.3">
      <c r="A2935" s="94"/>
      <c r="B2935" s="93"/>
      <c r="H2935" s="95"/>
    </row>
    <row r="2936" spans="1:8" x14ac:dyDescent="0.3">
      <c r="A2936" s="94"/>
      <c r="B2936" s="93"/>
      <c r="H2936" s="95"/>
    </row>
    <row r="2937" spans="1:8" x14ac:dyDescent="0.3">
      <c r="A2937" s="94"/>
      <c r="B2937" s="93"/>
      <c r="H2937" s="95"/>
    </row>
    <row r="2938" spans="1:8" x14ac:dyDescent="0.3">
      <c r="A2938" s="94"/>
      <c r="B2938" s="93"/>
      <c r="H2938" s="95"/>
    </row>
    <row r="2939" spans="1:8" x14ac:dyDescent="0.3">
      <c r="A2939" s="94"/>
      <c r="B2939" s="93"/>
      <c r="H2939" s="95"/>
    </row>
    <row r="2940" spans="1:8" x14ac:dyDescent="0.3">
      <c r="A2940" s="94"/>
      <c r="B2940" s="93"/>
      <c r="H2940" s="95"/>
    </row>
    <row r="2941" spans="1:8" x14ac:dyDescent="0.3">
      <c r="A2941" s="94"/>
      <c r="B2941" s="93"/>
      <c r="H2941" s="95"/>
    </row>
    <row r="2942" spans="1:8" x14ac:dyDescent="0.3">
      <c r="A2942" s="94"/>
      <c r="B2942" s="93"/>
      <c r="H2942" s="95"/>
    </row>
    <row r="2943" spans="1:8" x14ac:dyDescent="0.3">
      <c r="A2943" s="94"/>
      <c r="B2943" s="93"/>
      <c r="H2943" s="95"/>
    </row>
    <row r="2944" spans="1:8" x14ac:dyDescent="0.3">
      <c r="A2944" s="94"/>
      <c r="B2944" s="93"/>
      <c r="H2944" s="95"/>
    </row>
    <row r="2945" spans="1:8" x14ac:dyDescent="0.3">
      <c r="A2945" s="94"/>
      <c r="B2945" s="93"/>
      <c r="H2945" s="95"/>
    </row>
    <row r="2946" spans="1:8" x14ac:dyDescent="0.3">
      <c r="A2946" s="94"/>
      <c r="B2946" s="93"/>
      <c r="H2946" s="95"/>
    </row>
    <row r="2947" spans="1:8" x14ac:dyDescent="0.3">
      <c r="A2947" s="94"/>
      <c r="B2947" s="93"/>
      <c r="H2947" s="95"/>
    </row>
    <row r="2948" spans="1:8" x14ac:dyDescent="0.3">
      <c r="A2948" s="94"/>
      <c r="B2948" s="93"/>
      <c r="H2948" s="95"/>
    </row>
    <row r="2949" spans="1:8" x14ac:dyDescent="0.3">
      <c r="A2949" s="94"/>
      <c r="B2949" s="93"/>
      <c r="H2949" s="95"/>
    </row>
    <row r="2950" spans="1:8" x14ac:dyDescent="0.3">
      <c r="A2950" s="94"/>
      <c r="B2950" s="93"/>
      <c r="H2950" s="95"/>
    </row>
    <row r="2951" spans="1:8" x14ac:dyDescent="0.3">
      <c r="A2951" s="94"/>
      <c r="B2951" s="93"/>
      <c r="H2951" s="95"/>
    </row>
    <row r="2952" spans="1:8" x14ac:dyDescent="0.3">
      <c r="A2952" s="94"/>
      <c r="B2952" s="93"/>
      <c r="H2952" s="95"/>
    </row>
    <row r="2953" spans="1:8" x14ac:dyDescent="0.3">
      <c r="A2953" s="94"/>
      <c r="B2953" s="93"/>
      <c r="H2953" s="95"/>
    </row>
    <row r="2954" spans="1:8" x14ac:dyDescent="0.3">
      <c r="A2954" s="94"/>
      <c r="B2954" s="93"/>
      <c r="H2954" s="95"/>
    </row>
    <row r="2955" spans="1:8" x14ac:dyDescent="0.3">
      <c r="A2955" s="94"/>
      <c r="B2955" s="93"/>
      <c r="H2955" s="95"/>
    </row>
    <row r="2956" spans="1:8" x14ac:dyDescent="0.3">
      <c r="A2956" s="94"/>
      <c r="B2956" s="93"/>
      <c r="H2956" s="95"/>
    </row>
    <row r="2957" spans="1:8" x14ac:dyDescent="0.3">
      <c r="A2957" s="94"/>
      <c r="B2957" s="93"/>
      <c r="H2957" s="95"/>
    </row>
    <row r="2958" spans="1:8" x14ac:dyDescent="0.3">
      <c r="A2958" s="94"/>
      <c r="B2958" s="93"/>
      <c r="H2958" s="95"/>
    </row>
    <row r="2959" spans="1:8" x14ac:dyDescent="0.3">
      <c r="A2959" s="94"/>
      <c r="B2959" s="93"/>
      <c r="H2959" s="95"/>
    </row>
    <row r="2960" spans="1:8" x14ac:dyDescent="0.3">
      <c r="A2960" s="94"/>
      <c r="B2960" s="93"/>
      <c r="H2960" s="95"/>
    </row>
    <row r="2961" spans="1:8" x14ac:dyDescent="0.3">
      <c r="A2961" s="94"/>
      <c r="B2961" s="93"/>
      <c r="H2961" s="95"/>
    </row>
    <row r="2962" spans="1:8" x14ac:dyDescent="0.3">
      <c r="A2962" s="94"/>
      <c r="B2962" s="93"/>
      <c r="H2962" s="95"/>
    </row>
    <row r="2963" spans="1:8" x14ac:dyDescent="0.3">
      <c r="A2963" s="94"/>
      <c r="B2963" s="93"/>
      <c r="H2963" s="95"/>
    </row>
    <row r="2964" spans="1:8" x14ac:dyDescent="0.3">
      <c r="A2964" s="94"/>
      <c r="B2964" s="93"/>
      <c r="H2964" s="95"/>
    </row>
    <row r="2965" spans="1:8" x14ac:dyDescent="0.3">
      <c r="A2965" s="94"/>
      <c r="B2965" s="93"/>
      <c r="H2965" s="95"/>
    </row>
    <row r="2966" spans="1:8" x14ac:dyDescent="0.3">
      <c r="A2966" s="94"/>
      <c r="B2966" s="93"/>
      <c r="H2966" s="95"/>
    </row>
    <row r="2967" spans="1:8" x14ac:dyDescent="0.3">
      <c r="A2967" s="94"/>
      <c r="B2967" s="93"/>
      <c r="H2967" s="95"/>
    </row>
    <row r="2968" spans="1:8" x14ac:dyDescent="0.3">
      <c r="A2968" s="94"/>
      <c r="B2968" s="93"/>
      <c r="H2968" s="95"/>
    </row>
    <row r="2969" spans="1:8" x14ac:dyDescent="0.3">
      <c r="A2969" s="94"/>
      <c r="B2969" s="93"/>
      <c r="H2969" s="95"/>
    </row>
    <row r="2970" spans="1:8" x14ac:dyDescent="0.3">
      <c r="A2970" s="94"/>
      <c r="B2970" s="93"/>
      <c r="H2970" s="95"/>
    </row>
    <row r="2971" spans="1:8" x14ac:dyDescent="0.3">
      <c r="A2971" s="94"/>
      <c r="B2971" s="93"/>
      <c r="H2971" s="95"/>
    </row>
    <row r="2972" spans="1:8" x14ac:dyDescent="0.3">
      <c r="A2972" s="94"/>
      <c r="B2972" s="93"/>
      <c r="H2972" s="95"/>
    </row>
    <row r="2973" spans="1:8" x14ac:dyDescent="0.3">
      <c r="A2973" s="94"/>
      <c r="B2973" s="93"/>
      <c r="H2973" s="95"/>
    </row>
    <row r="2974" spans="1:8" x14ac:dyDescent="0.3">
      <c r="A2974" s="94"/>
      <c r="B2974" s="93"/>
      <c r="H2974" s="95"/>
    </row>
    <row r="2975" spans="1:8" x14ac:dyDescent="0.3">
      <c r="A2975" s="94"/>
      <c r="B2975" s="93"/>
      <c r="H2975" s="95"/>
    </row>
    <row r="2976" spans="1:8" x14ac:dyDescent="0.3">
      <c r="A2976" s="94"/>
      <c r="B2976" s="93"/>
      <c r="H2976" s="95"/>
    </row>
    <row r="2977" spans="1:8" x14ac:dyDescent="0.3">
      <c r="A2977" s="94"/>
      <c r="B2977" s="93"/>
      <c r="H2977" s="95"/>
    </row>
    <row r="2978" spans="1:8" x14ac:dyDescent="0.3">
      <c r="A2978" s="94"/>
      <c r="B2978" s="93"/>
      <c r="H2978" s="95"/>
    </row>
    <row r="2979" spans="1:8" x14ac:dyDescent="0.3">
      <c r="A2979" s="94"/>
      <c r="B2979" s="93"/>
      <c r="H2979" s="95"/>
    </row>
    <row r="2980" spans="1:8" x14ac:dyDescent="0.3">
      <c r="A2980" s="94"/>
      <c r="B2980" s="93"/>
      <c r="H2980" s="95"/>
    </row>
    <row r="2981" spans="1:8" x14ac:dyDescent="0.3">
      <c r="A2981" s="94"/>
      <c r="B2981" s="93"/>
      <c r="H2981" s="95"/>
    </row>
    <row r="2982" spans="1:8" x14ac:dyDescent="0.3">
      <c r="A2982" s="94"/>
      <c r="B2982" s="93"/>
      <c r="H2982" s="95"/>
    </row>
    <row r="2983" spans="1:8" x14ac:dyDescent="0.3">
      <c r="A2983" s="94"/>
      <c r="B2983" s="93"/>
      <c r="H2983" s="95"/>
    </row>
    <row r="2984" spans="1:8" x14ac:dyDescent="0.3">
      <c r="A2984" s="94"/>
      <c r="B2984" s="93"/>
      <c r="H2984" s="95"/>
    </row>
    <row r="2985" spans="1:8" x14ac:dyDescent="0.3">
      <c r="A2985" s="94"/>
      <c r="B2985" s="93"/>
      <c r="H2985" s="95"/>
    </row>
    <row r="2986" spans="1:8" x14ac:dyDescent="0.3">
      <c r="A2986" s="94"/>
      <c r="B2986" s="93"/>
      <c r="H2986" s="95"/>
    </row>
    <row r="2987" spans="1:8" x14ac:dyDescent="0.3">
      <c r="A2987" s="94"/>
      <c r="B2987" s="93"/>
      <c r="H2987" s="95"/>
    </row>
    <row r="2988" spans="1:8" x14ac:dyDescent="0.3">
      <c r="A2988" s="94"/>
      <c r="B2988" s="93"/>
      <c r="H2988" s="95"/>
    </row>
    <row r="2989" spans="1:8" x14ac:dyDescent="0.3">
      <c r="A2989" s="94"/>
      <c r="B2989" s="93"/>
      <c r="H2989" s="95"/>
    </row>
    <row r="2990" spans="1:8" x14ac:dyDescent="0.3">
      <c r="A2990" s="94"/>
      <c r="B2990" s="93"/>
      <c r="H2990" s="95"/>
    </row>
    <row r="2991" spans="1:8" x14ac:dyDescent="0.3">
      <c r="A2991" s="94"/>
      <c r="B2991" s="93"/>
      <c r="H2991" s="95"/>
    </row>
    <row r="2992" spans="1:8" x14ac:dyDescent="0.3">
      <c r="A2992" s="94"/>
      <c r="B2992" s="93"/>
      <c r="H2992" s="95"/>
    </row>
    <row r="2993" spans="1:8" x14ac:dyDescent="0.3">
      <c r="A2993" s="94"/>
      <c r="B2993" s="93"/>
      <c r="H2993" s="95"/>
    </row>
    <row r="2994" spans="1:8" x14ac:dyDescent="0.3">
      <c r="A2994" s="94"/>
      <c r="B2994" s="93"/>
      <c r="H2994" s="95"/>
    </row>
    <row r="2995" spans="1:8" x14ac:dyDescent="0.3">
      <c r="A2995" s="94"/>
      <c r="B2995" s="93"/>
      <c r="H2995" s="95"/>
    </row>
    <row r="2996" spans="1:8" x14ac:dyDescent="0.3">
      <c r="A2996" s="94"/>
      <c r="B2996" s="93"/>
      <c r="H2996" s="95"/>
    </row>
    <row r="2997" spans="1:8" x14ac:dyDescent="0.3">
      <c r="A2997" s="94"/>
      <c r="B2997" s="93"/>
      <c r="H2997" s="95"/>
    </row>
    <row r="2998" spans="1:8" x14ac:dyDescent="0.3">
      <c r="A2998" s="94"/>
      <c r="B2998" s="93"/>
      <c r="H2998" s="95"/>
    </row>
    <row r="2999" spans="1:8" x14ac:dyDescent="0.3">
      <c r="A2999" s="94"/>
      <c r="B2999" s="93"/>
      <c r="H2999" s="95"/>
    </row>
    <row r="3000" spans="1:8" x14ac:dyDescent="0.3">
      <c r="A3000" s="94"/>
      <c r="B3000" s="93"/>
      <c r="H3000" s="95"/>
    </row>
    <row r="3001" spans="1:8" x14ac:dyDescent="0.3">
      <c r="A3001" s="94"/>
      <c r="B3001" s="93"/>
      <c r="H3001" s="95"/>
    </row>
    <row r="3002" spans="1:8" x14ac:dyDescent="0.3">
      <c r="A3002" s="94"/>
      <c r="B3002" s="93"/>
      <c r="H3002" s="95"/>
    </row>
    <row r="3003" spans="1:8" x14ac:dyDescent="0.3">
      <c r="A3003" s="94"/>
      <c r="B3003" s="93"/>
      <c r="H3003" s="95"/>
    </row>
    <row r="3004" spans="1:8" x14ac:dyDescent="0.3">
      <c r="A3004" s="94"/>
      <c r="B3004" s="93"/>
      <c r="H3004" s="95"/>
    </row>
    <row r="3005" spans="1:8" x14ac:dyDescent="0.3">
      <c r="A3005" s="94"/>
      <c r="B3005" s="93"/>
      <c r="H3005" s="95"/>
    </row>
    <row r="3006" spans="1:8" x14ac:dyDescent="0.3">
      <c r="A3006" s="94"/>
      <c r="B3006" s="93"/>
      <c r="H3006" s="95"/>
    </row>
    <row r="3007" spans="1:8" x14ac:dyDescent="0.3">
      <c r="A3007" s="94"/>
      <c r="B3007" s="93"/>
      <c r="H3007" s="95"/>
    </row>
    <row r="3008" spans="1:8" x14ac:dyDescent="0.3">
      <c r="A3008" s="94"/>
      <c r="B3008" s="93"/>
      <c r="H3008" s="95"/>
    </row>
    <row r="3009" spans="1:8" x14ac:dyDescent="0.3">
      <c r="A3009" s="94"/>
      <c r="B3009" s="93"/>
      <c r="H3009" s="95"/>
    </row>
    <row r="3010" spans="1:8" x14ac:dyDescent="0.3">
      <c r="A3010" s="94"/>
      <c r="B3010" s="93"/>
      <c r="H3010" s="95"/>
    </row>
    <row r="3011" spans="1:8" x14ac:dyDescent="0.3">
      <c r="A3011" s="94"/>
      <c r="B3011" s="93"/>
      <c r="H3011" s="95"/>
    </row>
    <row r="3012" spans="1:8" x14ac:dyDescent="0.3">
      <c r="A3012" s="94"/>
      <c r="B3012" s="93"/>
      <c r="H3012" s="95"/>
    </row>
    <row r="3013" spans="1:8" x14ac:dyDescent="0.3">
      <c r="A3013" s="94"/>
      <c r="B3013" s="93"/>
      <c r="H3013" s="95"/>
    </row>
    <row r="3014" spans="1:8" x14ac:dyDescent="0.3">
      <c r="A3014" s="94"/>
      <c r="B3014" s="93"/>
      <c r="H3014" s="95"/>
    </row>
    <row r="3015" spans="1:8" x14ac:dyDescent="0.3">
      <c r="A3015" s="94"/>
      <c r="B3015" s="93"/>
      <c r="H3015" s="95"/>
    </row>
    <row r="3016" spans="1:8" x14ac:dyDescent="0.3">
      <c r="A3016" s="94"/>
      <c r="B3016" s="93"/>
      <c r="H3016" s="95"/>
    </row>
    <row r="3017" spans="1:8" x14ac:dyDescent="0.3">
      <c r="A3017" s="94"/>
      <c r="B3017" s="93"/>
      <c r="H3017" s="95"/>
    </row>
    <row r="3018" spans="1:8" x14ac:dyDescent="0.3">
      <c r="A3018" s="94"/>
      <c r="B3018" s="93"/>
      <c r="H3018" s="95"/>
    </row>
    <row r="3019" spans="1:8" x14ac:dyDescent="0.3">
      <c r="A3019" s="94"/>
      <c r="B3019" s="93"/>
      <c r="H3019" s="95"/>
    </row>
    <row r="3020" spans="1:8" x14ac:dyDescent="0.3">
      <c r="A3020" s="94"/>
      <c r="B3020" s="93"/>
      <c r="H3020" s="95"/>
    </row>
    <row r="3021" spans="1:8" x14ac:dyDescent="0.3">
      <c r="A3021" s="94"/>
      <c r="B3021" s="93"/>
      <c r="H3021" s="95"/>
    </row>
    <row r="3022" spans="1:8" x14ac:dyDescent="0.3">
      <c r="A3022" s="94"/>
      <c r="B3022" s="93"/>
      <c r="H3022" s="95"/>
    </row>
    <row r="3023" spans="1:8" x14ac:dyDescent="0.3">
      <c r="A3023" s="94"/>
      <c r="B3023" s="93"/>
      <c r="H3023" s="95"/>
    </row>
    <row r="3024" spans="1:8" x14ac:dyDescent="0.3">
      <c r="A3024" s="94"/>
      <c r="B3024" s="93"/>
      <c r="H3024" s="95"/>
    </row>
    <row r="3025" spans="1:8" x14ac:dyDescent="0.3">
      <c r="A3025" s="94"/>
      <c r="B3025" s="93"/>
      <c r="H3025" s="95"/>
    </row>
    <row r="3026" spans="1:8" x14ac:dyDescent="0.3">
      <c r="A3026" s="94"/>
      <c r="B3026" s="93"/>
      <c r="H3026" s="95"/>
    </row>
    <row r="3027" spans="1:8" x14ac:dyDescent="0.3">
      <c r="A3027" s="94"/>
      <c r="B3027" s="93"/>
      <c r="H3027" s="95"/>
    </row>
    <row r="3028" spans="1:8" x14ac:dyDescent="0.3">
      <c r="A3028" s="94"/>
      <c r="B3028" s="93"/>
      <c r="H3028" s="95"/>
    </row>
    <row r="3029" spans="1:8" x14ac:dyDescent="0.3">
      <c r="A3029" s="94"/>
      <c r="B3029" s="93"/>
      <c r="H3029" s="95"/>
    </row>
    <row r="3030" spans="1:8" x14ac:dyDescent="0.3">
      <c r="A3030" s="94"/>
      <c r="B3030" s="93"/>
      <c r="H3030" s="95"/>
    </row>
    <row r="3031" spans="1:8" x14ac:dyDescent="0.3">
      <c r="A3031" s="94"/>
      <c r="B3031" s="93"/>
      <c r="H3031" s="95"/>
    </row>
    <row r="3032" spans="1:8" x14ac:dyDescent="0.3">
      <c r="A3032" s="94"/>
      <c r="B3032" s="93"/>
      <c r="H3032" s="95"/>
    </row>
    <row r="3033" spans="1:8" x14ac:dyDescent="0.3">
      <c r="A3033" s="94"/>
      <c r="B3033" s="93"/>
      <c r="H3033" s="95"/>
    </row>
    <row r="3034" spans="1:8" x14ac:dyDescent="0.3">
      <c r="A3034" s="94"/>
      <c r="B3034" s="93"/>
      <c r="H3034" s="95"/>
    </row>
    <row r="3035" spans="1:8" x14ac:dyDescent="0.3">
      <c r="A3035" s="94"/>
      <c r="B3035" s="93"/>
      <c r="H3035" s="95"/>
    </row>
    <row r="3036" spans="1:8" x14ac:dyDescent="0.3">
      <c r="A3036" s="94"/>
      <c r="B3036" s="93"/>
      <c r="H3036" s="95"/>
    </row>
    <row r="3037" spans="1:8" x14ac:dyDescent="0.3">
      <c r="A3037" s="94"/>
      <c r="B3037" s="93"/>
      <c r="H3037" s="95"/>
    </row>
    <row r="3038" spans="1:8" x14ac:dyDescent="0.3">
      <c r="A3038" s="94"/>
      <c r="B3038" s="93"/>
      <c r="H3038" s="95"/>
    </row>
    <row r="3039" spans="1:8" x14ac:dyDescent="0.3">
      <c r="A3039" s="94"/>
      <c r="B3039" s="93"/>
      <c r="H3039" s="95"/>
    </row>
    <row r="3040" spans="1:8" x14ac:dyDescent="0.3">
      <c r="A3040" s="94"/>
      <c r="B3040" s="93"/>
      <c r="H3040" s="95"/>
    </row>
    <row r="3041" spans="1:8" x14ac:dyDescent="0.3">
      <c r="A3041" s="94"/>
      <c r="B3041" s="93"/>
      <c r="H3041" s="95"/>
    </row>
    <row r="3042" spans="1:8" x14ac:dyDescent="0.3">
      <c r="A3042" s="94"/>
      <c r="B3042" s="93"/>
      <c r="H3042" s="95"/>
    </row>
    <row r="3043" spans="1:8" x14ac:dyDescent="0.3">
      <c r="A3043" s="94"/>
      <c r="B3043" s="93"/>
      <c r="H3043" s="95"/>
    </row>
    <row r="3044" spans="1:8" x14ac:dyDescent="0.3">
      <c r="A3044" s="94"/>
      <c r="B3044" s="93"/>
      <c r="H3044" s="95"/>
    </row>
    <row r="3045" spans="1:8" x14ac:dyDescent="0.3">
      <c r="A3045" s="94"/>
      <c r="B3045" s="93"/>
      <c r="H3045" s="95"/>
    </row>
    <row r="3046" spans="1:8" x14ac:dyDescent="0.3">
      <c r="A3046" s="94"/>
      <c r="B3046" s="93"/>
      <c r="H3046" s="95"/>
    </row>
    <row r="3047" spans="1:8" x14ac:dyDescent="0.3">
      <c r="A3047" s="94"/>
      <c r="B3047" s="93"/>
      <c r="H3047" s="95"/>
    </row>
    <row r="3048" spans="1:8" x14ac:dyDescent="0.3">
      <c r="A3048" s="94"/>
      <c r="B3048" s="93"/>
      <c r="H3048" s="95"/>
    </row>
    <row r="3049" spans="1:8" x14ac:dyDescent="0.3">
      <c r="A3049" s="94"/>
      <c r="B3049" s="93"/>
      <c r="H3049" s="95"/>
    </row>
    <row r="3050" spans="1:8" x14ac:dyDescent="0.3">
      <c r="A3050" s="94"/>
      <c r="B3050" s="93"/>
      <c r="H3050" s="95"/>
    </row>
    <row r="3051" spans="1:8" x14ac:dyDescent="0.3">
      <c r="A3051" s="94"/>
      <c r="B3051" s="93"/>
      <c r="H3051" s="95"/>
    </row>
    <row r="3052" spans="1:8" x14ac:dyDescent="0.3">
      <c r="A3052" s="94"/>
      <c r="B3052" s="93"/>
      <c r="H3052" s="95"/>
    </row>
    <row r="3053" spans="1:8" x14ac:dyDescent="0.3">
      <c r="A3053" s="94"/>
      <c r="B3053" s="93"/>
      <c r="H3053" s="95"/>
    </row>
    <row r="3054" spans="1:8" x14ac:dyDescent="0.3">
      <c r="A3054" s="94"/>
      <c r="B3054" s="93"/>
      <c r="H3054" s="95"/>
    </row>
    <row r="3055" spans="1:8" x14ac:dyDescent="0.3">
      <c r="A3055" s="94"/>
      <c r="B3055" s="93"/>
      <c r="H3055" s="95"/>
    </row>
    <row r="3056" spans="1:8" x14ac:dyDescent="0.3">
      <c r="A3056" s="94"/>
      <c r="B3056" s="93"/>
      <c r="H3056" s="95"/>
    </row>
    <row r="3057" spans="1:8" x14ac:dyDescent="0.3">
      <c r="A3057" s="94"/>
      <c r="B3057" s="93"/>
      <c r="H3057" s="95"/>
    </row>
    <row r="3058" spans="1:8" x14ac:dyDescent="0.3">
      <c r="A3058" s="94"/>
      <c r="B3058" s="93"/>
      <c r="H3058" s="95"/>
    </row>
    <row r="3059" spans="1:8" x14ac:dyDescent="0.3">
      <c r="A3059" s="94"/>
      <c r="B3059" s="93"/>
      <c r="H3059" s="95"/>
    </row>
    <row r="3060" spans="1:8" x14ac:dyDescent="0.3">
      <c r="A3060" s="94"/>
      <c r="B3060" s="93"/>
      <c r="H3060" s="95"/>
    </row>
    <row r="3061" spans="1:8" x14ac:dyDescent="0.3">
      <c r="A3061" s="94"/>
      <c r="B3061" s="93"/>
      <c r="H3061" s="95"/>
    </row>
    <row r="3062" spans="1:8" x14ac:dyDescent="0.3">
      <c r="A3062" s="94"/>
      <c r="B3062" s="93"/>
      <c r="H3062" s="95"/>
    </row>
    <row r="3063" spans="1:8" x14ac:dyDescent="0.3">
      <c r="A3063" s="94"/>
      <c r="B3063" s="93"/>
      <c r="H3063" s="95"/>
    </row>
    <row r="3064" spans="1:8" x14ac:dyDescent="0.3">
      <c r="A3064" s="94"/>
      <c r="B3064" s="93"/>
      <c r="H3064" s="95"/>
    </row>
    <row r="3065" spans="1:8" x14ac:dyDescent="0.3">
      <c r="A3065" s="94"/>
      <c r="B3065" s="93"/>
      <c r="H3065" s="95"/>
    </row>
    <row r="3066" spans="1:8" x14ac:dyDescent="0.3">
      <c r="A3066" s="94"/>
      <c r="B3066" s="93"/>
      <c r="H3066" s="95"/>
    </row>
    <row r="3067" spans="1:8" x14ac:dyDescent="0.3">
      <c r="A3067" s="94"/>
      <c r="B3067" s="93"/>
      <c r="H3067" s="95"/>
    </row>
    <row r="3068" spans="1:8" x14ac:dyDescent="0.3">
      <c r="A3068" s="94"/>
      <c r="B3068" s="93"/>
      <c r="H3068" s="95"/>
    </row>
    <row r="3069" spans="1:8" x14ac:dyDescent="0.3">
      <c r="A3069" s="94"/>
      <c r="B3069" s="93"/>
      <c r="H3069" s="95"/>
    </row>
    <row r="3070" spans="1:8" x14ac:dyDescent="0.3">
      <c r="A3070" s="94"/>
      <c r="B3070" s="93"/>
      <c r="H3070" s="95"/>
    </row>
    <row r="3071" spans="1:8" x14ac:dyDescent="0.3">
      <c r="A3071" s="94"/>
      <c r="B3071" s="93"/>
      <c r="H3071" s="95"/>
    </row>
    <row r="3072" spans="1:8" x14ac:dyDescent="0.3">
      <c r="A3072" s="94"/>
      <c r="B3072" s="93"/>
      <c r="H3072" s="95"/>
    </row>
    <row r="3073" spans="1:8" x14ac:dyDescent="0.3">
      <c r="A3073" s="94"/>
      <c r="B3073" s="93"/>
      <c r="H3073" s="95"/>
    </row>
    <row r="3074" spans="1:8" x14ac:dyDescent="0.3">
      <c r="A3074" s="94"/>
      <c r="B3074" s="93"/>
      <c r="H3074" s="95"/>
    </row>
    <row r="3075" spans="1:8" x14ac:dyDescent="0.3">
      <c r="A3075" s="94"/>
      <c r="B3075" s="93"/>
      <c r="H3075" s="95"/>
    </row>
    <row r="3076" spans="1:8" x14ac:dyDescent="0.3">
      <c r="A3076" s="94"/>
      <c r="B3076" s="93"/>
      <c r="H3076" s="95"/>
    </row>
    <row r="3077" spans="1:8" x14ac:dyDescent="0.3">
      <c r="A3077" s="94"/>
      <c r="B3077" s="93"/>
      <c r="H3077" s="95"/>
    </row>
    <row r="3078" spans="1:8" x14ac:dyDescent="0.3">
      <c r="A3078" s="94"/>
      <c r="B3078" s="93"/>
      <c r="H3078" s="95"/>
    </row>
    <row r="3079" spans="1:8" x14ac:dyDescent="0.3">
      <c r="A3079" s="94"/>
      <c r="B3079" s="93"/>
      <c r="H3079" s="95"/>
    </row>
    <row r="3080" spans="1:8" x14ac:dyDescent="0.3">
      <c r="A3080" s="94"/>
      <c r="B3080" s="93"/>
      <c r="H3080" s="95"/>
    </row>
    <row r="3081" spans="1:8" x14ac:dyDescent="0.3">
      <c r="A3081" s="94"/>
      <c r="B3081" s="93"/>
      <c r="H3081" s="95"/>
    </row>
    <row r="3082" spans="1:8" x14ac:dyDescent="0.3">
      <c r="A3082" s="94"/>
      <c r="B3082" s="93"/>
      <c r="H3082" s="95"/>
    </row>
    <row r="3083" spans="1:8" x14ac:dyDescent="0.3">
      <c r="A3083" s="94"/>
      <c r="B3083" s="93"/>
      <c r="H3083" s="95"/>
    </row>
    <row r="3084" spans="1:8" x14ac:dyDescent="0.3">
      <c r="A3084" s="94"/>
      <c r="B3084" s="93"/>
      <c r="H3084" s="95"/>
    </row>
    <row r="3085" spans="1:8" x14ac:dyDescent="0.3">
      <c r="A3085" s="94"/>
      <c r="B3085" s="93"/>
      <c r="H3085" s="95"/>
    </row>
    <row r="3086" spans="1:8" x14ac:dyDescent="0.3">
      <c r="A3086" s="94"/>
      <c r="B3086" s="93"/>
      <c r="H3086" s="95"/>
    </row>
    <row r="3087" spans="1:8" x14ac:dyDescent="0.3">
      <c r="A3087" s="94"/>
      <c r="B3087" s="93"/>
      <c r="H3087" s="95"/>
    </row>
    <row r="3088" spans="1:8" x14ac:dyDescent="0.3">
      <c r="A3088" s="94"/>
      <c r="B3088" s="93"/>
      <c r="H3088" s="95"/>
    </row>
    <row r="3089" spans="1:8" x14ac:dyDescent="0.3">
      <c r="A3089" s="94"/>
      <c r="B3089" s="93"/>
      <c r="H3089" s="95"/>
    </row>
    <row r="3090" spans="1:8" x14ac:dyDescent="0.3">
      <c r="A3090" s="94"/>
      <c r="B3090" s="93"/>
      <c r="H3090" s="95"/>
    </row>
    <row r="3091" spans="1:8" x14ac:dyDescent="0.3">
      <c r="A3091" s="94"/>
      <c r="B3091" s="93"/>
      <c r="H3091" s="95"/>
    </row>
    <row r="3092" spans="1:8" x14ac:dyDescent="0.3">
      <c r="A3092" s="94"/>
      <c r="B3092" s="93"/>
      <c r="H3092" s="95"/>
    </row>
    <row r="3093" spans="1:8" x14ac:dyDescent="0.3">
      <c r="A3093" s="94"/>
      <c r="B3093" s="93"/>
      <c r="H3093" s="95"/>
    </row>
    <row r="3094" spans="1:8" x14ac:dyDescent="0.3">
      <c r="A3094" s="94"/>
      <c r="B3094" s="93"/>
      <c r="H3094" s="95"/>
    </row>
    <row r="3095" spans="1:8" x14ac:dyDescent="0.3">
      <c r="A3095" s="94"/>
      <c r="B3095" s="93"/>
      <c r="H3095" s="95"/>
    </row>
    <row r="3096" spans="1:8" x14ac:dyDescent="0.3">
      <c r="A3096" s="94"/>
      <c r="B3096" s="93"/>
      <c r="H3096" s="95"/>
    </row>
    <row r="3097" spans="1:8" x14ac:dyDescent="0.3">
      <c r="A3097" s="94"/>
      <c r="B3097" s="93"/>
      <c r="H3097" s="95"/>
    </row>
    <row r="3098" spans="1:8" x14ac:dyDescent="0.3">
      <c r="A3098" s="94"/>
      <c r="B3098" s="93"/>
      <c r="H3098" s="95"/>
    </row>
    <row r="3099" spans="1:8" x14ac:dyDescent="0.3">
      <c r="A3099" s="94"/>
      <c r="B3099" s="93"/>
      <c r="H3099" s="95"/>
    </row>
    <row r="3100" spans="1:8" x14ac:dyDescent="0.3">
      <c r="A3100" s="94"/>
      <c r="B3100" s="93"/>
      <c r="H3100" s="95"/>
    </row>
    <row r="3101" spans="1:8" x14ac:dyDescent="0.3">
      <c r="A3101" s="94"/>
      <c r="B3101" s="93"/>
      <c r="H3101" s="95"/>
    </row>
    <row r="3102" spans="1:8" x14ac:dyDescent="0.3">
      <c r="A3102" s="94"/>
      <c r="B3102" s="93"/>
      <c r="H3102" s="95"/>
    </row>
    <row r="3103" spans="1:8" x14ac:dyDescent="0.3">
      <c r="A3103" s="94"/>
      <c r="B3103" s="93"/>
      <c r="H3103" s="95"/>
    </row>
    <row r="3104" spans="1:8" x14ac:dyDescent="0.3">
      <c r="A3104" s="94"/>
      <c r="B3104" s="93"/>
      <c r="H3104" s="95"/>
    </row>
    <row r="3105" spans="1:8" x14ac:dyDescent="0.3">
      <c r="A3105" s="94"/>
      <c r="B3105" s="93"/>
      <c r="H3105" s="95"/>
    </row>
    <row r="3106" spans="1:8" x14ac:dyDescent="0.3">
      <c r="A3106" s="94"/>
      <c r="B3106" s="93"/>
      <c r="H3106" s="95"/>
    </row>
    <row r="3107" spans="1:8" x14ac:dyDescent="0.3">
      <c r="A3107" s="94"/>
      <c r="B3107" s="93"/>
      <c r="H3107" s="95"/>
    </row>
    <row r="3108" spans="1:8" x14ac:dyDescent="0.3">
      <c r="A3108" s="94"/>
      <c r="B3108" s="93"/>
      <c r="H3108" s="95"/>
    </row>
    <row r="3109" spans="1:8" x14ac:dyDescent="0.3">
      <c r="A3109" s="94"/>
      <c r="B3109" s="93"/>
      <c r="H3109" s="95"/>
    </row>
    <row r="3110" spans="1:8" x14ac:dyDescent="0.3">
      <c r="A3110" s="94"/>
      <c r="B3110" s="93"/>
      <c r="H3110" s="95"/>
    </row>
    <row r="3111" spans="1:8" x14ac:dyDescent="0.3">
      <c r="A3111" s="94"/>
      <c r="B3111" s="93"/>
      <c r="H3111" s="95"/>
    </row>
    <row r="3112" spans="1:8" x14ac:dyDescent="0.3">
      <c r="A3112" s="94"/>
      <c r="B3112" s="93"/>
      <c r="H3112" s="95"/>
    </row>
    <row r="3113" spans="1:8" x14ac:dyDescent="0.3">
      <c r="A3113" s="94"/>
      <c r="B3113" s="93"/>
      <c r="H3113" s="95"/>
    </row>
    <row r="3114" spans="1:8" x14ac:dyDescent="0.3">
      <c r="A3114" s="94"/>
      <c r="B3114" s="93"/>
      <c r="H3114" s="95"/>
    </row>
    <row r="3115" spans="1:8" x14ac:dyDescent="0.3">
      <c r="A3115" s="94"/>
      <c r="B3115" s="93"/>
      <c r="H3115" s="95"/>
    </row>
    <row r="3116" spans="1:8" x14ac:dyDescent="0.3">
      <c r="A3116" s="94"/>
      <c r="B3116" s="93"/>
      <c r="H3116" s="95"/>
    </row>
    <row r="3117" spans="1:8" x14ac:dyDescent="0.3">
      <c r="A3117" s="94"/>
      <c r="B3117" s="93"/>
      <c r="H3117" s="95"/>
    </row>
    <row r="3118" spans="1:8" x14ac:dyDescent="0.3">
      <c r="A3118" s="94"/>
      <c r="B3118" s="93"/>
      <c r="H3118" s="95"/>
    </row>
    <row r="3119" spans="1:8" x14ac:dyDescent="0.3">
      <c r="A3119" s="94"/>
      <c r="B3119" s="93"/>
      <c r="H3119" s="95"/>
    </row>
    <row r="3120" spans="1:8" x14ac:dyDescent="0.3">
      <c r="A3120" s="94"/>
      <c r="B3120" s="93"/>
      <c r="H3120" s="95"/>
    </row>
    <row r="3121" spans="1:8" x14ac:dyDescent="0.3">
      <c r="A3121" s="94"/>
      <c r="B3121" s="93"/>
      <c r="H3121" s="95"/>
    </row>
    <row r="3122" spans="1:8" x14ac:dyDescent="0.3">
      <c r="A3122" s="94"/>
      <c r="B3122" s="93"/>
      <c r="H3122" s="95"/>
    </row>
    <row r="3123" spans="1:8" x14ac:dyDescent="0.3">
      <c r="A3123" s="94"/>
      <c r="B3123" s="93"/>
      <c r="H3123" s="95"/>
    </row>
    <row r="3124" spans="1:8" x14ac:dyDescent="0.3">
      <c r="A3124" s="94"/>
      <c r="B3124" s="93"/>
      <c r="H3124" s="95"/>
    </row>
    <row r="3125" spans="1:8" x14ac:dyDescent="0.3">
      <c r="A3125" s="94"/>
      <c r="B3125" s="93"/>
      <c r="H3125" s="95"/>
    </row>
    <row r="3126" spans="1:8" x14ac:dyDescent="0.3">
      <c r="A3126" s="94"/>
      <c r="B3126" s="93"/>
      <c r="H3126" s="95"/>
    </row>
    <row r="3127" spans="1:8" x14ac:dyDescent="0.3">
      <c r="A3127" s="94"/>
      <c r="B3127" s="93"/>
      <c r="H3127" s="95"/>
    </row>
    <row r="3128" spans="1:8" x14ac:dyDescent="0.3">
      <c r="A3128" s="94"/>
      <c r="B3128" s="93"/>
      <c r="H3128" s="95"/>
    </row>
    <row r="3129" spans="1:8" x14ac:dyDescent="0.3">
      <c r="A3129" s="94"/>
      <c r="B3129" s="93"/>
      <c r="H3129" s="95"/>
    </row>
    <row r="3130" spans="1:8" x14ac:dyDescent="0.3">
      <c r="A3130" s="94"/>
      <c r="B3130" s="93"/>
      <c r="H3130" s="95"/>
    </row>
    <row r="3131" spans="1:8" x14ac:dyDescent="0.3">
      <c r="A3131" s="94"/>
      <c r="B3131" s="93"/>
      <c r="H3131" s="95"/>
    </row>
    <row r="3132" spans="1:8" x14ac:dyDescent="0.3">
      <c r="A3132" s="94"/>
      <c r="B3132" s="93"/>
      <c r="H3132" s="95"/>
    </row>
    <row r="3133" spans="1:8" x14ac:dyDescent="0.3">
      <c r="A3133" s="94"/>
      <c r="B3133" s="93"/>
      <c r="H3133" s="95"/>
    </row>
    <row r="3134" spans="1:8" x14ac:dyDescent="0.3">
      <c r="A3134" s="94"/>
      <c r="B3134" s="93"/>
      <c r="H3134" s="95"/>
    </row>
    <row r="3135" spans="1:8" x14ac:dyDescent="0.3">
      <c r="A3135" s="94"/>
      <c r="B3135" s="93"/>
      <c r="H3135" s="95"/>
    </row>
    <row r="3136" spans="1:8" x14ac:dyDescent="0.3">
      <c r="A3136" s="94"/>
      <c r="B3136" s="93"/>
      <c r="H3136" s="95"/>
    </row>
    <row r="3137" spans="1:8" x14ac:dyDescent="0.3">
      <c r="A3137" s="94"/>
      <c r="B3137" s="93"/>
      <c r="H3137" s="95"/>
    </row>
    <row r="3138" spans="1:8" x14ac:dyDescent="0.3">
      <c r="A3138" s="94"/>
      <c r="B3138" s="93"/>
      <c r="H3138" s="95"/>
    </row>
    <row r="3139" spans="1:8" x14ac:dyDescent="0.3">
      <c r="A3139" s="94"/>
      <c r="B3139" s="93"/>
      <c r="H3139" s="95"/>
    </row>
    <row r="3140" spans="1:8" x14ac:dyDescent="0.3">
      <c r="A3140" s="94"/>
      <c r="B3140" s="93"/>
      <c r="H3140" s="95"/>
    </row>
    <row r="3141" spans="1:8" x14ac:dyDescent="0.3">
      <c r="A3141" s="94"/>
      <c r="B3141" s="93"/>
      <c r="H3141" s="95"/>
    </row>
    <row r="3142" spans="1:8" x14ac:dyDescent="0.3">
      <c r="A3142" s="94"/>
      <c r="B3142" s="93"/>
      <c r="H3142" s="95"/>
    </row>
    <row r="3143" spans="1:8" x14ac:dyDescent="0.3">
      <c r="A3143" s="94"/>
      <c r="B3143" s="93"/>
      <c r="H3143" s="95"/>
    </row>
    <row r="3144" spans="1:8" x14ac:dyDescent="0.3">
      <c r="A3144" s="94"/>
      <c r="B3144" s="93"/>
      <c r="H3144" s="95"/>
    </row>
    <row r="3145" spans="1:8" x14ac:dyDescent="0.3">
      <c r="A3145" s="94"/>
      <c r="B3145" s="93"/>
      <c r="H3145" s="95"/>
    </row>
    <row r="3146" spans="1:8" x14ac:dyDescent="0.3">
      <c r="A3146" s="94"/>
      <c r="B3146" s="93"/>
      <c r="H3146" s="95"/>
    </row>
    <row r="3147" spans="1:8" x14ac:dyDescent="0.3">
      <c r="A3147" s="94"/>
      <c r="B3147" s="93"/>
      <c r="H3147" s="95"/>
    </row>
    <row r="3148" spans="1:8" x14ac:dyDescent="0.3">
      <c r="A3148" s="94"/>
      <c r="B3148" s="93"/>
      <c r="H3148" s="95"/>
    </row>
    <row r="3149" spans="1:8" x14ac:dyDescent="0.3">
      <c r="A3149" s="94"/>
      <c r="B3149" s="93"/>
      <c r="H3149" s="95"/>
    </row>
    <row r="3150" spans="1:8" x14ac:dyDescent="0.3">
      <c r="A3150" s="94"/>
      <c r="B3150" s="93"/>
      <c r="H3150" s="95"/>
    </row>
    <row r="3151" spans="1:8" x14ac:dyDescent="0.3">
      <c r="A3151" s="94"/>
      <c r="B3151" s="93"/>
      <c r="H3151" s="95"/>
    </row>
    <row r="3152" spans="1:8" x14ac:dyDescent="0.3">
      <c r="A3152" s="94"/>
      <c r="B3152" s="93"/>
      <c r="H3152" s="95"/>
    </row>
    <row r="3153" spans="1:8" x14ac:dyDescent="0.3">
      <c r="A3153" s="94"/>
      <c r="B3153" s="93"/>
      <c r="H3153" s="95"/>
    </row>
    <row r="3154" spans="1:8" x14ac:dyDescent="0.3">
      <c r="A3154" s="94"/>
      <c r="B3154" s="93"/>
      <c r="H3154" s="95"/>
    </row>
    <row r="3155" spans="1:8" x14ac:dyDescent="0.3">
      <c r="A3155" s="94"/>
      <c r="B3155" s="93"/>
      <c r="H3155" s="95"/>
    </row>
    <row r="3156" spans="1:8" x14ac:dyDescent="0.3">
      <c r="A3156" s="94"/>
      <c r="B3156" s="93"/>
      <c r="H3156" s="95"/>
    </row>
    <row r="3157" spans="1:8" x14ac:dyDescent="0.3">
      <c r="A3157" s="94"/>
      <c r="B3157" s="93"/>
      <c r="H3157" s="95"/>
    </row>
    <row r="3158" spans="1:8" x14ac:dyDescent="0.3">
      <c r="A3158" s="94"/>
      <c r="B3158" s="93"/>
      <c r="H3158" s="95"/>
    </row>
    <row r="3159" spans="1:8" x14ac:dyDescent="0.3">
      <c r="A3159" s="94"/>
      <c r="B3159" s="93"/>
      <c r="H3159" s="95"/>
    </row>
    <row r="3160" spans="1:8" x14ac:dyDescent="0.3">
      <c r="A3160" s="94"/>
      <c r="B3160" s="93"/>
      <c r="H3160" s="95"/>
    </row>
    <row r="3161" spans="1:8" x14ac:dyDescent="0.3">
      <c r="A3161" s="94"/>
      <c r="B3161" s="93"/>
      <c r="H3161" s="95"/>
    </row>
    <row r="3162" spans="1:8" x14ac:dyDescent="0.3">
      <c r="A3162" s="94"/>
      <c r="B3162" s="93"/>
      <c r="H3162" s="95"/>
    </row>
    <row r="3163" spans="1:8" x14ac:dyDescent="0.3">
      <c r="A3163" s="94"/>
      <c r="B3163" s="93"/>
      <c r="H3163" s="95"/>
    </row>
    <row r="3164" spans="1:8" x14ac:dyDescent="0.3">
      <c r="A3164" s="94"/>
      <c r="B3164" s="93"/>
      <c r="H3164" s="95"/>
    </row>
    <row r="3165" spans="1:8" x14ac:dyDescent="0.3">
      <c r="A3165" s="94"/>
      <c r="B3165" s="93"/>
      <c r="H3165" s="95"/>
    </row>
    <row r="3166" spans="1:8" x14ac:dyDescent="0.3">
      <c r="A3166" s="94"/>
      <c r="B3166" s="93"/>
      <c r="H3166" s="95"/>
    </row>
    <row r="3167" spans="1:8" x14ac:dyDescent="0.3">
      <c r="A3167" s="94"/>
      <c r="B3167" s="93"/>
      <c r="H3167" s="95"/>
    </row>
    <row r="3168" spans="1:8" x14ac:dyDescent="0.3">
      <c r="A3168" s="94"/>
      <c r="B3168" s="93"/>
      <c r="H3168" s="95"/>
    </row>
    <row r="3169" spans="1:8" x14ac:dyDescent="0.3">
      <c r="A3169" s="94"/>
      <c r="B3169" s="93"/>
      <c r="H3169" s="95"/>
    </row>
    <row r="3170" spans="1:8" x14ac:dyDescent="0.3">
      <c r="A3170" s="94"/>
      <c r="B3170" s="93"/>
      <c r="H3170" s="95"/>
    </row>
    <row r="3171" spans="1:8" x14ac:dyDescent="0.3">
      <c r="A3171" s="94"/>
      <c r="B3171" s="93"/>
      <c r="H3171" s="95"/>
    </row>
    <row r="3172" spans="1:8" x14ac:dyDescent="0.3">
      <c r="A3172" s="94"/>
      <c r="B3172" s="93"/>
      <c r="H3172" s="95"/>
    </row>
    <row r="3173" spans="1:8" x14ac:dyDescent="0.3">
      <c r="A3173" s="94"/>
      <c r="B3173" s="93"/>
      <c r="H3173" s="95"/>
    </row>
    <row r="3174" spans="1:8" x14ac:dyDescent="0.3">
      <c r="A3174" s="94"/>
      <c r="B3174" s="93"/>
      <c r="H3174" s="95"/>
    </row>
    <row r="3175" spans="1:8" x14ac:dyDescent="0.3">
      <c r="A3175" s="94"/>
      <c r="B3175" s="93"/>
      <c r="H3175" s="95"/>
    </row>
    <row r="3176" spans="1:8" x14ac:dyDescent="0.3">
      <c r="A3176" s="94"/>
      <c r="B3176" s="93"/>
      <c r="H3176" s="95"/>
    </row>
    <row r="3177" spans="1:8" x14ac:dyDescent="0.3">
      <c r="A3177" s="94"/>
      <c r="B3177" s="93"/>
      <c r="H3177" s="95"/>
    </row>
    <row r="3178" spans="1:8" x14ac:dyDescent="0.3">
      <c r="A3178" s="94"/>
      <c r="B3178" s="93"/>
      <c r="H3178" s="95"/>
    </row>
    <row r="3179" spans="1:8" x14ac:dyDescent="0.3">
      <c r="A3179" s="94"/>
      <c r="B3179" s="93"/>
      <c r="H3179" s="95"/>
    </row>
    <row r="3180" spans="1:8" x14ac:dyDescent="0.3">
      <c r="A3180" s="94"/>
      <c r="B3180" s="93"/>
      <c r="H3180" s="95"/>
    </row>
    <row r="3181" spans="1:8" x14ac:dyDescent="0.3">
      <c r="A3181" s="94"/>
      <c r="B3181" s="93"/>
      <c r="H3181" s="95"/>
    </row>
    <row r="3182" spans="1:8" x14ac:dyDescent="0.3">
      <c r="A3182" s="94"/>
      <c r="B3182" s="93"/>
      <c r="H3182" s="95"/>
    </row>
    <row r="3183" spans="1:8" x14ac:dyDescent="0.3">
      <c r="A3183" s="94"/>
      <c r="B3183" s="93"/>
      <c r="H3183" s="95"/>
    </row>
    <row r="3184" spans="1:8" x14ac:dyDescent="0.3">
      <c r="A3184" s="94"/>
      <c r="B3184" s="93"/>
      <c r="H3184" s="95"/>
    </row>
    <row r="3185" spans="1:8" x14ac:dyDescent="0.3">
      <c r="A3185" s="94"/>
      <c r="B3185" s="93"/>
      <c r="H3185" s="95"/>
    </row>
    <row r="3186" spans="1:8" x14ac:dyDescent="0.3">
      <c r="A3186" s="94"/>
      <c r="B3186" s="93"/>
      <c r="H3186" s="95"/>
    </row>
    <row r="3187" spans="1:8" x14ac:dyDescent="0.3">
      <c r="A3187" s="94"/>
      <c r="B3187" s="93"/>
      <c r="H3187" s="95"/>
    </row>
    <row r="3188" spans="1:8" x14ac:dyDescent="0.3">
      <c r="A3188" s="94"/>
      <c r="B3188" s="93"/>
      <c r="H3188" s="95"/>
    </row>
    <row r="3189" spans="1:8" x14ac:dyDescent="0.3">
      <c r="A3189" s="94"/>
      <c r="B3189" s="93"/>
      <c r="H3189" s="95"/>
    </row>
    <row r="3190" spans="1:8" x14ac:dyDescent="0.3">
      <c r="A3190" s="94"/>
      <c r="B3190" s="93"/>
      <c r="H3190" s="95"/>
    </row>
    <row r="3191" spans="1:8" x14ac:dyDescent="0.3">
      <c r="A3191" s="94"/>
      <c r="B3191" s="93"/>
      <c r="H3191" s="95"/>
    </row>
    <row r="3192" spans="1:8" x14ac:dyDescent="0.3">
      <c r="A3192" s="94"/>
      <c r="B3192" s="93"/>
      <c r="H3192" s="95"/>
    </row>
    <row r="3193" spans="1:8" x14ac:dyDescent="0.3">
      <c r="A3193" s="94"/>
      <c r="B3193" s="93"/>
      <c r="H3193" s="95"/>
    </row>
    <row r="3194" spans="1:8" x14ac:dyDescent="0.3">
      <c r="A3194" s="94"/>
      <c r="B3194" s="93"/>
      <c r="H3194" s="95"/>
    </row>
    <row r="3195" spans="1:8" x14ac:dyDescent="0.3">
      <c r="A3195" s="94"/>
      <c r="B3195" s="93"/>
      <c r="H3195" s="95"/>
    </row>
    <row r="3196" spans="1:8" x14ac:dyDescent="0.3">
      <c r="A3196" s="94"/>
      <c r="B3196" s="93"/>
      <c r="H3196" s="95"/>
    </row>
    <row r="3197" spans="1:8" x14ac:dyDescent="0.3">
      <c r="A3197" s="94"/>
      <c r="B3197" s="93"/>
      <c r="H3197" s="95"/>
    </row>
    <row r="3198" spans="1:8" x14ac:dyDescent="0.3">
      <c r="A3198" s="94"/>
      <c r="B3198" s="93"/>
      <c r="H3198" s="95"/>
    </row>
    <row r="3199" spans="1:8" x14ac:dyDescent="0.3">
      <c r="A3199" s="94"/>
      <c r="B3199" s="93"/>
      <c r="H3199" s="95"/>
    </row>
    <row r="3200" spans="1:8" x14ac:dyDescent="0.3">
      <c r="A3200" s="94"/>
      <c r="B3200" s="93"/>
      <c r="H3200" s="95"/>
    </row>
    <row r="3201" spans="1:8" x14ac:dyDescent="0.3">
      <c r="A3201" s="94"/>
      <c r="B3201" s="93"/>
      <c r="H3201" s="95"/>
    </row>
    <row r="3202" spans="1:8" x14ac:dyDescent="0.3">
      <c r="A3202" s="94"/>
      <c r="B3202" s="93"/>
      <c r="H3202" s="95"/>
    </row>
    <row r="3203" spans="1:8" x14ac:dyDescent="0.3">
      <c r="A3203" s="94"/>
      <c r="B3203" s="93"/>
      <c r="H3203" s="95"/>
    </row>
    <row r="3204" spans="1:8" x14ac:dyDescent="0.3">
      <c r="A3204" s="94"/>
      <c r="B3204" s="93"/>
      <c r="H3204" s="95"/>
    </row>
    <row r="3205" spans="1:8" x14ac:dyDescent="0.3">
      <c r="A3205" s="94"/>
      <c r="B3205" s="93"/>
      <c r="H3205" s="95"/>
    </row>
    <row r="3206" spans="1:8" x14ac:dyDescent="0.3">
      <c r="A3206" s="94"/>
      <c r="B3206" s="93"/>
      <c r="H3206" s="95"/>
    </row>
    <row r="3207" spans="1:8" x14ac:dyDescent="0.3">
      <c r="A3207" s="94"/>
      <c r="B3207" s="93"/>
      <c r="H3207" s="95"/>
    </row>
    <row r="3208" spans="1:8" x14ac:dyDescent="0.3">
      <c r="A3208" s="94"/>
      <c r="B3208" s="93"/>
      <c r="H3208" s="95"/>
    </row>
    <row r="3209" spans="1:8" x14ac:dyDescent="0.3">
      <c r="A3209" s="94"/>
      <c r="B3209" s="93"/>
      <c r="H3209" s="95"/>
    </row>
    <row r="3210" spans="1:8" x14ac:dyDescent="0.3">
      <c r="A3210" s="94"/>
      <c r="B3210" s="93"/>
      <c r="H3210" s="95"/>
    </row>
    <row r="3211" spans="1:8" x14ac:dyDescent="0.3">
      <c r="A3211" s="94"/>
      <c r="B3211" s="93"/>
      <c r="H3211" s="95"/>
    </row>
    <row r="3212" spans="1:8" x14ac:dyDescent="0.3">
      <c r="A3212" s="94"/>
      <c r="B3212" s="93"/>
      <c r="H3212" s="95"/>
    </row>
    <row r="3213" spans="1:8" x14ac:dyDescent="0.3">
      <c r="A3213" s="94"/>
      <c r="B3213" s="93"/>
      <c r="H3213" s="95"/>
    </row>
    <row r="3214" spans="1:8" x14ac:dyDescent="0.3">
      <c r="A3214" s="94"/>
      <c r="B3214" s="93"/>
      <c r="H3214" s="95"/>
    </row>
    <row r="3215" spans="1:8" x14ac:dyDescent="0.3">
      <c r="A3215" s="94"/>
      <c r="B3215" s="93"/>
      <c r="H3215" s="95"/>
    </row>
    <row r="3216" spans="1:8" x14ac:dyDescent="0.3">
      <c r="A3216" s="94"/>
      <c r="B3216" s="93"/>
      <c r="H3216" s="95"/>
    </row>
    <row r="3217" spans="1:8" x14ac:dyDescent="0.3">
      <c r="A3217" s="94"/>
      <c r="B3217" s="93"/>
      <c r="H3217" s="95"/>
    </row>
    <row r="3218" spans="1:8" x14ac:dyDescent="0.3">
      <c r="A3218" s="94"/>
      <c r="B3218" s="93"/>
      <c r="H3218" s="95"/>
    </row>
    <row r="3219" spans="1:8" x14ac:dyDescent="0.3">
      <c r="A3219" s="94"/>
      <c r="B3219" s="93"/>
      <c r="H3219" s="95"/>
    </row>
    <row r="3220" spans="1:8" x14ac:dyDescent="0.3">
      <c r="A3220" s="94"/>
      <c r="B3220" s="93"/>
      <c r="H3220" s="95"/>
    </row>
    <row r="3221" spans="1:8" x14ac:dyDescent="0.3">
      <c r="A3221" s="94"/>
      <c r="B3221" s="93"/>
      <c r="H3221" s="95"/>
    </row>
    <row r="3222" spans="1:8" x14ac:dyDescent="0.3">
      <c r="A3222" s="94"/>
      <c r="B3222" s="93"/>
      <c r="H3222" s="95"/>
    </row>
    <row r="3223" spans="1:8" x14ac:dyDescent="0.3">
      <c r="A3223" s="94"/>
      <c r="B3223" s="93"/>
      <c r="H3223" s="95"/>
    </row>
    <row r="3224" spans="1:8" x14ac:dyDescent="0.3">
      <c r="A3224" s="94"/>
      <c r="B3224" s="93"/>
      <c r="H3224" s="95"/>
    </row>
    <row r="3225" spans="1:8" x14ac:dyDescent="0.3">
      <c r="A3225" s="94"/>
      <c r="B3225" s="93"/>
      <c r="H3225" s="95"/>
    </row>
    <row r="3226" spans="1:8" x14ac:dyDescent="0.3">
      <c r="A3226" s="94"/>
      <c r="B3226" s="93"/>
      <c r="H3226" s="95"/>
    </row>
    <row r="3227" spans="1:8" x14ac:dyDescent="0.3">
      <c r="A3227" s="94"/>
      <c r="B3227" s="93"/>
      <c r="H3227" s="95"/>
    </row>
    <row r="3228" spans="1:8" x14ac:dyDescent="0.3">
      <c r="A3228" s="94"/>
      <c r="B3228" s="93"/>
      <c r="H3228" s="95"/>
    </row>
    <row r="3229" spans="1:8" x14ac:dyDescent="0.3">
      <c r="A3229" s="94"/>
      <c r="B3229" s="93"/>
      <c r="H3229" s="95"/>
    </row>
    <row r="3230" spans="1:8" x14ac:dyDescent="0.3">
      <c r="A3230" s="94"/>
      <c r="B3230" s="93"/>
      <c r="H3230" s="95"/>
    </row>
    <row r="3231" spans="1:8" x14ac:dyDescent="0.3">
      <c r="A3231" s="94"/>
      <c r="B3231" s="93"/>
      <c r="H3231" s="95"/>
    </row>
    <row r="3232" spans="1:8" x14ac:dyDescent="0.3">
      <c r="A3232" s="94"/>
      <c r="B3232" s="93"/>
      <c r="H3232" s="95"/>
    </row>
    <row r="3233" spans="1:8" x14ac:dyDescent="0.3">
      <c r="A3233" s="94"/>
      <c r="B3233" s="93"/>
      <c r="H3233" s="95"/>
    </row>
    <row r="3234" spans="1:8" x14ac:dyDescent="0.3">
      <c r="A3234" s="94"/>
      <c r="B3234" s="93"/>
      <c r="H3234" s="95"/>
    </row>
    <row r="3235" spans="1:8" x14ac:dyDescent="0.3">
      <c r="A3235" s="94"/>
      <c r="B3235" s="93"/>
      <c r="H3235" s="95"/>
    </row>
    <row r="3236" spans="1:8" x14ac:dyDescent="0.3">
      <c r="A3236" s="94"/>
      <c r="B3236" s="93"/>
      <c r="H3236" s="95"/>
    </row>
    <row r="3237" spans="1:8" x14ac:dyDescent="0.3">
      <c r="A3237" s="94"/>
      <c r="B3237" s="93"/>
      <c r="H3237" s="95"/>
    </row>
    <row r="3238" spans="1:8" x14ac:dyDescent="0.3">
      <c r="A3238" s="94"/>
      <c r="B3238" s="93"/>
      <c r="H3238" s="95"/>
    </row>
    <row r="3239" spans="1:8" x14ac:dyDescent="0.3">
      <c r="A3239" s="94"/>
      <c r="B3239" s="93"/>
      <c r="H3239" s="95"/>
    </row>
    <row r="3240" spans="1:8" x14ac:dyDescent="0.3">
      <c r="A3240" s="94"/>
      <c r="B3240" s="93"/>
      <c r="H3240" s="95"/>
    </row>
    <row r="3241" spans="1:8" x14ac:dyDescent="0.3">
      <c r="A3241" s="94"/>
      <c r="B3241" s="93"/>
      <c r="H3241" s="95"/>
    </row>
    <row r="3242" spans="1:8" x14ac:dyDescent="0.3">
      <c r="A3242" s="94"/>
      <c r="B3242" s="93"/>
      <c r="H3242" s="95"/>
    </row>
    <row r="3243" spans="1:8" x14ac:dyDescent="0.3">
      <c r="A3243" s="94"/>
      <c r="B3243" s="93"/>
      <c r="H3243" s="95"/>
    </row>
    <row r="3244" spans="1:8" x14ac:dyDescent="0.3">
      <c r="A3244" s="94"/>
      <c r="B3244" s="93"/>
      <c r="H3244" s="95"/>
    </row>
    <row r="3245" spans="1:8" x14ac:dyDescent="0.3">
      <c r="A3245" s="94"/>
      <c r="B3245" s="93"/>
      <c r="H3245" s="95"/>
    </row>
    <row r="3246" spans="1:8" x14ac:dyDescent="0.3">
      <c r="A3246" s="94"/>
      <c r="B3246" s="93"/>
      <c r="H3246" s="95"/>
    </row>
    <row r="3247" spans="1:8" x14ac:dyDescent="0.3">
      <c r="A3247" s="94"/>
      <c r="B3247" s="93"/>
      <c r="H3247" s="95"/>
    </row>
    <row r="3248" spans="1:8" x14ac:dyDescent="0.3">
      <c r="A3248" s="94"/>
      <c r="B3248" s="93"/>
      <c r="H3248" s="95"/>
    </row>
    <row r="3249" spans="1:8" x14ac:dyDescent="0.3">
      <c r="A3249" s="94"/>
      <c r="B3249" s="93"/>
      <c r="H3249" s="95"/>
    </row>
    <row r="3250" spans="1:8" x14ac:dyDescent="0.3">
      <c r="A3250" s="94"/>
      <c r="B3250" s="93"/>
      <c r="H3250" s="95"/>
    </row>
    <row r="3251" spans="1:8" x14ac:dyDescent="0.3">
      <c r="A3251" s="94"/>
      <c r="B3251" s="93"/>
      <c r="H3251" s="95"/>
    </row>
    <row r="3252" spans="1:8" x14ac:dyDescent="0.3">
      <c r="A3252" s="94"/>
      <c r="B3252" s="93"/>
      <c r="H3252" s="95"/>
    </row>
    <row r="3253" spans="1:8" x14ac:dyDescent="0.3">
      <c r="A3253" s="94"/>
      <c r="B3253" s="93"/>
      <c r="H3253" s="95"/>
    </row>
    <row r="3254" spans="1:8" x14ac:dyDescent="0.3">
      <c r="A3254" s="94"/>
      <c r="B3254" s="93"/>
      <c r="H3254" s="95"/>
    </row>
    <row r="3255" spans="1:8" x14ac:dyDescent="0.3">
      <c r="A3255" s="94"/>
      <c r="B3255" s="93"/>
      <c r="H3255" s="95"/>
    </row>
    <row r="3256" spans="1:8" x14ac:dyDescent="0.3">
      <c r="A3256" s="94"/>
      <c r="B3256" s="93"/>
      <c r="H3256" s="95"/>
    </row>
    <row r="3257" spans="1:8" x14ac:dyDescent="0.3">
      <c r="A3257" s="94"/>
      <c r="B3257" s="93"/>
      <c r="H3257" s="95"/>
    </row>
    <row r="3258" spans="1:8" x14ac:dyDescent="0.3">
      <c r="A3258" s="94"/>
      <c r="B3258" s="93"/>
      <c r="H3258" s="95"/>
    </row>
    <row r="3259" spans="1:8" x14ac:dyDescent="0.3">
      <c r="A3259" s="94"/>
      <c r="B3259" s="93"/>
      <c r="H3259" s="95"/>
    </row>
    <row r="3260" spans="1:8" x14ac:dyDescent="0.3">
      <c r="A3260" s="94"/>
      <c r="B3260" s="93"/>
      <c r="H3260" s="95"/>
    </row>
    <row r="3261" spans="1:8" x14ac:dyDescent="0.3">
      <c r="A3261" s="94"/>
      <c r="B3261" s="93"/>
      <c r="H3261" s="95"/>
    </row>
    <row r="3262" spans="1:8" x14ac:dyDescent="0.3">
      <c r="A3262" s="94"/>
      <c r="B3262" s="93"/>
      <c r="H3262" s="95"/>
    </row>
    <row r="3263" spans="1:8" x14ac:dyDescent="0.3">
      <c r="A3263" s="94"/>
      <c r="B3263" s="93"/>
      <c r="H3263" s="95"/>
    </row>
    <row r="3264" spans="1:8" x14ac:dyDescent="0.3">
      <c r="A3264" s="94"/>
      <c r="B3264" s="93"/>
      <c r="H3264" s="95"/>
    </row>
    <row r="3265" spans="1:8" x14ac:dyDescent="0.3">
      <c r="A3265" s="94"/>
      <c r="B3265" s="93"/>
      <c r="H3265" s="95"/>
    </row>
    <row r="3266" spans="1:8" x14ac:dyDescent="0.3">
      <c r="A3266" s="94"/>
      <c r="B3266" s="93"/>
      <c r="H3266" s="95"/>
    </row>
    <row r="3267" spans="1:8" x14ac:dyDescent="0.3">
      <c r="A3267" s="94"/>
      <c r="B3267" s="93"/>
      <c r="H3267" s="95"/>
    </row>
    <row r="3268" spans="1:8" x14ac:dyDescent="0.3">
      <c r="A3268" s="94"/>
      <c r="B3268" s="93"/>
      <c r="H3268" s="95"/>
    </row>
    <row r="3269" spans="1:8" x14ac:dyDescent="0.3">
      <c r="A3269" s="94"/>
      <c r="B3269" s="93"/>
      <c r="H3269" s="95"/>
    </row>
    <row r="3270" spans="1:8" x14ac:dyDescent="0.3">
      <c r="A3270" s="94"/>
      <c r="B3270" s="93"/>
      <c r="H3270" s="95"/>
    </row>
    <row r="3271" spans="1:8" x14ac:dyDescent="0.3">
      <c r="A3271" s="94"/>
      <c r="B3271" s="93"/>
      <c r="H3271" s="95"/>
    </row>
    <row r="3272" spans="1:8" x14ac:dyDescent="0.3">
      <c r="A3272" s="94"/>
      <c r="B3272" s="93"/>
      <c r="H3272" s="95"/>
    </row>
    <row r="3273" spans="1:8" x14ac:dyDescent="0.3">
      <c r="A3273" s="94"/>
      <c r="B3273" s="93"/>
      <c r="H3273" s="95"/>
    </row>
    <row r="3274" spans="1:8" x14ac:dyDescent="0.3">
      <c r="A3274" s="94"/>
      <c r="B3274" s="93"/>
      <c r="H3274" s="95"/>
    </row>
    <row r="3275" spans="1:8" x14ac:dyDescent="0.3">
      <c r="A3275" s="94"/>
      <c r="B3275" s="93"/>
      <c r="H3275" s="95"/>
    </row>
    <row r="3276" spans="1:8" x14ac:dyDescent="0.3">
      <c r="A3276" s="94"/>
      <c r="B3276" s="93"/>
      <c r="H3276" s="95"/>
    </row>
    <row r="3277" spans="1:8" x14ac:dyDescent="0.3">
      <c r="A3277" s="94"/>
      <c r="B3277" s="93"/>
      <c r="H3277" s="95"/>
    </row>
    <row r="3278" spans="1:8" x14ac:dyDescent="0.3">
      <c r="A3278" s="94"/>
      <c r="B3278" s="93"/>
      <c r="H3278" s="95"/>
    </row>
    <row r="3279" spans="1:8" x14ac:dyDescent="0.3">
      <c r="A3279" s="94"/>
      <c r="B3279" s="93"/>
      <c r="H3279" s="95"/>
    </row>
    <row r="3280" spans="1:8" x14ac:dyDescent="0.3">
      <c r="A3280" s="94"/>
      <c r="B3280" s="93"/>
      <c r="H3280" s="95"/>
    </row>
    <row r="3281" spans="1:8" x14ac:dyDescent="0.3">
      <c r="A3281" s="94"/>
      <c r="B3281" s="93"/>
      <c r="H3281" s="95"/>
    </row>
    <row r="3282" spans="1:8" x14ac:dyDescent="0.3">
      <c r="A3282" s="94"/>
      <c r="B3282" s="93"/>
      <c r="H3282" s="95"/>
    </row>
    <row r="3283" spans="1:8" x14ac:dyDescent="0.3">
      <c r="A3283" s="94"/>
      <c r="B3283" s="93"/>
      <c r="H3283" s="95"/>
    </row>
    <row r="3284" spans="1:8" x14ac:dyDescent="0.3">
      <c r="A3284" s="94"/>
      <c r="B3284" s="93"/>
      <c r="H3284" s="95"/>
    </row>
    <row r="3285" spans="1:8" x14ac:dyDescent="0.3">
      <c r="A3285" s="94"/>
      <c r="B3285" s="93"/>
      <c r="H3285" s="95"/>
    </row>
    <row r="3286" spans="1:8" x14ac:dyDescent="0.3">
      <c r="A3286" s="94"/>
      <c r="B3286" s="93"/>
      <c r="H3286" s="95"/>
    </row>
    <row r="3287" spans="1:8" x14ac:dyDescent="0.3">
      <c r="A3287" s="94"/>
      <c r="B3287" s="93"/>
      <c r="H3287" s="95"/>
    </row>
    <row r="3288" spans="1:8" x14ac:dyDescent="0.3">
      <c r="A3288" s="94"/>
      <c r="B3288" s="93"/>
      <c r="H3288" s="95"/>
    </row>
    <row r="3289" spans="1:8" x14ac:dyDescent="0.3">
      <c r="A3289" s="94"/>
      <c r="B3289" s="93"/>
      <c r="H3289" s="95"/>
    </row>
    <row r="3290" spans="1:8" x14ac:dyDescent="0.3">
      <c r="A3290" s="94"/>
      <c r="B3290" s="93"/>
      <c r="H3290" s="95"/>
    </row>
    <row r="3291" spans="1:8" x14ac:dyDescent="0.3">
      <c r="A3291" s="94"/>
      <c r="B3291" s="93"/>
      <c r="H3291" s="95"/>
    </row>
    <row r="3292" spans="1:8" x14ac:dyDescent="0.3">
      <c r="A3292" s="94"/>
      <c r="B3292" s="93"/>
      <c r="H3292" s="95"/>
    </row>
    <row r="3293" spans="1:8" x14ac:dyDescent="0.3">
      <c r="A3293" s="94"/>
      <c r="B3293" s="93"/>
      <c r="H3293" s="95"/>
    </row>
    <row r="3294" spans="1:8" x14ac:dyDescent="0.3">
      <c r="A3294" s="94"/>
      <c r="B3294" s="93"/>
      <c r="H3294" s="95"/>
    </row>
    <row r="3295" spans="1:8" x14ac:dyDescent="0.3">
      <c r="A3295" s="94"/>
      <c r="B3295" s="93"/>
      <c r="H3295" s="95"/>
    </row>
    <row r="3296" spans="1:8" x14ac:dyDescent="0.3">
      <c r="A3296" s="94"/>
      <c r="B3296" s="93"/>
      <c r="H3296" s="95"/>
    </row>
    <row r="3297" spans="1:8" x14ac:dyDescent="0.3">
      <c r="A3297" s="94"/>
      <c r="B3297" s="93"/>
      <c r="H3297" s="95"/>
    </row>
    <row r="3298" spans="1:8" x14ac:dyDescent="0.3">
      <c r="A3298" s="94"/>
      <c r="B3298" s="93"/>
      <c r="H3298" s="95"/>
    </row>
    <row r="3299" spans="1:8" x14ac:dyDescent="0.3">
      <c r="A3299" s="94"/>
      <c r="B3299" s="93"/>
      <c r="H3299" s="95"/>
    </row>
    <row r="3300" spans="1:8" x14ac:dyDescent="0.3">
      <c r="A3300" s="94"/>
      <c r="B3300" s="93"/>
      <c r="H3300" s="95"/>
    </row>
    <row r="3301" spans="1:8" x14ac:dyDescent="0.3">
      <c r="A3301" s="94"/>
      <c r="B3301" s="93"/>
      <c r="H3301" s="95"/>
    </row>
    <row r="3302" spans="1:8" x14ac:dyDescent="0.3">
      <c r="A3302" s="94"/>
      <c r="B3302" s="93"/>
      <c r="H3302" s="95"/>
    </row>
    <row r="3303" spans="1:8" x14ac:dyDescent="0.3">
      <c r="A3303" s="94"/>
      <c r="B3303" s="93"/>
      <c r="H3303" s="95"/>
    </row>
    <row r="3304" spans="1:8" x14ac:dyDescent="0.3">
      <c r="A3304" s="94"/>
      <c r="B3304" s="93"/>
      <c r="H3304" s="95"/>
    </row>
    <row r="3305" spans="1:8" x14ac:dyDescent="0.3">
      <c r="A3305" s="94"/>
      <c r="B3305" s="93"/>
      <c r="H3305" s="95"/>
    </row>
    <row r="3306" spans="1:8" x14ac:dyDescent="0.3">
      <c r="A3306" s="94"/>
      <c r="B3306" s="93"/>
      <c r="H3306" s="95"/>
    </row>
    <row r="3307" spans="1:8" x14ac:dyDescent="0.3">
      <c r="A3307" s="94"/>
      <c r="B3307" s="93"/>
      <c r="H3307" s="95"/>
    </row>
    <row r="3308" spans="1:8" x14ac:dyDescent="0.3">
      <c r="A3308" s="94"/>
      <c r="B3308" s="93"/>
      <c r="H3308" s="95"/>
    </row>
    <row r="3309" spans="1:8" x14ac:dyDescent="0.3">
      <c r="A3309" s="94"/>
      <c r="B3309" s="93"/>
      <c r="H3309" s="95"/>
    </row>
    <row r="3310" spans="1:8" x14ac:dyDescent="0.3">
      <c r="A3310" s="94"/>
      <c r="B3310" s="93"/>
      <c r="H3310" s="95"/>
    </row>
    <row r="3311" spans="1:8" x14ac:dyDescent="0.3">
      <c r="A3311" s="94"/>
      <c r="B3311" s="93"/>
      <c r="H3311" s="95"/>
    </row>
    <row r="3312" spans="1:8" x14ac:dyDescent="0.3">
      <c r="A3312" s="94"/>
      <c r="B3312" s="93"/>
      <c r="H3312" s="95"/>
    </row>
    <row r="3313" spans="1:8" x14ac:dyDescent="0.3">
      <c r="A3313" s="94"/>
      <c r="B3313" s="93"/>
      <c r="H3313" s="95"/>
    </row>
    <row r="3314" spans="1:8" x14ac:dyDescent="0.3">
      <c r="A3314" s="94"/>
      <c r="B3314" s="93"/>
      <c r="H3314" s="95"/>
    </row>
    <row r="3315" spans="1:8" x14ac:dyDescent="0.3">
      <c r="A3315" s="94"/>
      <c r="B3315" s="93"/>
      <c r="H3315" s="95"/>
    </row>
    <row r="3316" spans="1:8" x14ac:dyDescent="0.3">
      <c r="A3316" s="94"/>
      <c r="B3316" s="93"/>
      <c r="H3316" s="95"/>
    </row>
    <row r="3317" spans="1:8" x14ac:dyDescent="0.3">
      <c r="A3317" s="94"/>
      <c r="B3317" s="93"/>
      <c r="H3317" s="95"/>
    </row>
    <row r="3318" spans="1:8" x14ac:dyDescent="0.3">
      <c r="A3318" s="94"/>
      <c r="B3318" s="93"/>
      <c r="H3318" s="95"/>
    </row>
    <row r="3319" spans="1:8" x14ac:dyDescent="0.3">
      <c r="A3319" s="94"/>
      <c r="B3319" s="93"/>
      <c r="H3319" s="95"/>
    </row>
    <row r="3320" spans="1:8" x14ac:dyDescent="0.3">
      <c r="A3320" s="94"/>
      <c r="B3320" s="93"/>
      <c r="H3320" s="95"/>
    </row>
    <row r="3321" spans="1:8" x14ac:dyDescent="0.3">
      <c r="A3321" s="94"/>
      <c r="B3321" s="93"/>
      <c r="H3321" s="95"/>
    </row>
    <row r="3322" spans="1:8" x14ac:dyDescent="0.3">
      <c r="A3322" s="94"/>
      <c r="B3322" s="93"/>
      <c r="H3322" s="95"/>
    </row>
    <row r="3323" spans="1:8" x14ac:dyDescent="0.3">
      <c r="A3323" s="94"/>
      <c r="B3323" s="93"/>
      <c r="H3323" s="95"/>
    </row>
    <row r="3324" spans="1:8" x14ac:dyDescent="0.3">
      <c r="A3324" s="94"/>
      <c r="B3324" s="93"/>
      <c r="H3324" s="95"/>
    </row>
    <row r="3325" spans="1:8" x14ac:dyDescent="0.3">
      <c r="A3325" s="94"/>
      <c r="B3325" s="93"/>
      <c r="H3325" s="95"/>
    </row>
    <row r="3326" spans="1:8" x14ac:dyDescent="0.3">
      <c r="A3326" s="94"/>
      <c r="B3326" s="93"/>
      <c r="H3326" s="95"/>
    </row>
    <row r="3327" spans="1:8" x14ac:dyDescent="0.3">
      <c r="A3327" s="94"/>
      <c r="B3327" s="93"/>
      <c r="H3327" s="95"/>
    </row>
    <row r="3328" spans="1:8" x14ac:dyDescent="0.3">
      <c r="A3328" s="94"/>
      <c r="B3328" s="93"/>
      <c r="H3328" s="95"/>
    </row>
    <row r="3329" spans="1:8" x14ac:dyDescent="0.3">
      <c r="A3329" s="94"/>
      <c r="B3329" s="93"/>
      <c r="H3329" s="95"/>
    </row>
    <row r="3330" spans="1:8" x14ac:dyDescent="0.3">
      <c r="A3330" s="94"/>
      <c r="B3330" s="93"/>
      <c r="H3330" s="95"/>
    </row>
    <row r="3331" spans="1:8" x14ac:dyDescent="0.3">
      <c r="A3331" s="94"/>
      <c r="B3331" s="93"/>
      <c r="H3331" s="95"/>
    </row>
    <row r="3332" spans="1:8" x14ac:dyDescent="0.3">
      <c r="A3332" s="94"/>
      <c r="B3332" s="93"/>
      <c r="H3332" s="95"/>
    </row>
    <row r="3333" spans="1:8" x14ac:dyDescent="0.3">
      <c r="A3333" s="94"/>
      <c r="B3333" s="93"/>
      <c r="H3333" s="95"/>
    </row>
    <row r="3334" spans="1:8" x14ac:dyDescent="0.3">
      <c r="A3334" s="94"/>
      <c r="B3334" s="93"/>
      <c r="H3334" s="95"/>
    </row>
    <row r="3335" spans="1:8" x14ac:dyDescent="0.3">
      <c r="A3335" s="94"/>
      <c r="B3335" s="93"/>
      <c r="H3335" s="95"/>
    </row>
    <row r="3336" spans="1:8" x14ac:dyDescent="0.3">
      <c r="A3336" s="94"/>
      <c r="B3336" s="93"/>
      <c r="H3336" s="95"/>
    </row>
    <row r="3337" spans="1:8" x14ac:dyDescent="0.3">
      <c r="A3337" s="94"/>
      <c r="B3337" s="93"/>
      <c r="H3337" s="95"/>
    </row>
    <row r="3338" spans="1:8" x14ac:dyDescent="0.3">
      <c r="A3338" s="94"/>
      <c r="B3338" s="93"/>
      <c r="H3338" s="95"/>
    </row>
    <row r="3339" spans="1:8" x14ac:dyDescent="0.3">
      <c r="A3339" s="94"/>
      <c r="B3339" s="93"/>
      <c r="H3339" s="95"/>
    </row>
    <row r="3340" spans="1:8" x14ac:dyDescent="0.3">
      <c r="A3340" s="94"/>
      <c r="B3340" s="93"/>
      <c r="H3340" s="95"/>
    </row>
    <row r="3341" spans="1:8" x14ac:dyDescent="0.3">
      <c r="A3341" s="94"/>
      <c r="B3341" s="93"/>
      <c r="H3341" s="95"/>
    </row>
    <row r="3342" spans="1:8" x14ac:dyDescent="0.3">
      <c r="A3342" s="94"/>
      <c r="B3342" s="93"/>
      <c r="H3342" s="95"/>
    </row>
    <row r="3343" spans="1:8" x14ac:dyDescent="0.3">
      <c r="A3343" s="94"/>
      <c r="B3343" s="93"/>
      <c r="H3343" s="95"/>
    </row>
    <row r="3344" spans="1:8" x14ac:dyDescent="0.3">
      <c r="A3344" s="94"/>
      <c r="B3344" s="93"/>
      <c r="H3344" s="95"/>
    </row>
    <row r="3345" spans="1:8" x14ac:dyDescent="0.3">
      <c r="A3345" s="94"/>
      <c r="B3345" s="93"/>
      <c r="H3345" s="95"/>
    </row>
    <row r="3346" spans="1:8" x14ac:dyDescent="0.3">
      <c r="A3346" s="94"/>
      <c r="B3346" s="93"/>
      <c r="H3346" s="95"/>
    </row>
    <row r="3347" spans="1:8" x14ac:dyDescent="0.3">
      <c r="A3347" s="94"/>
      <c r="B3347" s="93"/>
      <c r="H3347" s="95"/>
    </row>
    <row r="3348" spans="1:8" x14ac:dyDescent="0.3">
      <c r="A3348" s="94"/>
      <c r="B3348" s="93"/>
      <c r="H3348" s="95"/>
    </row>
    <row r="3349" spans="1:8" x14ac:dyDescent="0.3">
      <c r="A3349" s="94"/>
      <c r="B3349" s="93"/>
      <c r="H3349" s="95"/>
    </row>
    <row r="3350" spans="1:8" x14ac:dyDescent="0.3">
      <c r="A3350" s="94"/>
      <c r="B3350" s="93"/>
      <c r="H3350" s="95"/>
    </row>
    <row r="3351" spans="1:8" x14ac:dyDescent="0.3">
      <c r="A3351" s="94"/>
      <c r="B3351" s="93"/>
      <c r="H3351" s="95"/>
    </row>
    <row r="3352" spans="1:8" x14ac:dyDescent="0.3">
      <c r="A3352" s="94"/>
      <c r="B3352" s="93"/>
      <c r="H3352" s="95"/>
    </row>
    <row r="3353" spans="1:8" x14ac:dyDescent="0.3">
      <c r="A3353" s="94"/>
      <c r="B3353" s="93"/>
      <c r="H3353" s="95"/>
    </row>
    <row r="3354" spans="1:8" x14ac:dyDescent="0.3">
      <c r="A3354" s="94"/>
      <c r="B3354" s="93"/>
      <c r="H3354" s="95"/>
    </row>
    <row r="3355" spans="1:8" x14ac:dyDescent="0.3">
      <c r="A3355" s="94"/>
      <c r="B3355" s="93"/>
      <c r="H3355" s="95"/>
    </row>
    <row r="3356" spans="1:8" x14ac:dyDescent="0.3">
      <c r="A3356" s="94"/>
      <c r="B3356" s="93"/>
      <c r="H3356" s="95"/>
    </row>
    <row r="3357" spans="1:8" x14ac:dyDescent="0.3">
      <c r="A3357" s="94"/>
      <c r="B3357" s="93"/>
      <c r="H3357" s="95"/>
    </row>
    <row r="3358" spans="1:8" x14ac:dyDescent="0.3">
      <c r="A3358" s="94"/>
      <c r="B3358" s="93"/>
      <c r="H3358" s="95"/>
    </row>
    <row r="3359" spans="1:8" x14ac:dyDescent="0.3">
      <c r="A3359" s="94"/>
      <c r="B3359" s="93"/>
      <c r="H3359" s="95"/>
    </row>
    <row r="3360" spans="1:8" x14ac:dyDescent="0.3">
      <c r="A3360" s="94"/>
      <c r="B3360" s="93"/>
      <c r="H3360" s="95"/>
    </row>
    <row r="3361" spans="1:8" x14ac:dyDescent="0.3">
      <c r="A3361" s="94"/>
      <c r="B3361" s="93"/>
      <c r="H3361" s="95"/>
    </row>
    <row r="3362" spans="1:8" x14ac:dyDescent="0.3">
      <c r="A3362" s="94"/>
      <c r="B3362" s="93"/>
      <c r="H3362" s="95"/>
    </row>
    <row r="3363" spans="1:8" x14ac:dyDescent="0.3">
      <c r="A3363" s="94"/>
      <c r="B3363" s="93"/>
      <c r="H3363" s="95"/>
    </row>
    <row r="3364" spans="1:8" x14ac:dyDescent="0.3">
      <c r="A3364" s="94"/>
      <c r="B3364" s="93"/>
      <c r="H3364" s="95"/>
    </row>
    <row r="3365" spans="1:8" x14ac:dyDescent="0.3">
      <c r="A3365" s="94"/>
      <c r="B3365" s="93"/>
      <c r="H3365" s="95"/>
    </row>
    <row r="3366" spans="1:8" x14ac:dyDescent="0.3">
      <c r="A3366" s="94"/>
      <c r="B3366" s="93"/>
      <c r="H3366" s="95"/>
    </row>
    <row r="3367" spans="1:8" x14ac:dyDescent="0.3">
      <c r="A3367" s="94"/>
      <c r="B3367" s="93"/>
      <c r="H3367" s="95"/>
    </row>
    <row r="3368" spans="1:8" x14ac:dyDescent="0.3">
      <c r="A3368" s="94"/>
      <c r="B3368" s="93"/>
      <c r="H3368" s="95"/>
    </row>
    <row r="3369" spans="1:8" x14ac:dyDescent="0.3">
      <c r="A3369" s="94"/>
      <c r="B3369" s="93"/>
      <c r="H3369" s="95"/>
    </row>
    <row r="3370" spans="1:8" x14ac:dyDescent="0.3">
      <c r="A3370" s="94"/>
      <c r="B3370" s="93"/>
      <c r="H3370" s="95"/>
    </row>
    <row r="3371" spans="1:8" x14ac:dyDescent="0.3">
      <c r="A3371" s="94"/>
      <c r="B3371" s="93"/>
      <c r="H3371" s="95"/>
    </row>
    <row r="3372" spans="1:8" x14ac:dyDescent="0.3">
      <c r="A3372" s="94"/>
      <c r="B3372" s="93"/>
      <c r="H3372" s="95"/>
    </row>
    <row r="3373" spans="1:8" x14ac:dyDescent="0.3">
      <c r="A3373" s="94"/>
      <c r="B3373" s="93"/>
      <c r="H3373" s="95"/>
    </row>
    <row r="3374" spans="1:8" x14ac:dyDescent="0.3">
      <c r="A3374" s="94"/>
      <c r="B3374" s="93"/>
      <c r="H3374" s="95"/>
    </row>
    <row r="3375" spans="1:8" x14ac:dyDescent="0.3">
      <c r="A3375" s="94"/>
      <c r="B3375" s="93"/>
      <c r="H3375" s="95"/>
    </row>
    <row r="3376" spans="1:8" x14ac:dyDescent="0.3">
      <c r="A3376" s="94"/>
      <c r="B3376" s="93"/>
      <c r="H3376" s="95"/>
    </row>
    <row r="3377" spans="1:8" x14ac:dyDescent="0.3">
      <c r="A3377" s="94"/>
      <c r="B3377" s="93"/>
      <c r="H3377" s="95"/>
    </row>
    <row r="3378" spans="1:8" x14ac:dyDescent="0.3">
      <c r="A3378" s="94"/>
      <c r="B3378" s="93"/>
      <c r="H3378" s="95"/>
    </row>
    <row r="3379" spans="1:8" x14ac:dyDescent="0.3">
      <c r="A3379" s="94"/>
      <c r="B3379" s="93"/>
      <c r="H3379" s="95"/>
    </row>
    <row r="3380" spans="1:8" x14ac:dyDescent="0.3">
      <c r="A3380" s="94"/>
      <c r="B3380" s="93"/>
      <c r="H3380" s="95"/>
    </row>
    <row r="3381" spans="1:8" x14ac:dyDescent="0.3">
      <c r="A3381" s="94"/>
      <c r="B3381" s="93"/>
      <c r="H3381" s="95"/>
    </row>
    <row r="3382" spans="1:8" x14ac:dyDescent="0.3">
      <c r="A3382" s="94"/>
      <c r="B3382" s="93"/>
      <c r="H3382" s="95"/>
    </row>
    <row r="3383" spans="1:8" x14ac:dyDescent="0.3">
      <c r="A3383" s="94"/>
      <c r="B3383" s="93"/>
      <c r="H3383" s="95"/>
    </row>
    <row r="3384" spans="1:8" x14ac:dyDescent="0.3">
      <c r="A3384" s="94"/>
      <c r="B3384" s="93"/>
      <c r="H3384" s="95"/>
    </row>
    <row r="3385" spans="1:8" x14ac:dyDescent="0.3">
      <c r="A3385" s="94"/>
      <c r="B3385" s="93"/>
      <c r="H3385" s="95"/>
    </row>
    <row r="3386" spans="1:8" x14ac:dyDescent="0.3">
      <c r="A3386" s="94"/>
      <c r="B3386" s="93"/>
      <c r="H3386" s="95"/>
    </row>
    <row r="3387" spans="1:8" x14ac:dyDescent="0.3">
      <c r="A3387" s="94"/>
      <c r="B3387" s="93"/>
      <c r="H3387" s="95"/>
    </row>
    <row r="3388" spans="1:8" x14ac:dyDescent="0.3">
      <c r="A3388" s="94"/>
      <c r="B3388" s="93"/>
      <c r="H3388" s="95"/>
    </row>
    <row r="3389" spans="1:8" x14ac:dyDescent="0.3">
      <c r="A3389" s="94"/>
      <c r="B3389" s="93"/>
      <c r="H3389" s="95"/>
    </row>
    <row r="3390" spans="1:8" x14ac:dyDescent="0.3">
      <c r="A3390" s="94"/>
      <c r="B3390" s="93"/>
      <c r="H3390" s="95"/>
    </row>
    <row r="3391" spans="1:8" x14ac:dyDescent="0.3">
      <c r="A3391" s="94"/>
      <c r="B3391" s="93"/>
      <c r="H3391" s="95"/>
    </row>
    <row r="3392" spans="1:8" x14ac:dyDescent="0.3">
      <c r="A3392" s="94"/>
      <c r="B3392" s="93"/>
      <c r="H3392" s="95"/>
    </row>
    <row r="3393" spans="1:8" x14ac:dyDescent="0.3">
      <c r="A3393" s="94"/>
      <c r="B3393" s="93"/>
      <c r="H3393" s="95"/>
    </row>
    <row r="3394" spans="1:8" x14ac:dyDescent="0.3">
      <c r="A3394" s="94"/>
      <c r="B3394" s="93"/>
      <c r="H3394" s="95"/>
    </row>
    <row r="3395" spans="1:8" x14ac:dyDescent="0.3">
      <c r="A3395" s="94"/>
      <c r="B3395" s="93"/>
      <c r="H3395" s="95"/>
    </row>
    <row r="3396" spans="1:8" x14ac:dyDescent="0.3">
      <c r="A3396" s="94"/>
      <c r="B3396" s="93"/>
      <c r="H3396" s="95"/>
    </row>
    <row r="3397" spans="1:8" x14ac:dyDescent="0.3">
      <c r="A3397" s="94"/>
      <c r="B3397" s="93"/>
      <c r="H3397" s="95"/>
    </row>
    <row r="3398" spans="1:8" x14ac:dyDescent="0.3">
      <c r="A3398" s="94"/>
      <c r="B3398" s="93"/>
      <c r="H3398" s="95"/>
    </row>
    <row r="3399" spans="1:8" x14ac:dyDescent="0.3">
      <c r="A3399" s="94"/>
      <c r="B3399" s="93"/>
      <c r="H3399" s="95"/>
    </row>
    <row r="3400" spans="1:8" x14ac:dyDescent="0.3">
      <c r="A3400" s="94"/>
      <c r="B3400" s="93"/>
      <c r="H3400" s="95"/>
    </row>
    <row r="3401" spans="1:8" x14ac:dyDescent="0.3">
      <c r="A3401" s="94"/>
      <c r="B3401" s="93"/>
      <c r="H3401" s="95"/>
    </row>
    <row r="3402" spans="1:8" x14ac:dyDescent="0.3">
      <c r="A3402" s="94"/>
      <c r="B3402" s="93"/>
      <c r="H3402" s="95"/>
    </row>
    <row r="3403" spans="1:8" x14ac:dyDescent="0.3">
      <c r="A3403" s="94"/>
      <c r="B3403" s="93"/>
      <c r="H3403" s="95"/>
    </row>
    <row r="3404" spans="1:8" x14ac:dyDescent="0.3">
      <c r="A3404" s="94"/>
      <c r="B3404" s="93"/>
      <c r="H3404" s="95"/>
    </row>
    <row r="3405" spans="1:8" x14ac:dyDescent="0.3">
      <c r="A3405" s="94"/>
      <c r="B3405" s="93"/>
      <c r="H3405" s="95"/>
    </row>
    <row r="3406" spans="1:8" x14ac:dyDescent="0.3">
      <c r="A3406" s="94"/>
      <c r="B3406" s="93"/>
      <c r="H3406" s="95"/>
    </row>
    <row r="3407" spans="1:8" x14ac:dyDescent="0.3">
      <c r="A3407" s="94"/>
      <c r="B3407" s="93"/>
      <c r="H3407" s="95"/>
    </row>
    <row r="3408" spans="1:8" x14ac:dyDescent="0.3">
      <c r="A3408" s="94"/>
      <c r="B3408" s="93"/>
      <c r="H3408" s="95"/>
    </row>
    <row r="3409" spans="1:8" x14ac:dyDescent="0.3">
      <c r="A3409" s="94"/>
      <c r="B3409" s="93"/>
      <c r="H3409" s="95"/>
    </row>
    <row r="3410" spans="1:8" x14ac:dyDescent="0.3">
      <c r="A3410" s="94"/>
      <c r="B3410" s="93"/>
      <c r="H3410" s="95"/>
    </row>
    <row r="3411" spans="1:8" x14ac:dyDescent="0.3">
      <c r="A3411" s="94"/>
      <c r="B3411" s="93"/>
      <c r="H3411" s="95"/>
    </row>
    <row r="3412" spans="1:8" x14ac:dyDescent="0.3">
      <c r="A3412" s="94"/>
      <c r="B3412" s="93"/>
      <c r="H3412" s="95"/>
    </row>
    <row r="3413" spans="1:8" x14ac:dyDescent="0.3">
      <c r="A3413" s="94"/>
      <c r="B3413" s="93"/>
      <c r="H3413" s="95"/>
    </row>
    <row r="3414" spans="1:8" x14ac:dyDescent="0.3">
      <c r="A3414" s="94"/>
      <c r="B3414" s="93"/>
      <c r="H3414" s="95"/>
    </row>
    <row r="3415" spans="1:8" x14ac:dyDescent="0.3">
      <c r="A3415" s="94"/>
      <c r="B3415" s="93"/>
      <c r="H3415" s="95"/>
    </row>
    <row r="3416" spans="1:8" x14ac:dyDescent="0.3">
      <c r="A3416" s="94"/>
      <c r="B3416" s="93"/>
      <c r="H3416" s="95"/>
    </row>
    <row r="3417" spans="1:8" x14ac:dyDescent="0.3">
      <c r="A3417" s="94"/>
      <c r="B3417" s="93"/>
      <c r="H3417" s="95"/>
    </row>
    <row r="3418" spans="1:8" x14ac:dyDescent="0.3">
      <c r="A3418" s="94"/>
      <c r="B3418" s="93"/>
      <c r="H3418" s="95"/>
    </row>
    <row r="3419" spans="1:8" x14ac:dyDescent="0.3">
      <c r="A3419" s="94"/>
      <c r="B3419" s="93"/>
      <c r="H3419" s="95"/>
    </row>
    <row r="3420" spans="1:8" x14ac:dyDescent="0.3">
      <c r="A3420" s="94"/>
      <c r="B3420" s="93"/>
      <c r="H3420" s="95"/>
    </row>
    <row r="3421" spans="1:8" x14ac:dyDescent="0.3">
      <c r="A3421" s="94"/>
      <c r="B3421" s="93"/>
      <c r="H3421" s="95"/>
    </row>
    <row r="3422" spans="1:8" x14ac:dyDescent="0.3">
      <c r="A3422" s="94"/>
      <c r="B3422" s="93"/>
      <c r="H3422" s="95"/>
    </row>
    <row r="3423" spans="1:8" x14ac:dyDescent="0.3">
      <c r="A3423" s="94"/>
      <c r="B3423" s="93"/>
      <c r="H3423" s="95"/>
    </row>
    <row r="3424" spans="1:8" x14ac:dyDescent="0.3">
      <c r="A3424" s="94"/>
      <c r="B3424" s="93"/>
      <c r="H3424" s="95"/>
    </row>
    <row r="3425" spans="1:8" x14ac:dyDescent="0.3">
      <c r="A3425" s="94"/>
      <c r="B3425" s="93"/>
      <c r="H3425" s="95"/>
    </row>
    <row r="3426" spans="1:8" x14ac:dyDescent="0.3">
      <c r="A3426" s="94"/>
      <c r="B3426" s="93"/>
      <c r="H3426" s="95"/>
    </row>
    <row r="3427" spans="1:8" x14ac:dyDescent="0.3">
      <c r="A3427" s="94"/>
      <c r="B3427" s="93"/>
      <c r="H3427" s="95"/>
    </row>
    <row r="3428" spans="1:8" x14ac:dyDescent="0.3">
      <c r="A3428" s="94"/>
      <c r="B3428" s="93"/>
      <c r="H3428" s="95"/>
    </row>
    <row r="3429" spans="1:8" x14ac:dyDescent="0.3">
      <c r="A3429" s="94"/>
      <c r="B3429" s="93"/>
      <c r="H3429" s="95"/>
    </row>
    <row r="3430" spans="1:8" x14ac:dyDescent="0.3">
      <c r="A3430" s="94"/>
      <c r="B3430" s="93"/>
      <c r="H3430" s="95"/>
    </row>
    <row r="3431" spans="1:8" x14ac:dyDescent="0.3">
      <c r="A3431" s="94"/>
      <c r="B3431" s="93"/>
      <c r="H3431" s="95"/>
    </row>
    <row r="3432" spans="1:8" x14ac:dyDescent="0.3">
      <c r="A3432" s="94"/>
      <c r="B3432" s="93"/>
      <c r="H3432" s="95"/>
    </row>
    <row r="3433" spans="1:8" x14ac:dyDescent="0.3">
      <c r="A3433" s="94"/>
      <c r="B3433" s="93"/>
      <c r="H3433" s="95"/>
    </row>
    <row r="3434" spans="1:8" x14ac:dyDescent="0.3">
      <c r="A3434" s="94"/>
      <c r="B3434" s="93"/>
      <c r="H3434" s="95"/>
    </row>
    <row r="3435" spans="1:8" x14ac:dyDescent="0.3">
      <c r="A3435" s="94"/>
      <c r="B3435" s="93"/>
      <c r="H3435" s="95"/>
    </row>
    <row r="3436" spans="1:8" x14ac:dyDescent="0.3">
      <c r="A3436" s="94"/>
      <c r="B3436" s="93"/>
      <c r="H3436" s="95"/>
    </row>
    <row r="3437" spans="1:8" x14ac:dyDescent="0.3">
      <c r="A3437" s="94"/>
      <c r="B3437" s="93"/>
      <c r="H3437" s="95"/>
    </row>
    <row r="3438" spans="1:8" x14ac:dyDescent="0.3">
      <c r="A3438" s="94"/>
      <c r="B3438" s="93"/>
      <c r="H3438" s="95"/>
    </row>
    <row r="3439" spans="1:8" x14ac:dyDescent="0.3">
      <c r="A3439" s="94"/>
      <c r="B3439" s="93"/>
      <c r="H3439" s="95"/>
    </row>
    <row r="3440" spans="1:8" x14ac:dyDescent="0.3">
      <c r="A3440" s="94"/>
      <c r="B3440" s="93"/>
      <c r="H3440" s="95"/>
    </row>
    <row r="3441" spans="1:8" x14ac:dyDescent="0.3">
      <c r="A3441" s="94"/>
      <c r="B3441" s="93"/>
      <c r="H3441" s="95"/>
    </row>
    <row r="3442" spans="1:8" x14ac:dyDescent="0.3">
      <c r="A3442" s="94"/>
      <c r="B3442" s="93"/>
      <c r="H3442" s="95"/>
    </row>
    <row r="3443" spans="1:8" x14ac:dyDescent="0.3">
      <c r="A3443" s="94"/>
      <c r="B3443" s="93"/>
      <c r="H3443" s="95"/>
    </row>
    <row r="3444" spans="1:8" x14ac:dyDescent="0.3">
      <c r="A3444" s="94"/>
      <c r="B3444" s="93"/>
      <c r="H3444" s="95"/>
    </row>
    <row r="3445" spans="1:8" x14ac:dyDescent="0.3">
      <c r="A3445" s="94"/>
      <c r="B3445" s="93"/>
      <c r="H3445" s="95"/>
    </row>
    <row r="3446" spans="1:8" x14ac:dyDescent="0.3">
      <c r="A3446" s="94"/>
      <c r="B3446" s="93"/>
      <c r="H3446" s="95"/>
    </row>
    <row r="3447" spans="1:8" x14ac:dyDescent="0.3">
      <c r="A3447" s="94"/>
      <c r="B3447" s="93"/>
      <c r="H3447" s="95"/>
    </row>
    <row r="3448" spans="1:8" x14ac:dyDescent="0.3">
      <c r="A3448" s="94"/>
      <c r="B3448" s="93"/>
      <c r="H3448" s="95"/>
    </row>
    <row r="3449" spans="1:8" x14ac:dyDescent="0.3">
      <c r="A3449" s="94"/>
      <c r="B3449" s="93"/>
      <c r="H3449" s="95"/>
    </row>
    <row r="3450" spans="1:8" x14ac:dyDescent="0.3">
      <c r="A3450" s="94"/>
      <c r="B3450" s="93"/>
      <c r="H3450" s="95"/>
    </row>
    <row r="3451" spans="1:8" x14ac:dyDescent="0.3">
      <c r="A3451" s="94"/>
      <c r="B3451" s="93"/>
      <c r="H3451" s="95"/>
    </row>
    <row r="3452" spans="1:8" x14ac:dyDescent="0.3">
      <c r="A3452" s="94"/>
      <c r="B3452" s="93"/>
      <c r="H3452" s="95"/>
    </row>
    <row r="3453" spans="1:8" x14ac:dyDescent="0.3">
      <c r="A3453" s="94"/>
      <c r="B3453" s="93"/>
      <c r="H3453" s="95"/>
    </row>
    <row r="3454" spans="1:8" x14ac:dyDescent="0.3">
      <c r="A3454" s="94"/>
      <c r="B3454" s="93"/>
      <c r="H3454" s="95"/>
    </row>
    <row r="3455" spans="1:8" x14ac:dyDescent="0.3">
      <c r="A3455" s="94"/>
      <c r="B3455" s="93"/>
      <c r="H3455" s="95"/>
    </row>
    <row r="3456" spans="1:8" x14ac:dyDescent="0.3">
      <c r="A3456" s="94"/>
      <c r="B3456" s="93"/>
      <c r="H3456" s="95"/>
    </row>
    <row r="3457" spans="1:8" x14ac:dyDescent="0.3">
      <c r="A3457" s="94"/>
      <c r="B3457" s="93"/>
      <c r="H3457" s="95"/>
    </row>
    <row r="3458" spans="1:8" x14ac:dyDescent="0.3">
      <c r="A3458" s="94"/>
      <c r="B3458" s="93"/>
      <c r="H3458" s="95"/>
    </row>
    <row r="3459" spans="1:8" x14ac:dyDescent="0.3">
      <c r="A3459" s="94"/>
      <c r="B3459" s="93"/>
      <c r="H3459" s="95"/>
    </row>
    <row r="3460" spans="1:8" x14ac:dyDescent="0.3">
      <c r="A3460" s="94"/>
      <c r="B3460" s="93"/>
      <c r="H3460" s="95"/>
    </row>
    <row r="3461" spans="1:8" x14ac:dyDescent="0.3">
      <c r="A3461" s="94"/>
      <c r="B3461" s="93"/>
      <c r="H3461" s="95"/>
    </row>
    <row r="3462" spans="1:8" x14ac:dyDescent="0.3">
      <c r="A3462" s="94"/>
      <c r="B3462" s="93"/>
      <c r="H3462" s="95"/>
    </row>
    <row r="3463" spans="1:8" x14ac:dyDescent="0.3">
      <c r="A3463" s="94"/>
      <c r="B3463" s="93"/>
      <c r="H3463" s="95"/>
    </row>
    <row r="3464" spans="1:8" x14ac:dyDescent="0.3">
      <c r="A3464" s="94"/>
      <c r="B3464" s="93"/>
      <c r="H3464" s="95"/>
    </row>
    <row r="3465" spans="1:8" x14ac:dyDescent="0.3">
      <c r="A3465" s="94"/>
      <c r="B3465" s="93"/>
      <c r="H3465" s="95"/>
    </row>
    <row r="3466" spans="1:8" x14ac:dyDescent="0.3">
      <c r="A3466" s="94"/>
      <c r="B3466" s="93"/>
      <c r="H3466" s="95"/>
    </row>
    <row r="3467" spans="1:8" x14ac:dyDescent="0.3">
      <c r="A3467" s="94"/>
      <c r="B3467" s="93"/>
      <c r="H3467" s="95"/>
    </row>
    <row r="3468" spans="1:8" x14ac:dyDescent="0.3">
      <c r="A3468" s="94"/>
      <c r="B3468" s="93"/>
      <c r="H3468" s="95"/>
    </row>
    <row r="3469" spans="1:8" x14ac:dyDescent="0.3">
      <c r="A3469" s="94"/>
      <c r="B3469" s="93"/>
      <c r="H3469" s="95"/>
    </row>
    <row r="3470" spans="1:8" x14ac:dyDescent="0.3">
      <c r="A3470" s="94"/>
      <c r="B3470" s="93"/>
      <c r="H3470" s="95"/>
    </row>
    <row r="3471" spans="1:8" x14ac:dyDescent="0.3">
      <c r="A3471" s="94"/>
      <c r="B3471" s="93"/>
      <c r="H3471" s="95"/>
    </row>
    <row r="3472" spans="1:8" x14ac:dyDescent="0.3">
      <c r="A3472" s="94"/>
      <c r="B3472" s="93"/>
      <c r="H3472" s="95"/>
    </row>
    <row r="3473" spans="1:8" x14ac:dyDescent="0.3">
      <c r="A3473" s="94"/>
      <c r="B3473" s="93"/>
      <c r="H3473" s="95"/>
    </row>
    <row r="3474" spans="1:8" x14ac:dyDescent="0.3">
      <c r="A3474" s="94"/>
      <c r="B3474" s="93"/>
      <c r="H3474" s="95"/>
    </row>
    <row r="3475" spans="1:8" x14ac:dyDescent="0.3">
      <c r="A3475" s="94"/>
      <c r="B3475" s="93"/>
      <c r="H3475" s="95"/>
    </row>
    <row r="3476" spans="1:8" x14ac:dyDescent="0.3">
      <c r="A3476" s="94"/>
      <c r="B3476" s="93"/>
      <c r="H3476" s="95"/>
    </row>
    <row r="3477" spans="1:8" x14ac:dyDescent="0.3">
      <c r="A3477" s="94"/>
      <c r="B3477" s="93"/>
      <c r="H3477" s="95"/>
    </row>
    <row r="3478" spans="1:8" x14ac:dyDescent="0.3">
      <c r="A3478" s="94"/>
      <c r="B3478" s="93"/>
      <c r="H3478" s="95"/>
    </row>
    <row r="3479" spans="1:8" x14ac:dyDescent="0.3">
      <c r="A3479" s="94"/>
      <c r="B3479" s="93"/>
      <c r="H3479" s="95"/>
    </row>
    <row r="3480" spans="1:8" x14ac:dyDescent="0.3">
      <c r="A3480" s="94"/>
      <c r="B3480" s="93"/>
      <c r="H3480" s="95"/>
    </row>
    <row r="3481" spans="1:8" x14ac:dyDescent="0.3">
      <c r="A3481" s="94"/>
      <c r="B3481" s="93"/>
      <c r="H3481" s="95"/>
    </row>
    <row r="3482" spans="1:8" x14ac:dyDescent="0.3">
      <c r="A3482" s="94"/>
      <c r="B3482" s="93"/>
      <c r="H3482" s="95"/>
    </row>
    <row r="3483" spans="1:8" x14ac:dyDescent="0.3">
      <c r="A3483" s="94"/>
      <c r="B3483" s="93"/>
      <c r="H3483" s="95"/>
    </row>
    <row r="3484" spans="1:8" x14ac:dyDescent="0.3">
      <c r="A3484" s="94"/>
      <c r="B3484" s="93"/>
      <c r="H3484" s="95"/>
    </row>
    <row r="3485" spans="1:8" x14ac:dyDescent="0.3">
      <c r="A3485" s="94"/>
      <c r="B3485" s="93"/>
      <c r="H3485" s="95"/>
    </row>
    <row r="3486" spans="1:8" x14ac:dyDescent="0.3">
      <c r="A3486" s="94"/>
      <c r="B3486" s="93"/>
      <c r="H3486" s="95"/>
    </row>
    <row r="3487" spans="1:8" x14ac:dyDescent="0.3">
      <c r="A3487" s="94"/>
      <c r="B3487" s="93"/>
      <c r="H3487" s="95"/>
    </row>
    <row r="3488" spans="1:8" x14ac:dyDescent="0.3">
      <c r="A3488" s="94"/>
      <c r="B3488" s="93"/>
      <c r="H3488" s="95"/>
    </row>
    <row r="3489" spans="1:8" x14ac:dyDescent="0.3">
      <c r="A3489" s="94"/>
      <c r="B3489" s="93"/>
      <c r="H3489" s="95"/>
    </row>
    <row r="3490" spans="1:8" x14ac:dyDescent="0.3">
      <c r="A3490" s="94"/>
      <c r="B3490" s="93"/>
      <c r="H3490" s="95"/>
    </row>
    <row r="3491" spans="1:8" x14ac:dyDescent="0.3">
      <c r="A3491" s="94"/>
      <c r="B3491" s="93"/>
      <c r="H3491" s="95"/>
    </row>
    <row r="3492" spans="1:8" x14ac:dyDescent="0.3">
      <c r="A3492" s="94"/>
      <c r="B3492" s="93"/>
      <c r="H3492" s="95"/>
    </row>
    <row r="3493" spans="1:8" x14ac:dyDescent="0.3">
      <c r="A3493" s="94"/>
      <c r="B3493" s="93"/>
      <c r="H3493" s="95"/>
    </row>
    <row r="3494" spans="1:8" x14ac:dyDescent="0.3">
      <c r="A3494" s="94"/>
      <c r="B3494" s="93"/>
      <c r="H3494" s="95"/>
    </row>
    <row r="3495" spans="1:8" x14ac:dyDescent="0.3">
      <c r="A3495" s="94"/>
      <c r="B3495" s="93"/>
      <c r="H3495" s="95"/>
    </row>
    <row r="3496" spans="1:8" x14ac:dyDescent="0.3">
      <c r="A3496" s="94"/>
      <c r="B3496" s="93"/>
      <c r="H3496" s="95"/>
    </row>
    <row r="3497" spans="1:8" x14ac:dyDescent="0.3">
      <c r="A3497" s="94"/>
      <c r="B3497" s="93"/>
      <c r="H3497" s="95"/>
    </row>
    <row r="3498" spans="1:8" x14ac:dyDescent="0.3">
      <c r="A3498" s="94"/>
      <c r="B3498" s="93"/>
      <c r="H3498" s="95"/>
    </row>
    <row r="3499" spans="1:8" x14ac:dyDescent="0.3">
      <c r="A3499" s="94"/>
      <c r="B3499" s="93"/>
      <c r="H3499" s="95"/>
    </row>
    <row r="3500" spans="1:8" x14ac:dyDescent="0.3">
      <c r="A3500" s="94"/>
      <c r="B3500" s="93"/>
      <c r="H3500" s="95"/>
    </row>
    <row r="3501" spans="1:8" x14ac:dyDescent="0.3">
      <c r="A3501" s="94"/>
      <c r="B3501" s="93"/>
      <c r="H3501" s="95"/>
    </row>
    <row r="3502" spans="1:8" x14ac:dyDescent="0.3">
      <c r="A3502" s="94"/>
      <c r="B3502" s="93"/>
      <c r="H3502" s="95"/>
    </row>
    <row r="3503" spans="1:8" x14ac:dyDescent="0.3">
      <c r="A3503" s="94"/>
      <c r="B3503" s="93"/>
      <c r="H3503" s="95"/>
    </row>
    <row r="3504" spans="1:8" x14ac:dyDescent="0.3">
      <c r="A3504" s="94"/>
      <c r="B3504" s="93"/>
      <c r="H3504" s="95"/>
    </row>
    <row r="3505" spans="1:8" x14ac:dyDescent="0.3">
      <c r="A3505" s="94"/>
      <c r="B3505" s="93"/>
      <c r="H3505" s="95"/>
    </row>
    <row r="3506" spans="1:8" x14ac:dyDescent="0.3">
      <c r="A3506" s="94"/>
      <c r="B3506" s="93"/>
      <c r="H3506" s="95"/>
    </row>
    <row r="3507" spans="1:8" x14ac:dyDescent="0.3">
      <c r="A3507" s="94"/>
      <c r="B3507" s="93"/>
      <c r="H3507" s="95"/>
    </row>
    <row r="3508" spans="1:8" x14ac:dyDescent="0.3">
      <c r="A3508" s="94"/>
      <c r="B3508" s="93"/>
      <c r="H3508" s="95"/>
    </row>
    <row r="3509" spans="1:8" x14ac:dyDescent="0.3">
      <c r="A3509" s="94"/>
      <c r="B3509" s="93"/>
      <c r="H3509" s="95"/>
    </row>
    <row r="3510" spans="1:8" x14ac:dyDescent="0.3">
      <c r="A3510" s="94"/>
      <c r="B3510" s="93"/>
      <c r="H3510" s="95"/>
    </row>
    <row r="3511" spans="1:8" x14ac:dyDescent="0.3">
      <c r="A3511" s="94"/>
      <c r="B3511" s="93"/>
      <c r="H3511" s="95"/>
    </row>
    <row r="3512" spans="1:8" x14ac:dyDescent="0.3">
      <c r="A3512" s="94"/>
      <c r="B3512" s="93"/>
      <c r="H3512" s="95"/>
    </row>
    <row r="3513" spans="1:8" x14ac:dyDescent="0.3">
      <c r="A3513" s="94"/>
      <c r="B3513" s="93"/>
      <c r="H3513" s="95"/>
    </row>
    <row r="3514" spans="1:8" x14ac:dyDescent="0.3">
      <c r="A3514" s="94"/>
      <c r="B3514" s="93"/>
      <c r="H3514" s="95"/>
    </row>
    <row r="3515" spans="1:8" x14ac:dyDescent="0.3">
      <c r="A3515" s="94"/>
      <c r="B3515" s="93"/>
      <c r="H3515" s="95"/>
    </row>
    <row r="3516" spans="1:8" x14ac:dyDescent="0.3">
      <c r="A3516" s="94"/>
      <c r="B3516" s="93"/>
      <c r="H3516" s="95"/>
    </row>
    <row r="3517" spans="1:8" x14ac:dyDescent="0.3">
      <c r="A3517" s="94"/>
      <c r="B3517" s="93"/>
      <c r="H3517" s="95"/>
    </row>
    <row r="3518" spans="1:8" x14ac:dyDescent="0.3">
      <c r="A3518" s="94"/>
      <c r="B3518" s="93"/>
      <c r="H3518" s="95"/>
    </row>
    <row r="3519" spans="1:8" x14ac:dyDescent="0.3">
      <c r="A3519" s="94"/>
      <c r="B3519" s="93"/>
      <c r="H3519" s="95"/>
    </row>
    <row r="3520" spans="1:8" x14ac:dyDescent="0.3">
      <c r="A3520" s="94"/>
      <c r="B3520" s="93"/>
      <c r="H3520" s="95"/>
    </row>
    <row r="3521" spans="1:8" x14ac:dyDescent="0.3">
      <c r="A3521" s="94"/>
      <c r="B3521" s="93"/>
      <c r="H3521" s="95"/>
    </row>
    <row r="3522" spans="1:8" x14ac:dyDescent="0.3">
      <c r="A3522" s="94"/>
      <c r="B3522" s="93"/>
      <c r="H3522" s="95"/>
    </row>
    <row r="3523" spans="1:8" x14ac:dyDescent="0.3">
      <c r="A3523" s="94"/>
      <c r="B3523" s="93"/>
      <c r="H3523" s="95"/>
    </row>
    <row r="3524" spans="1:8" x14ac:dyDescent="0.3">
      <c r="A3524" s="94"/>
      <c r="B3524" s="93"/>
      <c r="H3524" s="95"/>
    </row>
    <row r="3525" spans="1:8" x14ac:dyDescent="0.3">
      <c r="A3525" s="94"/>
      <c r="B3525" s="93"/>
      <c r="H3525" s="95"/>
    </row>
    <row r="3526" spans="1:8" x14ac:dyDescent="0.3">
      <c r="A3526" s="94"/>
      <c r="B3526" s="93"/>
      <c r="H3526" s="95"/>
    </row>
    <row r="3527" spans="1:8" x14ac:dyDescent="0.3">
      <c r="A3527" s="94"/>
      <c r="B3527" s="93"/>
      <c r="H3527" s="95"/>
    </row>
    <row r="3528" spans="1:8" x14ac:dyDescent="0.3">
      <c r="A3528" s="94"/>
      <c r="B3528" s="93"/>
      <c r="H3528" s="95"/>
    </row>
    <row r="3529" spans="1:8" x14ac:dyDescent="0.3">
      <c r="A3529" s="94"/>
      <c r="B3529" s="93"/>
      <c r="H3529" s="95"/>
    </row>
    <row r="3530" spans="1:8" x14ac:dyDescent="0.3">
      <c r="A3530" s="94"/>
      <c r="B3530" s="93"/>
      <c r="H3530" s="95"/>
    </row>
    <row r="3531" spans="1:8" x14ac:dyDescent="0.3">
      <c r="A3531" s="94"/>
      <c r="B3531" s="93"/>
      <c r="H3531" s="95"/>
    </row>
    <row r="3532" spans="1:8" x14ac:dyDescent="0.3">
      <c r="A3532" s="94"/>
      <c r="B3532" s="93"/>
      <c r="H3532" s="95"/>
    </row>
    <row r="3533" spans="1:8" x14ac:dyDescent="0.3">
      <c r="A3533" s="94"/>
      <c r="B3533" s="93"/>
      <c r="H3533" s="95"/>
    </row>
    <row r="3534" spans="1:8" x14ac:dyDescent="0.3">
      <c r="A3534" s="94"/>
      <c r="B3534" s="93"/>
      <c r="H3534" s="95"/>
    </row>
    <row r="3535" spans="1:8" x14ac:dyDescent="0.3">
      <c r="A3535" s="94"/>
      <c r="B3535" s="93"/>
      <c r="H3535" s="95"/>
    </row>
    <row r="3536" spans="1:8" x14ac:dyDescent="0.3">
      <c r="A3536" s="94"/>
      <c r="B3536" s="93"/>
      <c r="H3536" s="95"/>
    </row>
    <row r="3537" spans="1:8" x14ac:dyDescent="0.3">
      <c r="A3537" s="94"/>
      <c r="B3537" s="93"/>
      <c r="H3537" s="95"/>
    </row>
    <row r="3538" spans="1:8" x14ac:dyDescent="0.3">
      <c r="A3538" s="94"/>
      <c r="B3538" s="93"/>
      <c r="H3538" s="95"/>
    </row>
    <row r="3539" spans="1:8" x14ac:dyDescent="0.3">
      <c r="A3539" s="94"/>
      <c r="B3539" s="93"/>
      <c r="H3539" s="95"/>
    </row>
    <row r="3540" spans="1:8" x14ac:dyDescent="0.3">
      <c r="A3540" s="94"/>
      <c r="B3540" s="93"/>
      <c r="H3540" s="95"/>
    </row>
    <row r="3541" spans="1:8" x14ac:dyDescent="0.3">
      <c r="A3541" s="94"/>
      <c r="B3541" s="93"/>
      <c r="H3541" s="95"/>
    </row>
    <row r="3542" spans="1:8" x14ac:dyDescent="0.3">
      <c r="A3542" s="94"/>
      <c r="B3542" s="93"/>
      <c r="H3542" s="95"/>
    </row>
    <row r="3543" spans="1:8" x14ac:dyDescent="0.3">
      <c r="A3543" s="94"/>
      <c r="B3543" s="93"/>
      <c r="H3543" s="95"/>
    </row>
    <row r="3544" spans="1:8" x14ac:dyDescent="0.3">
      <c r="A3544" s="94"/>
      <c r="B3544" s="93"/>
      <c r="H3544" s="95"/>
    </row>
    <row r="3545" spans="1:8" x14ac:dyDescent="0.3">
      <c r="A3545" s="94"/>
      <c r="B3545" s="93"/>
      <c r="H3545" s="95"/>
    </row>
    <row r="3546" spans="1:8" x14ac:dyDescent="0.3">
      <c r="A3546" s="94"/>
      <c r="B3546" s="93"/>
      <c r="H3546" s="95"/>
    </row>
    <row r="3547" spans="1:8" x14ac:dyDescent="0.3">
      <c r="A3547" s="94"/>
      <c r="B3547" s="93"/>
      <c r="H3547" s="95"/>
    </row>
    <row r="3548" spans="1:8" x14ac:dyDescent="0.3">
      <c r="A3548" s="94"/>
      <c r="B3548" s="93"/>
      <c r="H3548" s="95"/>
    </row>
    <row r="3549" spans="1:8" x14ac:dyDescent="0.3">
      <c r="A3549" s="94"/>
      <c r="B3549" s="93"/>
      <c r="H3549" s="95"/>
    </row>
    <row r="3550" spans="1:8" x14ac:dyDescent="0.3">
      <c r="A3550" s="94"/>
      <c r="B3550" s="93"/>
      <c r="H3550" s="95"/>
    </row>
    <row r="3551" spans="1:8" x14ac:dyDescent="0.3">
      <c r="A3551" s="94"/>
      <c r="B3551" s="93"/>
      <c r="H3551" s="95"/>
    </row>
    <row r="3552" spans="1:8" x14ac:dyDescent="0.3">
      <c r="A3552" s="94"/>
      <c r="B3552" s="93"/>
      <c r="H3552" s="95"/>
    </row>
    <row r="3553" spans="1:8" x14ac:dyDescent="0.3">
      <c r="A3553" s="94"/>
      <c r="B3553" s="93"/>
      <c r="H3553" s="95"/>
    </row>
    <row r="3554" spans="1:8" x14ac:dyDescent="0.3">
      <c r="A3554" s="94"/>
      <c r="B3554" s="93"/>
      <c r="H3554" s="95"/>
    </row>
    <row r="3555" spans="1:8" x14ac:dyDescent="0.3">
      <c r="A3555" s="94"/>
      <c r="B3555" s="93"/>
      <c r="H3555" s="95"/>
    </row>
    <row r="3556" spans="1:8" x14ac:dyDescent="0.3">
      <c r="A3556" s="94"/>
      <c r="B3556" s="93"/>
      <c r="H3556" s="95"/>
    </row>
    <row r="3557" spans="1:8" x14ac:dyDescent="0.3">
      <c r="A3557" s="94"/>
      <c r="B3557" s="93"/>
      <c r="H3557" s="95"/>
    </row>
    <row r="3558" spans="1:8" x14ac:dyDescent="0.3">
      <c r="A3558" s="94"/>
      <c r="B3558" s="93"/>
      <c r="H3558" s="95"/>
    </row>
    <row r="3559" spans="1:8" x14ac:dyDescent="0.3">
      <c r="A3559" s="94"/>
      <c r="B3559" s="93"/>
      <c r="H3559" s="95"/>
    </row>
    <row r="3560" spans="1:8" x14ac:dyDescent="0.3">
      <c r="A3560" s="94"/>
      <c r="B3560" s="93"/>
      <c r="H3560" s="95"/>
    </row>
    <row r="3561" spans="1:8" x14ac:dyDescent="0.3">
      <c r="A3561" s="94"/>
      <c r="B3561" s="93"/>
      <c r="H3561" s="95"/>
    </row>
    <row r="3562" spans="1:8" x14ac:dyDescent="0.3">
      <c r="A3562" s="94"/>
      <c r="B3562" s="93"/>
      <c r="H3562" s="95"/>
    </row>
    <row r="3563" spans="1:8" x14ac:dyDescent="0.3">
      <c r="A3563" s="94"/>
      <c r="B3563" s="93"/>
      <c r="H3563" s="95"/>
    </row>
    <row r="3564" spans="1:8" x14ac:dyDescent="0.3">
      <c r="A3564" s="94"/>
      <c r="B3564" s="93"/>
      <c r="H3564" s="95"/>
    </row>
    <row r="3565" spans="1:8" x14ac:dyDescent="0.3">
      <c r="A3565" s="94"/>
      <c r="B3565" s="93"/>
      <c r="H3565" s="95"/>
    </row>
    <row r="3566" spans="1:8" x14ac:dyDescent="0.3">
      <c r="A3566" s="94"/>
      <c r="B3566" s="93"/>
      <c r="H3566" s="95"/>
    </row>
    <row r="3567" spans="1:8" x14ac:dyDescent="0.3">
      <c r="A3567" s="94"/>
      <c r="B3567" s="93"/>
      <c r="H3567" s="95"/>
    </row>
    <row r="3568" spans="1:8" x14ac:dyDescent="0.3">
      <c r="A3568" s="94"/>
      <c r="B3568" s="93"/>
      <c r="H3568" s="95"/>
    </row>
    <row r="3569" spans="1:8" x14ac:dyDescent="0.3">
      <c r="A3569" s="94"/>
      <c r="B3569" s="93"/>
      <c r="H3569" s="95"/>
    </row>
    <row r="3570" spans="1:8" x14ac:dyDescent="0.3">
      <c r="A3570" s="94"/>
      <c r="B3570" s="93"/>
      <c r="H3570" s="95"/>
    </row>
    <row r="3571" spans="1:8" x14ac:dyDescent="0.3">
      <c r="A3571" s="94"/>
      <c r="B3571" s="93"/>
      <c r="H3571" s="95"/>
    </row>
    <row r="3572" spans="1:8" x14ac:dyDescent="0.3">
      <c r="A3572" s="94"/>
      <c r="B3572" s="93"/>
      <c r="H3572" s="95"/>
    </row>
    <row r="3573" spans="1:8" x14ac:dyDescent="0.3">
      <c r="A3573" s="94"/>
      <c r="B3573" s="93"/>
      <c r="H3573" s="95"/>
    </row>
    <row r="3574" spans="1:8" x14ac:dyDescent="0.3">
      <c r="A3574" s="94"/>
      <c r="B3574" s="93"/>
      <c r="H3574" s="95"/>
    </row>
    <row r="3575" spans="1:8" x14ac:dyDescent="0.3">
      <c r="A3575" s="94"/>
      <c r="B3575" s="93"/>
      <c r="H3575" s="95"/>
    </row>
    <row r="3576" spans="1:8" x14ac:dyDescent="0.3">
      <c r="A3576" s="94"/>
      <c r="B3576" s="93"/>
      <c r="H3576" s="95"/>
    </row>
    <row r="3577" spans="1:8" x14ac:dyDescent="0.3">
      <c r="A3577" s="94"/>
      <c r="B3577" s="93"/>
      <c r="H3577" s="95"/>
    </row>
    <row r="3578" spans="1:8" x14ac:dyDescent="0.3">
      <c r="A3578" s="94"/>
      <c r="B3578" s="93"/>
      <c r="H3578" s="95"/>
    </row>
    <row r="3579" spans="1:8" x14ac:dyDescent="0.3">
      <c r="A3579" s="94"/>
      <c r="B3579" s="93"/>
      <c r="H3579" s="95"/>
    </row>
    <row r="3580" spans="1:8" x14ac:dyDescent="0.3">
      <c r="A3580" s="94"/>
      <c r="B3580" s="93"/>
      <c r="H3580" s="95"/>
    </row>
    <row r="3581" spans="1:8" x14ac:dyDescent="0.3">
      <c r="A3581" s="94"/>
      <c r="B3581" s="93"/>
      <c r="H3581" s="95"/>
    </row>
    <row r="3582" spans="1:8" x14ac:dyDescent="0.3">
      <c r="A3582" s="94"/>
      <c r="B3582" s="93"/>
      <c r="H3582" s="95"/>
    </row>
    <row r="3583" spans="1:8" x14ac:dyDescent="0.3">
      <c r="A3583" s="94"/>
      <c r="B3583" s="93"/>
      <c r="H3583" s="95"/>
    </row>
    <row r="3584" spans="1:8" x14ac:dyDescent="0.3">
      <c r="A3584" s="94"/>
      <c r="B3584" s="93"/>
      <c r="H3584" s="95"/>
    </row>
    <row r="3585" spans="1:8" x14ac:dyDescent="0.3">
      <c r="A3585" s="94"/>
      <c r="B3585" s="93"/>
      <c r="H3585" s="95"/>
    </row>
    <row r="3586" spans="1:8" x14ac:dyDescent="0.3">
      <c r="A3586" s="94"/>
      <c r="B3586" s="93"/>
      <c r="H3586" s="95"/>
    </row>
    <row r="3587" spans="1:8" x14ac:dyDescent="0.3">
      <c r="A3587" s="94"/>
      <c r="B3587" s="93"/>
      <c r="H3587" s="95"/>
    </row>
    <row r="3588" spans="1:8" x14ac:dyDescent="0.3">
      <c r="A3588" s="94"/>
      <c r="B3588" s="93"/>
      <c r="H3588" s="95"/>
    </row>
    <row r="3589" spans="1:8" x14ac:dyDescent="0.3">
      <c r="A3589" s="94"/>
      <c r="B3589" s="93"/>
      <c r="H3589" s="95"/>
    </row>
    <row r="3590" spans="1:8" x14ac:dyDescent="0.3">
      <c r="A3590" s="94"/>
      <c r="B3590" s="93"/>
      <c r="H3590" s="95"/>
    </row>
    <row r="3591" spans="1:8" x14ac:dyDescent="0.3">
      <c r="A3591" s="94"/>
      <c r="B3591" s="93"/>
      <c r="H3591" s="95"/>
    </row>
    <row r="3592" spans="1:8" x14ac:dyDescent="0.3">
      <c r="A3592" s="94"/>
      <c r="B3592" s="93"/>
      <c r="H3592" s="95"/>
    </row>
    <row r="3593" spans="1:8" x14ac:dyDescent="0.3">
      <c r="A3593" s="94"/>
      <c r="B3593" s="93"/>
      <c r="H3593" s="95"/>
    </row>
    <row r="3594" spans="1:8" x14ac:dyDescent="0.3">
      <c r="A3594" s="94"/>
      <c r="B3594" s="93"/>
      <c r="H3594" s="95"/>
    </row>
    <row r="3595" spans="1:8" x14ac:dyDescent="0.3">
      <c r="A3595" s="94"/>
      <c r="B3595" s="93"/>
      <c r="H3595" s="95"/>
    </row>
    <row r="3596" spans="1:8" x14ac:dyDescent="0.3">
      <c r="A3596" s="94"/>
      <c r="B3596" s="93"/>
      <c r="H3596" s="95"/>
    </row>
    <row r="3597" spans="1:8" x14ac:dyDescent="0.3">
      <c r="A3597" s="94"/>
      <c r="B3597" s="93"/>
      <c r="H3597" s="95"/>
    </row>
    <row r="3598" spans="1:8" x14ac:dyDescent="0.3">
      <c r="A3598" s="94"/>
      <c r="B3598" s="93"/>
      <c r="H3598" s="95"/>
    </row>
    <row r="3599" spans="1:8" x14ac:dyDescent="0.3">
      <c r="A3599" s="94"/>
      <c r="B3599" s="93"/>
      <c r="H3599" s="95"/>
    </row>
    <row r="3600" spans="1:8" x14ac:dyDescent="0.3">
      <c r="A3600" s="94"/>
      <c r="B3600" s="93"/>
      <c r="H3600" s="95"/>
    </row>
    <row r="3601" spans="1:8" x14ac:dyDescent="0.3">
      <c r="A3601" s="94"/>
      <c r="B3601" s="93"/>
      <c r="H3601" s="95"/>
    </row>
    <row r="3602" spans="1:8" x14ac:dyDescent="0.3">
      <c r="A3602" s="94"/>
      <c r="B3602" s="93"/>
      <c r="H3602" s="95"/>
    </row>
    <row r="3603" spans="1:8" x14ac:dyDescent="0.3">
      <c r="A3603" s="94"/>
      <c r="B3603" s="93"/>
      <c r="H3603" s="95"/>
    </row>
    <row r="3604" spans="1:8" x14ac:dyDescent="0.3">
      <c r="A3604" s="94"/>
      <c r="B3604" s="93"/>
      <c r="H3604" s="95"/>
    </row>
    <row r="3605" spans="1:8" x14ac:dyDescent="0.3">
      <c r="A3605" s="94"/>
      <c r="B3605" s="93"/>
      <c r="H3605" s="95"/>
    </row>
    <row r="3606" spans="1:8" x14ac:dyDescent="0.3">
      <c r="A3606" s="94"/>
      <c r="B3606" s="93"/>
      <c r="H3606" s="95"/>
    </row>
    <row r="3607" spans="1:8" x14ac:dyDescent="0.3">
      <c r="A3607" s="94"/>
      <c r="B3607" s="93"/>
      <c r="H3607" s="95"/>
    </row>
    <row r="3608" spans="1:8" x14ac:dyDescent="0.3">
      <c r="A3608" s="94"/>
      <c r="B3608" s="93"/>
      <c r="H3608" s="95"/>
    </row>
    <row r="3609" spans="1:8" x14ac:dyDescent="0.3">
      <c r="A3609" s="94"/>
      <c r="B3609" s="93"/>
      <c r="H3609" s="95"/>
    </row>
    <row r="3610" spans="1:8" x14ac:dyDescent="0.3">
      <c r="A3610" s="94"/>
      <c r="B3610" s="93"/>
      <c r="H3610" s="95"/>
    </row>
    <row r="3611" spans="1:8" x14ac:dyDescent="0.3">
      <c r="A3611" s="94"/>
      <c r="B3611" s="93"/>
      <c r="H3611" s="95"/>
    </row>
    <row r="3612" spans="1:8" x14ac:dyDescent="0.3">
      <c r="A3612" s="94"/>
      <c r="B3612" s="93"/>
      <c r="H3612" s="95"/>
    </row>
    <row r="3613" spans="1:8" x14ac:dyDescent="0.3">
      <c r="A3613" s="94"/>
      <c r="B3613" s="93"/>
      <c r="H3613" s="95"/>
    </row>
    <row r="3614" spans="1:8" x14ac:dyDescent="0.3">
      <c r="A3614" s="94"/>
      <c r="B3614" s="93"/>
      <c r="H3614" s="95"/>
    </row>
    <row r="3615" spans="1:8" x14ac:dyDescent="0.3">
      <c r="A3615" s="94"/>
      <c r="B3615" s="93"/>
      <c r="H3615" s="95"/>
    </row>
    <row r="3616" spans="1:8" x14ac:dyDescent="0.3">
      <c r="A3616" s="94"/>
      <c r="B3616" s="93"/>
      <c r="H3616" s="95"/>
    </row>
    <row r="3617" spans="1:8" x14ac:dyDescent="0.3">
      <c r="A3617" s="94"/>
      <c r="B3617" s="93"/>
      <c r="H3617" s="95"/>
    </row>
    <row r="3618" spans="1:8" x14ac:dyDescent="0.3">
      <c r="A3618" s="94"/>
      <c r="B3618" s="93"/>
      <c r="H3618" s="95"/>
    </row>
    <row r="3619" spans="1:8" x14ac:dyDescent="0.3">
      <c r="A3619" s="94"/>
      <c r="B3619" s="93"/>
      <c r="H3619" s="95"/>
    </row>
    <row r="3620" spans="1:8" x14ac:dyDescent="0.3">
      <c r="A3620" s="94"/>
      <c r="B3620" s="93"/>
      <c r="H3620" s="95"/>
    </row>
    <row r="3621" spans="1:8" x14ac:dyDescent="0.3">
      <c r="A3621" s="94"/>
      <c r="B3621" s="93"/>
      <c r="H3621" s="95"/>
    </row>
    <row r="3622" spans="1:8" x14ac:dyDescent="0.3">
      <c r="A3622" s="94"/>
      <c r="B3622" s="93"/>
      <c r="H3622" s="95"/>
    </row>
    <row r="3623" spans="1:8" x14ac:dyDescent="0.3">
      <c r="A3623" s="94"/>
      <c r="B3623" s="93"/>
      <c r="H3623" s="95"/>
    </row>
    <row r="3624" spans="1:8" x14ac:dyDescent="0.3">
      <c r="A3624" s="94"/>
      <c r="B3624" s="93"/>
      <c r="H3624" s="95"/>
    </row>
    <row r="3625" spans="1:8" x14ac:dyDescent="0.3">
      <c r="A3625" s="94"/>
      <c r="B3625" s="93"/>
      <c r="H3625" s="95"/>
    </row>
    <row r="3626" spans="1:8" x14ac:dyDescent="0.3">
      <c r="A3626" s="94"/>
      <c r="B3626" s="93"/>
      <c r="H3626" s="95"/>
    </row>
    <row r="3627" spans="1:8" x14ac:dyDescent="0.3">
      <c r="A3627" s="94"/>
      <c r="B3627" s="93"/>
      <c r="H3627" s="95"/>
    </row>
    <row r="3628" spans="1:8" x14ac:dyDescent="0.3">
      <c r="A3628" s="94"/>
      <c r="B3628" s="93"/>
      <c r="H3628" s="95"/>
    </row>
    <row r="3629" spans="1:8" x14ac:dyDescent="0.3">
      <c r="A3629" s="94"/>
      <c r="B3629" s="93"/>
      <c r="H3629" s="95"/>
    </row>
    <row r="3630" spans="1:8" x14ac:dyDescent="0.3">
      <c r="A3630" s="94"/>
      <c r="B3630" s="93"/>
      <c r="H3630" s="95"/>
    </row>
    <row r="3631" spans="1:8" x14ac:dyDescent="0.3">
      <c r="A3631" s="94"/>
      <c r="B3631" s="93"/>
      <c r="H3631" s="95"/>
    </row>
    <row r="3632" spans="1:8" x14ac:dyDescent="0.3">
      <c r="A3632" s="94"/>
      <c r="B3632" s="93"/>
      <c r="H3632" s="95"/>
    </row>
    <row r="3633" spans="1:8" x14ac:dyDescent="0.3">
      <c r="A3633" s="94"/>
      <c r="B3633" s="93"/>
      <c r="H3633" s="95"/>
    </row>
    <row r="3634" spans="1:8" x14ac:dyDescent="0.3">
      <c r="A3634" s="94"/>
      <c r="B3634" s="93"/>
      <c r="H3634" s="95"/>
    </row>
    <row r="3635" spans="1:8" x14ac:dyDescent="0.3">
      <c r="A3635" s="94"/>
      <c r="B3635" s="93"/>
      <c r="H3635" s="95"/>
    </row>
    <row r="3636" spans="1:8" x14ac:dyDescent="0.3">
      <c r="A3636" s="94"/>
      <c r="B3636" s="93"/>
      <c r="H3636" s="95"/>
    </row>
    <row r="3637" spans="1:8" x14ac:dyDescent="0.3">
      <c r="A3637" s="94"/>
      <c r="B3637" s="93"/>
      <c r="H3637" s="95"/>
    </row>
    <row r="3638" spans="1:8" x14ac:dyDescent="0.3">
      <c r="A3638" s="94"/>
      <c r="B3638" s="93"/>
      <c r="H3638" s="95"/>
    </row>
    <row r="3639" spans="1:8" x14ac:dyDescent="0.3">
      <c r="A3639" s="94"/>
      <c r="B3639" s="93"/>
      <c r="H3639" s="95"/>
    </row>
    <row r="3640" spans="1:8" x14ac:dyDescent="0.3">
      <c r="A3640" s="94"/>
      <c r="B3640" s="93"/>
      <c r="H3640" s="95"/>
    </row>
    <row r="3641" spans="1:8" x14ac:dyDescent="0.3">
      <c r="A3641" s="94"/>
      <c r="B3641" s="93"/>
      <c r="H3641" s="95"/>
    </row>
    <row r="3642" spans="1:8" x14ac:dyDescent="0.3">
      <c r="A3642" s="94"/>
      <c r="B3642" s="93"/>
      <c r="H3642" s="95"/>
    </row>
    <row r="3643" spans="1:8" x14ac:dyDescent="0.3">
      <c r="A3643" s="94"/>
      <c r="B3643" s="93"/>
      <c r="H3643" s="95"/>
    </row>
    <row r="3644" spans="1:8" x14ac:dyDescent="0.3">
      <c r="A3644" s="94"/>
      <c r="B3644" s="93"/>
      <c r="H3644" s="95"/>
    </row>
    <row r="3645" spans="1:8" x14ac:dyDescent="0.3">
      <c r="A3645" s="94"/>
      <c r="B3645" s="93"/>
      <c r="H3645" s="95"/>
    </row>
    <row r="3646" spans="1:8" x14ac:dyDescent="0.3">
      <c r="A3646" s="94"/>
      <c r="B3646" s="93"/>
      <c r="H3646" s="95"/>
    </row>
    <row r="3647" spans="1:8" x14ac:dyDescent="0.3">
      <c r="A3647" s="94"/>
      <c r="B3647" s="93"/>
      <c r="H3647" s="95"/>
    </row>
    <row r="3648" spans="1:8" x14ac:dyDescent="0.3">
      <c r="A3648" s="94"/>
      <c r="B3648" s="93"/>
      <c r="H3648" s="95"/>
    </row>
    <row r="3649" spans="1:8" x14ac:dyDescent="0.3">
      <c r="A3649" s="94"/>
      <c r="B3649" s="93"/>
      <c r="H3649" s="95"/>
    </row>
    <row r="3650" spans="1:8" x14ac:dyDescent="0.3">
      <c r="A3650" s="94"/>
      <c r="B3650" s="93"/>
      <c r="H3650" s="95"/>
    </row>
    <row r="3651" spans="1:8" x14ac:dyDescent="0.3">
      <c r="A3651" s="94"/>
      <c r="B3651" s="93"/>
      <c r="H3651" s="95"/>
    </row>
    <row r="3652" spans="1:8" x14ac:dyDescent="0.3">
      <c r="A3652" s="94"/>
      <c r="B3652" s="93"/>
      <c r="H3652" s="95"/>
    </row>
    <row r="3653" spans="1:8" x14ac:dyDescent="0.3">
      <c r="A3653" s="94"/>
      <c r="B3653" s="93"/>
      <c r="H3653" s="95"/>
    </row>
    <row r="3654" spans="1:8" x14ac:dyDescent="0.3">
      <c r="A3654" s="94"/>
      <c r="B3654" s="93"/>
      <c r="H3654" s="95"/>
    </row>
    <row r="3655" spans="1:8" x14ac:dyDescent="0.3">
      <c r="A3655" s="94"/>
      <c r="B3655" s="93"/>
      <c r="H3655" s="95"/>
    </row>
    <row r="3656" spans="1:8" x14ac:dyDescent="0.3">
      <c r="A3656" s="94"/>
      <c r="B3656" s="93"/>
      <c r="H3656" s="95"/>
    </row>
    <row r="3657" spans="1:8" x14ac:dyDescent="0.3">
      <c r="A3657" s="94"/>
      <c r="B3657" s="93"/>
      <c r="H3657" s="95"/>
    </row>
    <row r="3658" spans="1:8" x14ac:dyDescent="0.3">
      <c r="A3658" s="94"/>
      <c r="B3658" s="93"/>
      <c r="H3658" s="95"/>
    </row>
    <row r="3659" spans="1:8" x14ac:dyDescent="0.3">
      <c r="A3659" s="94"/>
      <c r="B3659" s="93"/>
      <c r="H3659" s="95"/>
    </row>
    <row r="3660" spans="1:8" x14ac:dyDescent="0.3">
      <c r="A3660" s="94"/>
      <c r="B3660" s="93"/>
      <c r="H3660" s="95"/>
    </row>
    <row r="3661" spans="1:8" x14ac:dyDescent="0.3">
      <c r="A3661" s="94"/>
      <c r="B3661" s="93"/>
      <c r="H3661" s="95"/>
    </row>
    <row r="3662" spans="1:8" x14ac:dyDescent="0.3">
      <c r="A3662" s="94"/>
      <c r="B3662" s="93"/>
      <c r="H3662" s="95"/>
    </row>
    <row r="3663" spans="1:8" x14ac:dyDescent="0.3">
      <c r="A3663" s="94"/>
      <c r="B3663" s="93"/>
      <c r="H3663" s="95"/>
    </row>
    <row r="3664" spans="1:8" x14ac:dyDescent="0.3">
      <c r="A3664" s="94"/>
      <c r="B3664" s="93"/>
      <c r="H3664" s="95"/>
    </row>
    <row r="3665" spans="1:8" x14ac:dyDescent="0.3">
      <c r="A3665" s="94"/>
      <c r="B3665" s="93"/>
      <c r="H3665" s="95"/>
    </row>
    <row r="3666" spans="1:8" x14ac:dyDescent="0.3">
      <c r="A3666" s="94"/>
      <c r="B3666" s="93"/>
      <c r="H3666" s="95"/>
    </row>
    <row r="3667" spans="1:8" x14ac:dyDescent="0.3">
      <c r="A3667" s="94"/>
      <c r="B3667" s="93"/>
      <c r="H3667" s="95"/>
    </row>
    <row r="3668" spans="1:8" x14ac:dyDescent="0.3">
      <c r="A3668" s="94"/>
      <c r="B3668" s="93"/>
      <c r="H3668" s="95"/>
    </row>
    <row r="3669" spans="1:8" x14ac:dyDescent="0.3">
      <c r="A3669" s="94"/>
      <c r="B3669" s="93"/>
      <c r="H3669" s="95"/>
    </row>
    <row r="3670" spans="1:8" x14ac:dyDescent="0.3">
      <c r="A3670" s="94"/>
      <c r="B3670" s="93"/>
      <c r="H3670" s="95"/>
    </row>
    <row r="3671" spans="1:8" x14ac:dyDescent="0.3">
      <c r="A3671" s="94"/>
      <c r="B3671" s="93"/>
      <c r="H3671" s="95"/>
    </row>
    <row r="3672" spans="1:8" x14ac:dyDescent="0.3">
      <c r="A3672" s="94"/>
      <c r="B3672" s="93"/>
      <c r="H3672" s="95"/>
    </row>
    <row r="3673" spans="1:8" x14ac:dyDescent="0.3">
      <c r="A3673" s="94"/>
      <c r="B3673" s="93"/>
      <c r="H3673" s="95"/>
    </row>
    <row r="3674" spans="1:8" x14ac:dyDescent="0.3">
      <c r="A3674" s="94"/>
      <c r="B3674" s="93"/>
      <c r="H3674" s="95"/>
    </row>
    <row r="3675" spans="1:8" x14ac:dyDescent="0.3">
      <c r="A3675" s="94"/>
      <c r="B3675" s="93"/>
      <c r="H3675" s="95"/>
    </row>
    <row r="3676" spans="1:8" x14ac:dyDescent="0.3">
      <c r="A3676" s="94"/>
      <c r="B3676" s="93"/>
      <c r="H3676" s="95"/>
    </row>
    <row r="3677" spans="1:8" x14ac:dyDescent="0.3">
      <c r="A3677" s="94"/>
      <c r="B3677" s="93"/>
      <c r="H3677" s="95"/>
    </row>
    <row r="3678" spans="1:8" x14ac:dyDescent="0.3">
      <c r="A3678" s="94"/>
      <c r="B3678" s="93"/>
      <c r="H3678" s="95"/>
    </row>
    <row r="3679" spans="1:8" x14ac:dyDescent="0.3">
      <c r="A3679" s="94"/>
      <c r="B3679" s="93"/>
      <c r="H3679" s="95"/>
    </row>
    <row r="3680" spans="1:8" x14ac:dyDescent="0.3">
      <c r="A3680" s="94"/>
      <c r="B3680" s="93"/>
      <c r="H3680" s="95"/>
    </row>
    <row r="3681" spans="1:8" x14ac:dyDescent="0.3">
      <c r="A3681" s="94"/>
      <c r="B3681" s="93"/>
      <c r="H3681" s="95"/>
    </row>
    <row r="3682" spans="1:8" x14ac:dyDescent="0.3">
      <c r="A3682" s="94"/>
      <c r="B3682" s="93"/>
      <c r="H3682" s="95"/>
    </row>
    <row r="3683" spans="1:8" x14ac:dyDescent="0.3">
      <c r="A3683" s="94"/>
      <c r="B3683" s="93"/>
      <c r="H3683" s="95"/>
    </row>
    <row r="3684" spans="1:8" x14ac:dyDescent="0.3">
      <c r="A3684" s="94"/>
      <c r="B3684" s="93"/>
      <c r="H3684" s="95"/>
    </row>
    <row r="3685" spans="1:8" x14ac:dyDescent="0.3">
      <c r="A3685" s="94"/>
      <c r="B3685" s="93"/>
      <c r="H3685" s="95"/>
    </row>
    <row r="3686" spans="1:8" x14ac:dyDescent="0.3">
      <c r="A3686" s="94"/>
      <c r="B3686" s="93"/>
      <c r="H3686" s="95"/>
    </row>
    <row r="3687" spans="1:8" x14ac:dyDescent="0.3">
      <c r="A3687" s="94"/>
      <c r="B3687" s="93"/>
      <c r="H3687" s="95"/>
    </row>
    <row r="3688" spans="1:8" x14ac:dyDescent="0.3">
      <c r="A3688" s="94"/>
      <c r="B3688" s="93"/>
      <c r="H3688" s="95"/>
    </row>
    <row r="3689" spans="1:8" x14ac:dyDescent="0.3">
      <c r="A3689" s="94"/>
      <c r="B3689" s="93"/>
      <c r="H3689" s="95"/>
    </row>
    <row r="3690" spans="1:8" x14ac:dyDescent="0.3">
      <c r="A3690" s="94"/>
      <c r="B3690" s="93"/>
      <c r="H3690" s="95"/>
    </row>
    <row r="3691" spans="1:8" x14ac:dyDescent="0.3">
      <c r="A3691" s="94"/>
      <c r="B3691" s="93"/>
      <c r="H3691" s="95"/>
    </row>
    <row r="3692" spans="1:8" x14ac:dyDescent="0.3">
      <c r="A3692" s="94"/>
      <c r="B3692" s="93"/>
      <c r="H3692" s="95"/>
    </row>
    <row r="3693" spans="1:8" x14ac:dyDescent="0.3">
      <c r="A3693" s="94"/>
      <c r="B3693" s="93"/>
      <c r="H3693" s="95"/>
    </row>
    <row r="3694" spans="1:8" x14ac:dyDescent="0.3">
      <c r="A3694" s="94"/>
      <c r="B3694" s="93"/>
      <c r="H3694" s="95"/>
    </row>
    <row r="3695" spans="1:8" x14ac:dyDescent="0.3">
      <c r="A3695" s="94"/>
      <c r="B3695" s="93"/>
      <c r="H3695" s="95"/>
    </row>
    <row r="3696" spans="1:8" x14ac:dyDescent="0.3">
      <c r="A3696" s="94"/>
      <c r="B3696" s="93"/>
      <c r="H3696" s="95"/>
    </row>
    <row r="3697" spans="1:8" x14ac:dyDescent="0.3">
      <c r="A3697" s="94"/>
      <c r="B3697" s="93"/>
      <c r="H3697" s="95"/>
    </row>
    <row r="3698" spans="1:8" x14ac:dyDescent="0.3">
      <c r="A3698" s="94"/>
      <c r="B3698" s="93"/>
      <c r="H3698" s="95"/>
    </row>
    <row r="3699" spans="1:8" x14ac:dyDescent="0.3">
      <c r="A3699" s="94"/>
      <c r="B3699" s="93"/>
      <c r="H3699" s="95"/>
    </row>
    <row r="3700" spans="1:8" x14ac:dyDescent="0.3">
      <c r="A3700" s="94"/>
      <c r="B3700" s="93"/>
      <c r="H3700" s="95"/>
    </row>
    <row r="3701" spans="1:8" x14ac:dyDescent="0.3">
      <c r="A3701" s="94"/>
      <c r="B3701" s="93"/>
      <c r="H3701" s="95"/>
    </row>
    <row r="3702" spans="1:8" x14ac:dyDescent="0.3">
      <c r="A3702" s="94"/>
      <c r="B3702" s="93"/>
      <c r="H3702" s="95"/>
    </row>
    <row r="3703" spans="1:8" x14ac:dyDescent="0.3">
      <c r="A3703" s="94"/>
      <c r="B3703" s="93"/>
      <c r="H3703" s="95"/>
    </row>
    <row r="3704" spans="1:8" x14ac:dyDescent="0.3">
      <c r="A3704" s="94"/>
      <c r="B3704" s="93"/>
      <c r="H3704" s="95"/>
    </row>
    <row r="3705" spans="1:8" x14ac:dyDescent="0.3">
      <c r="A3705" s="94"/>
      <c r="B3705" s="93"/>
      <c r="H3705" s="95"/>
    </row>
    <row r="3706" spans="1:8" x14ac:dyDescent="0.3">
      <c r="A3706" s="94"/>
      <c r="B3706" s="93"/>
      <c r="H3706" s="95"/>
    </row>
    <row r="3707" spans="1:8" x14ac:dyDescent="0.3">
      <c r="A3707" s="94"/>
      <c r="B3707" s="93"/>
      <c r="H3707" s="95"/>
    </row>
    <row r="3708" spans="1:8" x14ac:dyDescent="0.3">
      <c r="A3708" s="94"/>
      <c r="B3708" s="93"/>
      <c r="H3708" s="95"/>
    </row>
    <row r="3709" spans="1:8" x14ac:dyDescent="0.3">
      <c r="A3709" s="94"/>
      <c r="B3709" s="93"/>
      <c r="H3709" s="95"/>
    </row>
    <row r="3710" spans="1:8" x14ac:dyDescent="0.3">
      <c r="A3710" s="94"/>
      <c r="B3710" s="93"/>
      <c r="H3710" s="95"/>
    </row>
    <row r="3711" spans="1:8" x14ac:dyDescent="0.3">
      <c r="A3711" s="94"/>
      <c r="B3711" s="93"/>
      <c r="H3711" s="95"/>
    </row>
    <row r="3712" spans="1:8" x14ac:dyDescent="0.3">
      <c r="A3712" s="94"/>
      <c r="B3712" s="93"/>
      <c r="H3712" s="95"/>
    </row>
    <row r="3713" spans="1:8" x14ac:dyDescent="0.3">
      <c r="A3713" s="94"/>
      <c r="B3713" s="93"/>
      <c r="H3713" s="95"/>
    </row>
    <row r="3714" spans="1:8" x14ac:dyDescent="0.3">
      <c r="A3714" s="94"/>
      <c r="B3714" s="93"/>
      <c r="H3714" s="95"/>
    </row>
    <row r="3715" spans="1:8" x14ac:dyDescent="0.3">
      <c r="A3715" s="94"/>
      <c r="B3715" s="93"/>
      <c r="H3715" s="95"/>
    </row>
    <row r="3716" spans="1:8" x14ac:dyDescent="0.3">
      <c r="A3716" s="94"/>
      <c r="B3716" s="93"/>
      <c r="H3716" s="95"/>
    </row>
    <row r="3717" spans="1:8" x14ac:dyDescent="0.3">
      <c r="A3717" s="94"/>
      <c r="B3717" s="93"/>
      <c r="H3717" s="95"/>
    </row>
    <row r="3718" spans="1:8" x14ac:dyDescent="0.3">
      <c r="A3718" s="94"/>
      <c r="B3718" s="93"/>
      <c r="H3718" s="95"/>
    </row>
    <row r="3719" spans="1:8" x14ac:dyDescent="0.3">
      <c r="A3719" s="94"/>
      <c r="B3719" s="93"/>
      <c r="H3719" s="95"/>
    </row>
    <row r="3720" spans="1:8" x14ac:dyDescent="0.3">
      <c r="A3720" s="94"/>
      <c r="B3720" s="93"/>
      <c r="H3720" s="95"/>
    </row>
    <row r="3721" spans="1:8" x14ac:dyDescent="0.3">
      <c r="A3721" s="94"/>
      <c r="B3721" s="93"/>
      <c r="H3721" s="95"/>
    </row>
    <row r="3722" spans="1:8" x14ac:dyDescent="0.3">
      <c r="A3722" s="94"/>
      <c r="B3722" s="93"/>
      <c r="H3722" s="95"/>
    </row>
    <row r="3723" spans="1:8" x14ac:dyDescent="0.3">
      <c r="A3723" s="94"/>
      <c r="B3723" s="93"/>
      <c r="H3723" s="95"/>
    </row>
    <row r="3724" spans="1:8" x14ac:dyDescent="0.3">
      <c r="A3724" s="94"/>
      <c r="B3724" s="93"/>
      <c r="H3724" s="95"/>
    </row>
    <row r="3725" spans="1:8" x14ac:dyDescent="0.3">
      <c r="A3725" s="94"/>
      <c r="B3725" s="93"/>
      <c r="H3725" s="95"/>
    </row>
    <row r="3726" spans="1:8" x14ac:dyDescent="0.3">
      <c r="A3726" s="94"/>
      <c r="B3726" s="93"/>
      <c r="H3726" s="95"/>
    </row>
    <row r="3727" spans="1:8" x14ac:dyDescent="0.3">
      <c r="A3727" s="94"/>
      <c r="B3727" s="93"/>
      <c r="H3727" s="95"/>
    </row>
    <row r="3728" spans="1:8" x14ac:dyDescent="0.3">
      <c r="A3728" s="94"/>
      <c r="B3728" s="93"/>
      <c r="H3728" s="95"/>
    </row>
    <row r="3729" spans="1:8" x14ac:dyDescent="0.3">
      <c r="A3729" s="94"/>
      <c r="B3729" s="93"/>
      <c r="H3729" s="95"/>
    </row>
    <row r="3730" spans="1:8" x14ac:dyDescent="0.3">
      <c r="A3730" s="94"/>
      <c r="B3730" s="93"/>
      <c r="H3730" s="95"/>
    </row>
    <row r="3731" spans="1:8" x14ac:dyDescent="0.3">
      <c r="A3731" s="94"/>
      <c r="B3731" s="93"/>
      <c r="H3731" s="95"/>
    </row>
    <row r="3732" spans="1:8" x14ac:dyDescent="0.3">
      <c r="A3732" s="94"/>
      <c r="B3732" s="93"/>
      <c r="H3732" s="95"/>
    </row>
    <row r="3733" spans="1:8" x14ac:dyDescent="0.3">
      <c r="A3733" s="94"/>
      <c r="B3733" s="93"/>
      <c r="H3733" s="95"/>
    </row>
    <row r="3734" spans="1:8" x14ac:dyDescent="0.3">
      <c r="A3734" s="94"/>
      <c r="B3734" s="93"/>
      <c r="H3734" s="95"/>
    </row>
    <row r="3735" spans="1:8" x14ac:dyDescent="0.3">
      <c r="A3735" s="94"/>
      <c r="B3735" s="93"/>
      <c r="H3735" s="95"/>
    </row>
    <row r="3736" spans="1:8" x14ac:dyDescent="0.3">
      <c r="A3736" s="94"/>
      <c r="B3736" s="93"/>
      <c r="H3736" s="95"/>
    </row>
    <row r="3737" spans="1:8" x14ac:dyDescent="0.3">
      <c r="A3737" s="94"/>
      <c r="B3737" s="93"/>
      <c r="H3737" s="95"/>
    </row>
    <row r="3738" spans="1:8" x14ac:dyDescent="0.3">
      <c r="A3738" s="94"/>
      <c r="B3738" s="93"/>
      <c r="H3738" s="95"/>
    </row>
    <row r="3739" spans="1:8" x14ac:dyDescent="0.3">
      <c r="A3739" s="94"/>
      <c r="B3739" s="93"/>
      <c r="H3739" s="95"/>
    </row>
    <row r="3740" spans="1:8" x14ac:dyDescent="0.3">
      <c r="A3740" s="94"/>
      <c r="B3740" s="93"/>
      <c r="H3740" s="95"/>
    </row>
    <row r="3741" spans="1:8" x14ac:dyDescent="0.3">
      <c r="A3741" s="94"/>
      <c r="B3741" s="93"/>
      <c r="H3741" s="95"/>
    </row>
    <row r="3742" spans="1:8" x14ac:dyDescent="0.3">
      <c r="A3742" s="94"/>
      <c r="B3742" s="93"/>
      <c r="H3742" s="95"/>
    </row>
    <row r="3743" spans="1:8" x14ac:dyDescent="0.3">
      <c r="A3743" s="94"/>
      <c r="B3743" s="93"/>
      <c r="H3743" s="95"/>
    </row>
    <row r="3744" spans="1:8" x14ac:dyDescent="0.3">
      <c r="A3744" s="94"/>
      <c r="B3744" s="93"/>
      <c r="H3744" s="95"/>
    </row>
    <row r="3745" spans="1:8" x14ac:dyDescent="0.3">
      <c r="A3745" s="94"/>
      <c r="B3745" s="93"/>
      <c r="H3745" s="95"/>
    </row>
    <row r="3746" spans="1:8" x14ac:dyDescent="0.3">
      <c r="A3746" s="94"/>
      <c r="B3746" s="93"/>
      <c r="H3746" s="95"/>
    </row>
    <row r="3747" spans="1:8" x14ac:dyDescent="0.3">
      <c r="A3747" s="94"/>
      <c r="B3747" s="93"/>
      <c r="H3747" s="95"/>
    </row>
    <row r="3748" spans="1:8" x14ac:dyDescent="0.3">
      <c r="A3748" s="94"/>
      <c r="B3748" s="93"/>
      <c r="H3748" s="95"/>
    </row>
    <row r="3749" spans="1:8" x14ac:dyDescent="0.3">
      <c r="A3749" s="94"/>
      <c r="B3749" s="93"/>
      <c r="H3749" s="95"/>
    </row>
    <row r="3750" spans="1:8" x14ac:dyDescent="0.3">
      <c r="A3750" s="94"/>
      <c r="B3750" s="93"/>
      <c r="H3750" s="95"/>
    </row>
    <row r="3751" spans="1:8" x14ac:dyDescent="0.3">
      <c r="A3751" s="94"/>
      <c r="B3751" s="93"/>
      <c r="H3751" s="95"/>
    </row>
    <row r="3752" spans="1:8" x14ac:dyDescent="0.3">
      <c r="A3752" s="94"/>
      <c r="B3752" s="93"/>
      <c r="H3752" s="95"/>
    </row>
    <row r="3753" spans="1:8" x14ac:dyDescent="0.3">
      <c r="A3753" s="94"/>
      <c r="B3753" s="93"/>
      <c r="H3753" s="95"/>
    </row>
    <row r="3754" spans="1:8" x14ac:dyDescent="0.3">
      <c r="A3754" s="94"/>
      <c r="B3754" s="93"/>
      <c r="H3754" s="95"/>
    </row>
    <row r="3755" spans="1:8" x14ac:dyDescent="0.3">
      <c r="A3755" s="94"/>
      <c r="B3755" s="93"/>
      <c r="H3755" s="95"/>
    </row>
    <row r="3756" spans="1:8" x14ac:dyDescent="0.3">
      <c r="A3756" s="94"/>
      <c r="B3756" s="93"/>
      <c r="H3756" s="95"/>
    </row>
    <row r="3757" spans="1:8" x14ac:dyDescent="0.3">
      <c r="A3757" s="94"/>
      <c r="B3757" s="93"/>
      <c r="H3757" s="95"/>
    </row>
    <row r="3758" spans="1:8" x14ac:dyDescent="0.3">
      <c r="A3758" s="94"/>
      <c r="B3758" s="93"/>
      <c r="H3758" s="95"/>
    </row>
    <row r="3759" spans="1:8" x14ac:dyDescent="0.3">
      <c r="A3759" s="94"/>
      <c r="B3759" s="93"/>
      <c r="H3759" s="95"/>
    </row>
    <row r="3760" spans="1:8" x14ac:dyDescent="0.3">
      <c r="A3760" s="94"/>
      <c r="B3760" s="93"/>
      <c r="H3760" s="95"/>
    </row>
    <row r="3761" spans="1:8" x14ac:dyDescent="0.3">
      <c r="A3761" s="94"/>
      <c r="B3761" s="93"/>
      <c r="H3761" s="95"/>
    </row>
    <row r="3762" spans="1:8" x14ac:dyDescent="0.3">
      <c r="A3762" s="94"/>
      <c r="B3762" s="93"/>
      <c r="H3762" s="95"/>
    </row>
    <row r="3763" spans="1:8" x14ac:dyDescent="0.3">
      <c r="A3763" s="94"/>
      <c r="B3763" s="93"/>
      <c r="H3763" s="95"/>
    </row>
    <row r="3764" spans="1:8" x14ac:dyDescent="0.3">
      <c r="A3764" s="94"/>
      <c r="B3764" s="93"/>
      <c r="H3764" s="95"/>
    </row>
    <row r="3765" spans="1:8" x14ac:dyDescent="0.3">
      <c r="A3765" s="94"/>
      <c r="B3765" s="93"/>
      <c r="H3765" s="95"/>
    </row>
    <row r="3766" spans="1:8" x14ac:dyDescent="0.3">
      <c r="A3766" s="94"/>
      <c r="B3766" s="93"/>
      <c r="H3766" s="95"/>
    </row>
    <row r="3767" spans="1:8" x14ac:dyDescent="0.3">
      <c r="A3767" s="94"/>
      <c r="B3767" s="93"/>
      <c r="H3767" s="95"/>
    </row>
    <row r="3768" spans="1:8" x14ac:dyDescent="0.3">
      <c r="A3768" s="94"/>
      <c r="B3768" s="93"/>
      <c r="H3768" s="95"/>
    </row>
    <row r="3769" spans="1:8" x14ac:dyDescent="0.3">
      <c r="A3769" s="94"/>
      <c r="B3769" s="93"/>
      <c r="H3769" s="95"/>
    </row>
    <row r="3770" spans="1:8" x14ac:dyDescent="0.3">
      <c r="A3770" s="94"/>
      <c r="B3770" s="93"/>
      <c r="H3770" s="95"/>
    </row>
    <row r="3771" spans="1:8" x14ac:dyDescent="0.3">
      <c r="A3771" s="94"/>
      <c r="B3771" s="93"/>
      <c r="H3771" s="95"/>
    </row>
    <row r="3772" spans="1:8" x14ac:dyDescent="0.3">
      <c r="A3772" s="94"/>
      <c r="B3772" s="93"/>
      <c r="H3772" s="95"/>
    </row>
    <row r="3773" spans="1:8" x14ac:dyDescent="0.3">
      <c r="A3773" s="94"/>
      <c r="B3773" s="93"/>
      <c r="H3773" s="95"/>
    </row>
    <row r="3774" spans="1:8" x14ac:dyDescent="0.3">
      <c r="A3774" s="94"/>
      <c r="B3774" s="93"/>
      <c r="H3774" s="95"/>
    </row>
    <row r="3775" spans="1:8" x14ac:dyDescent="0.3">
      <c r="A3775" s="94"/>
      <c r="B3775" s="93"/>
      <c r="H3775" s="95"/>
    </row>
    <row r="3776" spans="1:8" x14ac:dyDescent="0.3">
      <c r="A3776" s="94"/>
      <c r="B3776" s="93"/>
      <c r="H3776" s="95"/>
    </row>
    <row r="3777" spans="1:8" x14ac:dyDescent="0.3">
      <c r="A3777" s="94"/>
      <c r="B3777" s="93"/>
      <c r="H3777" s="95"/>
    </row>
    <row r="3778" spans="1:8" x14ac:dyDescent="0.3">
      <c r="A3778" s="94"/>
      <c r="B3778" s="93"/>
      <c r="H3778" s="95"/>
    </row>
    <row r="3779" spans="1:8" x14ac:dyDescent="0.3">
      <c r="A3779" s="94"/>
      <c r="B3779" s="93"/>
      <c r="H3779" s="95"/>
    </row>
    <row r="3780" spans="1:8" x14ac:dyDescent="0.3">
      <c r="A3780" s="94"/>
      <c r="B3780" s="93"/>
      <c r="H3780" s="95"/>
    </row>
    <row r="3781" spans="1:8" x14ac:dyDescent="0.3">
      <c r="A3781" s="94"/>
      <c r="B3781" s="93"/>
      <c r="H3781" s="95"/>
    </row>
    <row r="3782" spans="1:8" x14ac:dyDescent="0.3">
      <c r="A3782" s="94"/>
      <c r="B3782" s="93"/>
      <c r="H3782" s="95"/>
    </row>
    <row r="3783" spans="1:8" x14ac:dyDescent="0.3">
      <c r="A3783" s="94"/>
      <c r="B3783" s="93"/>
      <c r="H3783" s="95"/>
    </row>
    <row r="3784" spans="1:8" x14ac:dyDescent="0.3">
      <c r="A3784" s="94"/>
      <c r="B3784" s="93"/>
      <c r="H3784" s="95"/>
    </row>
    <row r="3785" spans="1:8" x14ac:dyDescent="0.3">
      <c r="A3785" s="94"/>
      <c r="B3785" s="93"/>
      <c r="H3785" s="95"/>
    </row>
    <row r="3786" spans="1:8" x14ac:dyDescent="0.3">
      <c r="A3786" s="94"/>
      <c r="B3786" s="93"/>
      <c r="H3786" s="95"/>
    </row>
    <row r="3787" spans="1:8" x14ac:dyDescent="0.3">
      <c r="A3787" s="94"/>
      <c r="B3787" s="93"/>
      <c r="H3787" s="95"/>
    </row>
    <row r="3788" spans="1:8" x14ac:dyDescent="0.3">
      <c r="A3788" s="94"/>
      <c r="B3788" s="93"/>
      <c r="H3788" s="95"/>
    </row>
    <row r="3789" spans="1:8" x14ac:dyDescent="0.3">
      <c r="A3789" s="94"/>
      <c r="B3789" s="93"/>
      <c r="H3789" s="95"/>
    </row>
    <row r="3790" spans="1:8" x14ac:dyDescent="0.3">
      <c r="A3790" s="94"/>
      <c r="B3790" s="93"/>
      <c r="H3790" s="95"/>
    </row>
    <row r="3791" spans="1:8" x14ac:dyDescent="0.3">
      <c r="A3791" s="94"/>
      <c r="B3791" s="93"/>
      <c r="H3791" s="95"/>
    </row>
    <row r="3792" spans="1:8" x14ac:dyDescent="0.3">
      <c r="A3792" s="94"/>
      <c r="B3792" s="93"/>
      <c r="H3792" s="95"/>
    </row>
    <row r="3793" spans="1:8" x14ac:dyDescent="0.3">
      <c r="A3793" s="94"/>
      <c r="B3793" s="93"/>
      <c r="H3793" s="95"/>
    </row>
    <row r="3794" spans="1:8" x14ac:dyDescent="0.3">
      <c r="A3794" s="94"/>
      <c r="B3794" s="93"/>
      <c r="H3794" s="95"/>
    </row>
    <row r="3795" spans="1:8" x14ac:dyDescent="0.3">
      <c r="A3795" s="94"/>
      <c r="B3795" s="93"/>
      <c r="H3795" s="95"/>
    </row>
    <row r="3796" spans="1:8" x14ac:dyDescent="0.3">
      <c r="A3796" s="94"/>
      <c r="B3796" s="93"/>
      <c r="H3796" s="95"/>
    </row>
    <row r="3797" spans="1:8" x14ac:dyDescent="0.3">
      <c r="A3797" s="94"/>
      <c r="B3797" s="93"/>
      <c r="H3797" s="95"/>
    </row>
    <row r="3798" spans="1:8" x14ac:dyDescent="0.3">
      <c r="A3798" s="94"/>
      <c r="B3798" s="93"/>
      <c r="H3798" s="95"/>
    </row>
    <row r="3799" spans="1:8" x14ac:dyDescent="0.3">
      <c r="A3799" s="94"/>
      <c r="B3799" s="93"/>
      <c r="H3799" s="95"/>
    </row>
    <row r="3800" spans="1:8" x14ac:dyDescent="0.3">
      <c r="A3800" s="94"/>
      <c r="B3800" s="93"/>
      <c r="H3800" s="95"/>
    </row>
    <row r="3801" spans="1:8" x14ac:dyDescent="0.3">
      <c r="A3801" s="94"/>
      <c r="B3801" s="93"/>
      <c r="H3801" s="95"/>
    </row>
    <row r="3802" spans="1:8" x14ac:dyDescent="0.3">
      <c r="A3802" s="94"/>
      <c r="B3802" s="93"/>
      <c r="H3802" s="95"/>
    </row>
    <row r="3803" spans="1:8" x14ac:dyDescent="0.3">
      <c r="A3803" s="94"/>
      <c r="B3803" s="93"/>
      <c r="H3803" s="95"/>
    </row>
    <row r="3804" spans="1:8" x14ac:dyDescent="0.3">
      <c r="A3804" s="94"/>
      <c r="B3804" s="93"/>
      <c r="H3804" s="95"/>
    </row>
    <row r="3805" spans="1:8" x14ac:dyDescent="0.3">
      <c r="A3805" s="94"/>
      <c r="B3805" s="93"/>
      <c r="H3805" s="95"/>
    </row>
    <row r="3806" spans="1:8" x14ac:dyDescent="0.3">
      <c r="A3806" s="94"/>
      <c r="B3806" s="93"/>
      <c r="H3806" s="95"/>
    </row>
    <row r="3807" spans="1:8" x14ac:dyDescent="0.3">
      <c r="A3807" s="94"/>
      <c r="B3807" s="93"/>
      <c r="H3807" s="95"/>
    </row>
    <row r="3808" spans="1:8" x14ac:dyDescent="0.3">
      <c r="A3808" s="94"/>
      <c r="B3808" s="93"/>
      <c r="H3808" s="95"/>
    </row>
    <row r="3809" spans="1:8" x14ac:dyDescent="0.3">
      <c r="A3809" s="94"/>
      <c r="B3809" s="93"/>
      <c r="H3809" s="95"/>
    </row>
    <row r="3810" spans="1:8" x14ac:dyDescent="0.3">
      <c r="A3810" s="94"/>
      <c r="B3810" s="93"/>
      <c r="H3810" s="95"/>
    </row>
    <row r="3811" spans="1:8" x14ac:dyDescent="0.3">
      <c r="A3811" s="94"/>
      <c r="B3811" s="93"/>
      <c r="H3811" s="95"/>
    </row>
    <row r="3812" spans="1:8" x14ac:dyDescent="0.3">
      <c r="A3812" s="94"/>
      <c r="B3812" s="93"/>
      <c r="H3812" s="95"/>
    </row>
    <row r="3813" spans="1:8" x14ac:dyDescent="0.3">
      <c r="A3813" s="94"/>
      <c r="B3813" s="93"/>
      <c r="H3813" s="95"/>
    </row>
    <row r="3814" spans="1:8" x14ac:dyDescent="0.3">
      <c r="A3814" s="94"/>
      <c r="B3814" s="93"/>
      <c r="H3814" s="95"/>
    </row>
    <row r="3815" spans="1:8" x14ac:dyDescent="0.3">
      <c r="A3815" s="94"/>
      <c r="B3815" s="93"/>
      <c r="H3815" s="95"/>
    </row>
    <row r="3816" spans="1:8" x14ac:dyDescent="0.3">
      <c r="A3816" s="94"/>
      <c r="B3816" s="93"/>
      <c r="H3816" s="95"/>
    </row>
    <row r="3817" spans="1:8" x14ac:dyDescent="0.3">
      <c r="A3817" s="94"/>
      <c r="B3817" s="93"/>
      <c r="H3817" s="95"/>
    </row>
    <row r="3818" spans="1:8" x14ac:dyDescent="0.3">
      <c r="A3818" s="94"/>
      <c r="B3818" s="93"/>
      <c r="H3818" s="95"/>
    </row>
    <row r="3819" spans="1:8" x14ac:dyDescent="0.3">
      <c r="A3819" s="94"/>
      <c r="B3819" s="93"/>
      <c r="H3819" s="95"/>
    </row>
    <row r="3820" spans="1:8" x14ac:dyDescent="0.3">
      <c r="A3820" s="94"/>
      <c r="B3820" s="93"/>
      <c r="H3820" s="95"/>
    </row>
    <row r="3821" spans="1:8" x14ac:dyDescent="0.3">
      <c r="A3821" s="94"/>
      <c r="B3821" s="93"/>
      <c r="H3821" s="95"/>
    </row>
    <row r="3822" spans="1:8" x14ac:dyDescent="0.3">
      <c r="A3822" s="94"/>
      <c r="B3822" s="93"/>
      <c r="H3822" s="95"/>
    </row>
    <row r="3823" spans="1:8" x14ac:dyDescent="0.3">
      <c r="A3823" s="94"/>
      <c r="B3823" s="93"/>
      <c r="H3823" s="95"/>
    </row>
    <row r="3824" spans="1:8" x14ac:dyDescent="0.3">
      <c r="A3824" s="94"/>
      <c r="B3824" s="93"/>
      <c r="H3824" s="95"/>
    </row>
    <row r="3825" spans="1:8" x14ac:dyDescent="0.3">
      <c r="A3825" s="94"/>
      <c r="B3825" s="93"/>
      <c r="H3825" s="95"/>
    </row>
    <row r="3826" spans="1:8" x14ac:dyDescent="0.3">
      <c r="A3826" s="94"/>
      <c r="B3826" s="93"/>
      <c r="H3826" s="95"/>
    </row>
    <row r="3827" spans="1:8" x14ac:dyDescent="0.3">
      <c r="A3827" s="94"/>
      <c r="B3827" s="93"/>
      <c r="H3827" s="95"/>
    </row>
    <row r="3828" spans="1:8" x14ac:dyDescent="0.3">
      <c r="A3828" s="94"/>
      <c r="B3828" s="93"/>
      <c r="H3828" s="95"/>
    </row>
    <row r="3829" spans="1:8" x14ac:dyDescent="0.3">
      <c r="A3829" s="94"/>
      <c r="B3829" s="93"/>
      <c r="H3829" s="95"/>
    </row>
    <row r="3830" spans="1:8" x14ac:dyDescent="0.3">
      <c r="A3830" s="94"/>
      <c r="B3830" s="93"/>
      <c r="H3830" s="95"/>
    </row>
    <row r="3831" spans="1:8" x14ac:dyDescent="0.3">
      <c r="A3831" s="94"/>
      <c r="B3831" s="93"/>
      <c r="H3831" s="95"/>
    </row>
    <row r="3832" spans="1:8" x14ac:dyDescent="0.3">
      <c r="A3832" s="94"/>
      <c r="B3832" s="93"/>
      <c r="H3832" s="95"/>
    </row>
    <row r="3833" spans="1:8" x14ac:dyDescent="0.3">
      <c r="A3833" s="94"/>
      <c r="B3833" s="93"/>
      <c r="H3833" s="95"/>
    </row>
    <row r="3834" spans="1:8" x14ac:dyDescent="0.3">
      <c r="A3834" s="94"/>
      <c r="B3834" s="93"/>
      <c r="H3834" s="95"/>
    </row>
    <row r="3835" spans="1:8" x14ac:dyDescent="0.3">
      <c r="A3835" s="94"/>
      <c r="B3835" s="93"/>
      <c r="H3835" s="95"/>
    </row>
    <row r="3836" spans="1:8" x14ac:dyDescent="0.3">
      <c r="A3836" s="94"/>
      <c r="B3836" s="93"/>
      <c r="H3836" s="95"/>
    </row>
    <row r="3837" spans="1:8" x14ac:dyDescent="0.3">
      <c r="A3837" s="94"/>
      <c r="B3837" s="93"/>
      <c r="H3837" s="95"/>
    </row>
    <row r="3838" spans="1:8" x14ac:dyDescent="0.3">
      <c r="A3838" s="94"/>
      <c r="B3838" s="93"/>
      <c r="H3838" s="95"/>
    </row>
    <row r="3839" spans="1:8" x14ac:dyDescent="0.3">
      <c r="A3839" s="94"/>
      <c r="B3839" s="93"/>
      <c r="H3839" s="95"/>
    </row>
    <row r="3840" spans="1:8" x14ac:dyDescent="0.3">
      <c r="A3840" s="94"/>
      <c r="B3840" s="93"/>
      <c r="H3840" s="95"/>
    </row>
    <row r="3841" spans="1:8" x14ac:dyDescent="0.3">
      <c r="A3841" s="94"/>
      <c r="B3841" s="93"/>
      <c r="H3841" s="95"/>
    </row>
    <row r="3842" spans="1:8" x14ac:dyDescent="0.3">
      <c r="A3842" s="94"/>
      <c r="B3842" s="93"/>
      <c r="H3842" s="95"/>
    </row>
    <row r="3843" spans="1:8" x14ac:dyDescent="0.3">
      <c r="A3843" s="94"/>
      <c r="B3843" s="93"/>
      <c r="H3843" s="95"/>
    </row>
    <row r="3844" spans="1:8" x14ac:dyDescent="0.3">
      <c r="A3844" s="94"/>
      <c r="B3844" s="93"/>
      <c r="H3844" s="95"/>
    </row>
    <row r="3845" spans="1:8" x14ac:dyDescent="0.3">
      <c r="A3845" s="94"/>
      <c r="B3845" s="93"/>
      <c r="H3845" s="95"/>
    </row>
    <row r="3846" spans="1:8" x14ac:dyDescent="0.3">
      <c r="A3846" s="94"/>
      <c r="B3846" s="93"/>
      <c r="H3846" s="95"/>
    </row>
    <row r="3847" spans="1:8" x14ac:dyDescent="0.3">
      <c r="A3847" s="94"/>
      <c r="B3847" s="93"/>
      <c r="H3847" s="95"/>
    </row>
    <row r="3848" spans="1:8" x14ac:dyDescent="0.3">
      <c r="A3848" s="94"/>
      <c r="B3848" s="93"/>
      <c r="H3848" s="95"/>
    </row>
    <row r="3849" spans="1:8" x14ac:dyDescent="0.3">
      <c r="A3849" s="94"/>
      <c r="B3849" s="93"/>
      <c r="H3849" s="95"/>
    </row>
    <row r="3850" spans="1:8" x14ac:dyDescent="0.3">
      <c r="A3850" s="94"/>
      <c r="B3850" s="93"/>
      <c r="H3850" s="95"/>
    </row>
    <row r="3851" spans="1:8" x14ac:dyDescent="0.3">
      <c r="A3851" s="94"/>
      <c r="B3851" s="93"/>
      <c r="H3851" s="95"/>
    </row>
    <row r="3852" spans="1:8" x14ac:dyDescent="0.3">
      <c r="A3852" s="94"/>
      <c r="B3852" s="93"/>
      <c r="H3852" s="95"/>
    </row>
    <row r="3853" spans="1:8" x14ac:dyDescent="0.3">
      <c r="A3853" s="94"/>
      <c r="B3853" s="93"/>
      <c r="H3853" s="95"/>
    </row>
    <row r="3854" spans="1:8" x14ac:dyDescent="0.3">
      <c r="A3854" s="94"/>
      <c r="B3854" s="93"/>
      <c r="H3854" s="95"/>
    </row>
    <row r="3855" spans="1:8" x14ac:dyDescent="0.3">
      <c r="A3855" s="94"/>
      <c r="B3855" s="93"/>
      <c r="H3855" s="95"/>
    </row>
    <row r="3856" spans="1:8" x14ac:dyDescent="0.3">
      <c r="A3856" s="94"/>
      <c r="B3856" s="93"/>
      <c r="H3856" s="95"/>
    </row>
    <row r="3857" spans="1:8" x14ac:dyDescent="0.3">
      <c r="A3857" s="94"/>
      <c r="B3857" s="93"/>
      <c r="H3857" s="95"/>
    </row>
    <row r="3858" spans="1:8" x14ac:dyDescent="0.3">
      <c r="A3858" s="94"/>
      <c r="B3858" s="93"/>
      <c r="H3858" s="95"/>
    </row>
    <row r="3859" spans="1:8" x14ac:dyDescent="0.3">
      <c r="A3859" s="94"/>
      <c r="B3859" s="93"/>
      <c r="H3859" s="95"/>
    </row>
    <row r="3860" spans="1:8" x14ac:dyDescent="0.3">
      <c r="A3860" s="94"/>
      <c r="B3860" s="93"/>
      <c r="H3860" s="95"/>
    </row>
    <row r="3861" spans="1:8" x14ac:dyDescent="0.3">
      <c r="A3861" s="94"/>
      <c r="B3861" s="93"/>
      <c r="H3861" s="95"/>
    </row>
    <row r="3862" spans="1:8" x14ac:dyDescent="0.3">
      <c r="A3862" s="94"/>
      <c r="B3862" s="93"/>
      <c r="H3862" s="95"/>
    </row>
    <row r="3863" spans="1:8" x14ac:dyDescent="0.3">
      <c r="A3863" s="94"/>
      <c r="B3863" s="93"/>
      <c r="H3863" s="95"/>
    </row>
    <row r="3864" spans="1:8" x14ac:dyDescent="0.3">
      <c r="A3864" s="94"/>
      <c r="B3864" s="93"/>
      <c r="H3864" s="95"/>
    </row>
    <row r="3865" spans="1:8" x14ac:dyDescent="0.3">
      <c r="A3865" s="94"/>
      <c r="B3865" s="93"/>
      <c r="H3865" s="95"/>
    </row>
    <row r="3866" spans="1:8" x14ac:dyDescent="0.3">
      <c r="A3866" s="94"/>
      <c r="B3866" s="93"/>
      <c r="H3866" s="95"/>
    </row>
    <row r="3867" spans="1:8" x14ac:dyDescent="0.3">
      <c r="A3867" s="94"/>
      <c r="B3867" s="93"/>
      <c r="H3867" s="95"/>
    </row>
    <row r="3868" spans="1:8" x14ac:dyDescent="0.3">
      <c r="A3868" s="94"/>
      <c r="B3868" s="93"/>
      <c r="H3868" s="95"/>
    </row>
    <row r="3869" spans="1:8" x14ac:dyDescent="0.3">
      <c r="A3869" s="94"/>
      <c r="B3869" s="93"/>
      <c r="H3869" s="95"/>
    </row>
    <row r="3870" spans="1:8" x14ac:dyDescent="0.3">
      <c r="A3870" s="94"/>
      <c r="B3870" s="93"/>
      <c r="H3870" s="95"/>
    </row>
    <row r="3871" spans="1:8" x14ac:dyDescent="0.3">
      <c r="A3871" s="94"/>
      <c r="B3871" s="93"/>
      <c r="H3871" s="95"/>
    </row>
    <row r="3872" spans="1:8" x14ac:dyDescent="0.3">
      <c r="A3872" s="94"/>
      <c r="B3872" s="93"/>
      <c r="H3872" s="95"/>
    </row>
    <row r="3873" spans="1:8" x14ac:dyDescent="0.3">
      <c r="A3873" s="94"/>
      <c r="B3873" s="93"/>
      <c r="H3873" s="95"/>
    </row>
    <row r="3874" spans="1:8" x14ac:dyDescent="0.3">
      <c r="A3874" s="94"/>
      <c r="B3874" s="93"/>
      <c r="H3874" s="95"/>
    </row>
    <row r="3875" spans="1:8" x14ac:dyDescent="0.3">
      <c r="A3875" s="94"/>
      <c r="B3875" s="93"/>
      <c r="H3875" s="95"/>
    </row>
    <row r="3876" spans="1:8" x14ac:dyDescent="0.3">
      <c r="A3876" s="94"/>
      <c r="B3876" s="93"/>
      <c r="H3876" s="95"/>
    </row>
    <row r="3877" spans="1:8" x14ac:dyDescent="0.3">
      <c r="A3877" s="94"/>
      <c r="B3877" s="93"/>
      <c r="H3877" s="95"/>
    </row>
    <row r="3878" spans="1:8" x14ac:dyDescent="0.3">
      <c r="A3878" s="94"/>
      <c r="B3878" s="93"/>
      <c r="H3878" s="95"/>
    </row>
    <row r="3879" spans="1:8" x14ac:dyDescent="0.3">
      <c r="A3879" s="94"/>
      <c r="B3879" s="93"/>
      <c r="H3879" s="95"/>
    </row>
    <row r="3880" spans="1:8" x14ac:dyDescent="0.3">
      <c r="A3880" s="94"/>
      <c r="B3880" s="93"/>
      <c r="H3880" s="95"/>
    </row>
    <row r="3881" spans="1:8" x14ac:dyDescent="0.3">
      <c r="A3881" s="94"/>
      <c r="B3881" s="93"/>
      <c r="H3881" s="95"/>
    </row>
    <row r="3882" spans="1:8" x14ac:dyDescent="0.3">
      <c r="A3882" s="94"/>
      <c r="B3882" s="93"/>
      <c r="H3882" s="95"/>
    </row>
    <row r="3883" spans="1:8" x14ac:dyDescent="0.3">
      <c r="A3883" s="94"/>
      <c r="B3883" s="93"/>
      <c r="H3883" s="95"/>
    </row>
    <row r="3884" spans="1:8" x14ac:dyDescent="0.3">
      <c r="A3884" s="94"/>
      <c r="B3884" s="93"/>
      <c r="H3884" s="95"/>
    </row>
    <row r="3885" spans="1:8" x14ac:dyDescent="0.3">
      <c r="A3885" s="94"/>
      <c r="B3885" s="93"/>
      <c r="H3885" s="95"/>
    </row>
    <row r="3886" spans="1:8" x14ac:dyDescent="0.3">
      <c r="A3886" s="94"/>
      <c r="B3886" s="93"/>
      <c r="H3886" s="95"/>
    </row>
    <row r="3887" spans="1:8" x14ac:dyDescent="0.3">
      <c r="A3887" s="94"/>
      <c r="B3887" s="93"/>
      <c r="H3887" s="95"/>
    </row>
    <row r="3888" spans="1:8" x14ac:dyDescent="0.3">
      <c r="A3888" s="94"/>
      <c r="B3888" s="93"/>
      <c r="H3888" s="95"/>
    </row>
    <row r="3889" spans="1:8" x14ac:dyDescent="0.3">
      <c r="A3889" s="94"/>
      <c r="B3889" s="93"/>
      <c r="H3889" s="95"/>
    </row>
    <row r="3890" spans="1:8" x14ac:dyDescent="0.3">
      <c r="A3890" s="94"/>
      <c r="B3890" s="93"/>
      <c r="H3890" s="95"/>
    </row>
    <row r="3891" spans="1:8" x14ac:dyDescent="0.3">
      <c r="A3891" s="94"/>
      <c r="B3891" s="93"/>
      <c r="H3891" s="95"/>
    </row>
    <row r="3892" spans="1:8" x14ac:dyDescent="0.3">
      <c r="A3892" s="94"/>
      <c r="B3892" s="93"/>
      <c r="H3892" s="95"/>
    </row>
    <row r="3893" spans="1:8" x14ac:dyDescent="0.3">
      <c r="A3893" s="94"/>
      <c r="B3893" s="93"/>
      <c r="H3893" s="95"/>
    </row>
    <row r="3894" spans="1:8" x14ac:dyDescent="0.3">
      <c r="A3894" s="94"/>
      <c r="B3894" s="93"/>
      <c r="H3894" s="95"/>
    </row>
    <row r="3895" spans="1:8" x14ac:dyDescent="0.3">
      <c r="A3895" s="94"/>
      <c r="B3895" s="93"/>
      <c r="H3895" s="95"/>
    </row>
    <row r="3896" spans="1:8" x14ac:dyDescent="0.3">
      <c r="A3896" s="94"/>
      <c r="B3896" s="93"/>
      <c r="H3896" s="95"/>
    </row>
    <row r="3897" spans="1:8" x14ac:dyDescent="0.3">
      <c r="A3897" s="94"/>
      <c r="B3897" s="93"/>
      <c r="H3897" s="95"/>
    </row>
    <row r="3898" spans="1:8" x14ac:dyDescent="0.3">
      <c r="A3898" s="94"/>
      <c r="B3898" s="93"/>
      <c r="H3898" s="95"/>
    </row>
    <row r="3899" spans="1:8" x14ac:dyDescent="0.3">
      <c r="A3899" s="94"/>
      <c r="B3899" s="93"/>
      <c r="H3899" s="95"/>
    </row>
    <row r="3900" spans="1:8" x14ac:dyDescent="0.3">
      <c r="A3900" s="94"/>
      <c r="B3900" s="93"/>
      <c r="H3900" s="95"/>
    </row>
    <row r="3901" spans="1:8" x14ac:dyDescent="0.3">
      <c r="A3901" s="94"/>
      <c r="B3901" s="93"/>
      <c r="H3901" s="95"/>
    </row>
    <row r="3902" spans="1:8" x14ac:dyDescent="0.3">
      <c r="A3902" s="94"/>
      <c r="B3902" s="93"/>
      <c r="H3902" s="95"/>
    </row>
    <row r="3903" spans="1:8" x14ac:dyDescent="0.3">
      <c r="A3903" s="94"/>
      <c r="B3903" s="93"/>
      <c r="H3903" s="95"/>
    </row>
    <row r="3904" spans="1:8" x14ac:dyDescent="0.3">
      <c r="A3904" s="94"/>
      <c r="B3904" s="93"/>
      <c r="H3904" s="95"/>
    </row>
    <row r="3905" spans="1:8" x14ac:dyDescent="0.3">
      <c r="A3905" s="94"/>
      <c r="B3905" s="93"/>
      <c r="H3905" s="95"/>
    </row>
    <row r="3906" spans="1:8" x14ac:dyDescent="0.3">
      <c r="A3906" s="94"/>
      <c r="B3906" s="93"/>
      <c r="H3906" s="95"/>
    </row>
    <row r="3907" spans="1:8" x14ac:dyDescent="0.3">
      <c r="A3907" s="94"/>
      <c r="B3907" s="93"/>
      <c r="H3907" s="95"/>
    </row>
    <row r="3908" spans="1:8" x14ac:dyDescent="0.3">
      <c r="A3908" s="94"/>
      <c r="B3908" s="93"/>
      <c r="H3908" s="95"/>
    </row>
    <row r="3909" spans="1:8" x14ac:dyDescent="0.3">
      <c r="A3909" s="94"/>
      <c r="B3909" s="93"/>
      <c r="H3909" s="95"/>
    </row>
    <row r="3910" spans="1:8" x14ac:dyDescent="0.3">
      <c r="A3910" s="94"/>
      <c r="B3910" s="93"/>
      <c r="H3910" s="95"/>
    </row>
    <row r="3911" spans="1:8" x14ac:dyDescent="0.3">
      <c r="A3911" s="94"/>
      <c r="B3911" s="93"/>
      <c r="H3911" s="95"/>
    </row>
    <row r="3912" spans="1:8" x14ac:dyDescent="0.3">
      <c r="A3912" s="94"/>
      <c r="B3912" s="93"/>
      <c r="H3912" s="95"/>
    </row>
    <row r="3913" spans="1:8" x14ac:dyDescent="0.3">
      <c r="A3913" s="94"/>
      <c r="B3913" s="93"/>
      <c r="H3913" s="95"/>
    </row>
    <row r="3914" spans="1:8" x14ac:dyDescent="0.3">
      <c r="A3914" s="94"/>
      <c r="B3914" s="93"/>
      <c r="H3914" s="95"/>
    </row>
    <row r="3915" spans="1:8" x14ac:dyDescent="0.3">
      <c r="A3915" s="94"/>
      <c r="B3915" s="93"/>
      <c r="H3915" s="95"/>
    </row>
    <row r="3916" spans="1:8" x14ac:dyDescent="0.3">
      <c r="A3916" s="94"/>
      <c r="B3916" s="93"/>
      <c r="H3916" s="95"/>
    </row>
    <row r="3917" spans="1:8" x14ac:dyDescent="0.3">
      <c r="A3917" s="94"/>
      <c r="B3917" s="93"/>
      <c r="H3917" s="95"/>
    </row>
    <row r="3918" spans="1:8" x14ac:dyDescent="0.3">
      <c r="A3918" s="94"/>
      <c r="B3918" s="93"/>
      <c r="H3918" s="95"/>
    </row>
    <row r="3919" spans="1:8" x14ac:dyDescent="0.3">
      <c r="A3919" s="94"/>
      <c r="B3919" s="93"/>
      <c r="H3919" s="95"/>
    </row>
    <row r="3920" spans="1:8" x14ac:dyDescent="0.3">
      <c r="A3920" s="94"/>
      <c r="B3920" s="93"/>
      <c r="H3920" s="95"/>
    </row>
    <row r="3921" spans="1:8" x14ac:dyDescent="0.3">
      <c r="A3921" s="94"/>
      <c r="B3921" s="93"/>
      <c r="H3921" s="95"/>
    </row>
    <row r="3922" spans="1:8" x14ac:dyDescent="0.3">
      <c r="A3922" s="94"/>
      <c r="B3922" s="93"/>
      <c r="H3922" s="95"/>
    </row>
    <row r="3923" spans="1:8" x14ac:dyDescent="0.3">
      <c r="A3923" s="94"/>
      <c r="B3923" s="93"/>
      <c r="H3923" s="95"/>
    </row>
    <row r="3924" spans="1:8" x14ac:dyDescent="0.3">
      <c r="A3924" s="94"/>
      <c r="B3924" s="93"/>
      <c r="H3924" s="95"/>
    </row>
    <row r="3925" spans="1:8" x14ac:dyDescent="0.3">
      <c r="A3925" s="94"/>
      <c r="B3925" s="93"/>
      <c r="H3925" s="95"/>
    </row>
    <row r="3926" spans="1:8" x14ac:dyDescent="0.3">
      <c r="A3926" s="94"/>
      <c r="B3926" s="93"/>
      <c r="H3926" s="95"/>
    </row>
    <row r="3927" spans="1:8" x14ac:dyDescent="0.3">
      <c r="A3927" s="94"/>
      <c r="B3927" s="93"/>
      <c r="H3927" s="95"/>
    </row>
    <row r="3928" spans="1:8" x14ac:dyDescent="0.3">
      <c r="A3928" s="94"/>
      <c r="B3928" s="93"/>
      <c r="H3928" s="95"/>
    </row>
    <row r="3929" spans="1:8" x14ac:dyDescent="0.3">
      <c r="A3929" s="94"/>
      <c r="B3929" s="93"/>
      <c r="H3929" s="95"/>
    </row>
    <row r="3930" spans="1:8" x14ac:dyDescent="0.3">
      <c r="A3930" s="94"/>
      <c r="B3930" s="93"/>
      <c r="H3930" s="95"/>
    </row>
    <row r="3931" spans="1:8" x14ac:dyDescent="0.3">
      <c r="A3931" s="94"/>
      <c r="B3931" s="93"/>
      <c r="H3931" s="95"/>
    </row>
    <row r="3932" spans="1:8" x14ac:dyDescent="0.3">
      <c r="A3932" s="94"/>
      <c r="B3932" s="93"/>
      <c r="H3932" s="95"/>
    </row>
    <row r="3933" spans="1:8" x14ac:dyDescent="0.3">
      <c r="A3933" s="94"/>
      <c r="B3933" s="93"/>
      <c r="H3933" s="95"/>
    </row>
    <row r="3934" spans="1:8" x14ac:dyDescent="0.3">
      <c r="A3934" s="94"/>
      <c r="B3934" s="93"/>
      <c r="H3934" s="95"/>
    </row>
    <row r="3935" spans="1:8" x14ac:dyDescent="0.3">
      <c r="A3935" s="94"/>
      <c r="B3935" s="93"/>
      <c r="H3935" s="95"/>
    </row>
    <row r="3936" spans="1:8" x14ac:dyDescent="0.3">
      <c r="A3936" s="94"/>
      <c r="B3936" s="93"/>
      <c r="H3936" s="95"/>
    </row>
    <row r="3937" spans="1:8" x14ac:dyDescent="0.3">
      <c r="A3937" s="94"/>
      <c r="B3937" s="93"/>
      <c r="H3937" s="95"/>
    </row>
    <row r="3938" spans="1:8" x14ac:dyDescent="0.3">
      <c r="A3938" s="94"/>
      <c r="B3938" s="93"/>
      <c r="H3938" s="95"/>
    </row>
    <row r="3939" spans="1:8" x14ac:dyDescent="0.3">
      <c r="A3939" s="94"/>
      <c r="B3939" s="93"/>
      <c r="H3939" s="95"/>
    </row>
    <row r="3940" spans="1:8" x14ac:dyDescent="0.3">
      <c r="A3940" s="94"/>
      <c r="B3940" s="93"/>
      <c r="H3940" s="95"/>
    </row>
    <row r="3941" spans="1:8" x14ac:dyDescent="0.3">
      <c r="A3941" s="94"/>
      <c r="B3941" s="93"/>
      <c r="H3941" s="95"/>
    </row>
    <row r="3942" spans="1:8" x14ac:dyDescent="0.3">
      <c r="A3942" s="94"/>
      <c r="B3942" s="93"/>
      <c r="H3942" s="95"/>
    </row>
    <row r="3943" spans="1:8" x14ac:dyDescent="0.3">
      <c r="A3943" s="94"/>
      <c r="B3943" s="93"/>
      <c r="H3943" s="95"/>
    </row>
    <row r="3944" spans="1:8" x14ac:dyDescent="0.3">
      <c r="A3944" s="94"/>
      <c r="B3944" s="93"/>
      <c r="H3944" s="95"/>
    </row>
    <row r="3945" spans="1:8" x14ac:dyDescent="0.3">
      <c r="A3945" s="94"/>
      <c r="B3945" s="93"/>
      <c r="H3945" s="95"/>
    </row>
    <row r="3946" spans="1:8" x14ac:dyDescent="0.3">
      <c r="A3946" s="94"/>
      <c r="B3946" s="93"/>
      <c r="H3946" s="95"/>
    </row>
    <row r="3947" spans="1:8" x14ac:dyDescent="0.3">
      <c r="A3947" s="94"/>
      <c r="B3947" s="93"/>
      <c r="H3947" s="95"/>
    </row>
    <row r="3948" spans="1:8" x14ac:dyDescent="0.3">
      <c r="A3948" s="94"/>
      <c r="B3948" s="93"/>
      <c r="H3948" s="95"/>
    </row>
    <row r="3949" spans="1:8" x14ac:dyDescent="0.3">
      <c r="A3949" s="94"/>
      <c r="B3949" s="93"/>
      <c r="H3949" s="95"/>
    </row>
    <row r="3950" spans="1:8" x14ac:dyDescent="0.3">
      <c r="A3950" s="94"/>
      <c r="B3950" s="93"/>
      <c r="H3950" s="95"/>
    </row>
    <row r="3951" spans="1:8" x14ac:dyDescent="0.3">
      <c r="A3951" s="94"/>
      <c r="B3951" s="93"/>
      <c r="H3951" s="95"/>
    </row>
    <row r="3952" spans="1:8" x14ac:dyDescent="0.3">
      <c r="A3952" s="94"/>
      <c r="B3952" s="93"/>
      <c r="H3952" s="95"/>
    </row>
    <row r="3953" spans="1:8" x14ac:dyDescent="0.3">
      <c r="A3953" s="94"/>
      <c r="B3953" s="93"/>
      <c r="H3953" s="95"/>
    </row>
    <row r="3954" spans="1:8" x14ac:dyDescent="0.3">
      <c r="A3954" s="94"/>
      <c r="B3954" s="93"/>
      <c r="H3954" s="95"/>
    </row>
    <row r="3955" spans="1:8" x14ac:dyDescent="0.3">
      <c r="A3955" s="94"/>
      <c r="B3955" s="93"/>
      <c r="H3955" s="95"/>
    </row>
    <row r="3956" spans="1:8" x14ac:dyDescent="0.3">
      <c r="A3956" s="94"/>
      <c r="B3956" s="93"/>
      <c r="H3956" s="95"/>
    </row>
    <row r="3957" spans="1:8" x14ac:dyDescent="0.3">
      <c r="A3957" s="94"/>
      <c r="B3957" s="93"/>
      <c r="H3957" s="95"/>
    </row>
    <row r="3958" spans="1:8" x14ac:dyDescent="0.3">
      <c r="A3958" s="94"/>
      <c r="B3958" s="93"/>
      <c r="H3958" s="95"/>
    </row>
    <row r="3959" spans="1:8" x14ac:dyDescent="0.3">
      <c r="A3959" s="94"/>
      <c r="B3959" s="93"/>
      <c r="H3959" s="95"/>
    </row>
    <row r="3960" spans="1:8" x14ac:dyDescent="0.3">
      <c r="A3960" s="94"/>
      <c r="B3960" s="93"/>
      <c r="H3960" s="95"/>
    </row>
    <row r="3961" spans="1:8" x14ac:dyDescent="0.3">
      <c r="A3961" s="94"/>
      <c r="B3961" s="93"/>
      <c r="H3961" s="95"/>
    </row>
    <row r="3962" spans="1:8" x14ac:dyDescent="0.3">
      <c r="A3962" s="94"/>
      <c r="B3962" s="93"/>
      <c r="H3962" s="95"/>
    </row>
    <row r="3963" spans="1:8" x14ac:dyDescent="0.3">
      <c r="A3963" s="94"/>
      <c r="B3963" s="93"/>
      <c r="H3963" s="95"/>
    </row>
    <row r="3964" spans="1:8" x14ac:dyDescent="0.3">
      <c r="A3964" s="94"/>
      <c r="B3964" s="93"/>
      <c r="H3964" s="95"/>
    </row>
    <row r="3965" spans="1:8" x14ac:dyDescent="0.3">
      <c r="A3965" s="94"/>
      <c r="B3965" s="93"/>
      <c r="H3965" s="95"/>
    </row>
    <row r="3966" spans="1:8" x14ac:dyDescent="0.3">
      <c r="A3966" s="94"/>
      <c r="B3966" s="93"/>
      <c r="H3966" s="95"/>
    </row>
    <row r="3967" spans="1:8" x14ac:dyDescent="0.3">
      <c r="A3967" s="94"/>
      <c r="B3967" s="93"/>
      <c r="H3967" s="95"/>
    </row>
    <row r="3968" spans="1:8" x14ac:dyDescent="0.3">
      <c r="A3968" s="94"/>
      <c r="B3968" s="93"/>
      <c r="H3968" s="95"/>
    </row>
    <row r="3969" spans="1:8" x14ac:dyDescent="0.3">
      <c r="A3969" s="94"/>
      <c r="B3969" s="93"/>
      <c r="H3969" s="95"/>
    </row>
    <row r="3970" spans="1:8" x14ac:dyDescent="0.3">
      <c r="A3970" s="94"/>
      <c r="B3970" s="93"/>
      <c r="H3970" s="95"/>
    </row>
    <row r="3971" spans="1:8" x14ac:dyDescent="0.3">
      <c r="A3971" s="94"/>
      <c r="B3971" s="93"/>
      <c r="H3971" s="95"/>
    </row>
    <row r="3972" spans="1:8" x14ac:dyDescent="0.3">
      <c r="A3972" s="94"/>
      <c r="B3972" s="93"/>
      <c r="H3972" s="95"/>
    </row>
    <row r="3973" spans="1:8" x14ac:dyDescent="0.3">
      <c r="A3973" s="94"/>
      <c r="B3973" s="93"/>
      <c r="H3973" s="95"/>
    </row>
    <row r="3974" spans="1:8" x14ac:dyDescent="0.3">
      <c r="A3974" s="94"/>
      <c r="B3974" s="93"/>
      <c r="H3974" s="95"/>
    </row>
    <row r="3975" spans="1:8" x14ac:dyDescent="0.3">
      <c r="A3975" s="94"/>
      <c r="B3975" s="93"/>
      <c r="H3975" s="95"/>
    </row>
    <row r="3976" spans="1:8" x14ac:dyDescent="0.3">
      <c r="A3976" s="94"/>
      <c r="B3976" s="93"/>
      <c r="H3976" s="95"/>
    </row>
    <row r="3977" spans="1:8" x14ac:dyDescent="0.3">
      <c r="A3977" s="94"/>
      <c r="B3977" s="93"/>
      <c r="H3977" s="95"/>
    </row>
    <row r="3978" spans="1:8" x14ac:dyDescent="0.3">
      <c r="A3978" s="94"/>
      <c r="B3978" s="93"/>
      <c r="H3978" s="95"/>
    </row>
    <row r="3979" spans="1:8" x14ac:dyDescent="0.3">
      <c r="A3979" s="94"/>
      <c r="B3979" s="93"/>
      <c r="H3979" s="95"/>
    </row>
    <row r="3980" spans="1:8" x14ac:dyDescent="0.3">
      <c r="A3980" s="94"/>
      <c r="B3980" s="93"/>
      <c r="H3980" s="95"/>
    </row>
    <row r="3981" spans="1:8" x14ac:dyDescent="0.3">
      <c r="A3981" s="94"/>
      <c r="B3981" s="93"/>
      <c r="H3981" s="95"/>
    </row>
    <row r="3982" spans="1:8" x14ac:dyDescent="0.3">
      <c r="A3982" s="94"/>
      <c r="B3982" s="93"/>
      <c r="H3982" s="95"/>
    </row>
    <row r="3983" spans="1:8" x14ac:dyDescent="0.3">
      <c r="A3983" s="94"/>
      <c r="B3983" s="93"/>
      <c r="H3983" s="95"/>
    </row>
    <row r="3984" spans="1:8" x14ac:dyDescent="0.3">
      <c r="A3984" s="94"/>
      <c r="B3984" s="93"/>
      <c r="H3984" s="95"/>
    </row>
    <row r="3985" spans="1:8" x14ac:dyDescent="0.3">
      <c r="A3985" s="94"/>
      <c r="B3985" s="93"/>
      <c r="H3985" s="95"/>
    </row>
    <row r="3986" spans="1:8" x14ac:dyDescent="0.3">
      <c r="A3986" s="94"/>
      <c r="B3986" s="93"/>
      <c r="H3986" s="95"/>
    </row>
    <row r="3987" spans="1:8" x14ac:dyDescent="0.3">
      <c r="A3987" s="94"/>
      <c r="B3987" s="93"/>
      <c r="H3987" s="95"/>
    </row>
    <row r="3988" spans="1:8" x14ac:dyDescent="0.3">
      <c r="A3988" s="94"/>
      <c r="B3988" s="93"/>
      <c r="H3988" s="95"/>
    </row>
    <row r="3989" spans="1:8" x14ac:dyDescent="0.3">
      <c r="A3989" s="94"/>
      <c r="B3989" s="93"/>
      <c r="H3989" s="95"/>
    </row>
    <row r="3990" spans="1:8" x14ac:dyDescent="0.3">
      <c r="A3990" s="94"/>
      <c r="B3990" s="93"/>
      <c r="H3990" s="95"/>
    </row>
    <row r="3991" spans="1:8" x14ac:dyDescent="0.3">
      <c r="A3991" s="94"/>
      <c r="B3991" s="93"/>
      <c r="H3991" s="95"/>
    </row>
    <row r="3992" spans="1:8" x14ac:dyDescent="0.3">
      <c r="A3992" s="94"/>
      <c r="B3992" s="93"/>
      <c r="H3992" s="95"/>
    </row>
    <row r="3993" spans="1:8" x14ac:dyDescent="0.3">
      <c r="A3993" s="94"/>
      <c r="B3993" s="93"/>
      <c r="H3993" s="95"/>
    </row>
    <row r="3994" spans="1:8" x14ac:dyDescent="0.3">
      <c r="A3994" s="94"/>
      <c r="B3994" s="93"/>
      <c r="H3994" s="95"/>
    </row>
    <row r="3995" spans="1:8" x14ac:dyDescent="0.3">
      <c r="A3995" s="94"/>
      <c r="B3995" s="93"/>
      <c r="H3995" s="95"/>
    </row>
    <row r="3996" spans="1:8" x14ac:dyDescent="0.3">
      <c r="A3996" s="94"/>
      <c r="B3996" s="93"/>
      <c r="H3996" s="95"/>
    </row>
    <row r="3997" spans="1:8" x14ac:dyDescent="0.3">
      <c r="A3997" s="94"/>
      <c r="B3997" s="93"/>
      <c r="H3997" s="95"/>
    </row>
    <row r="3998" spans="1:8" x14ac:dyDescent="0.3">
      <c r="A3998" s="94"/>
      <c r="B3998" s="93"/>
      <c r="H3998" s="95"/>
    </row>
    <row r="3999" spans="1:8" x14ac:dyDescent="0.3">
      <c r="A3999" s="94"/>
      <c r="B3999" s="93"/>
      <c r="H3999" s="95"/>
    </row>
    <row r="4000" spans="1:8" x14ac:dyDescent="0.3">
      <c r="A4000" s="94"/>
      <c r="B4000" s="93"/>
      <c r="H4000" s="95"/>
    </row>
    <row r="4001" spans="1:8" x14ac:dyDescent="0.3">
      <c r="A4001" s="94"/>
      <c r="B4001" s="93"/>
      <c r="H4001" s="95"/>
    </row>
    <row r="4002" spans="1:8" x14ac:dyDescent="0.3">
      <c r="A4002" s="94"/>
      <c r="B4002" s="93"/>
      <c r="H4002" s="95"/>
    </row>
    <row r="4003" spans="1:8" x14ac:dyDescent="0.3">
      <c r="A4003" s="94"/>
      <c r="B4003" s="93"/>
      <c r="H4003" s="95"/>
    </row>
    <row r="4004" spans="1:8" x14ac:dyDescent="0.3">
      <c r="A4004" s="94"/>
      <c r="B4004" s="93"/>
      <c r="H4004" s="95"/>
    </row>
    <row r="4005" spans="1:8" x14ac:dyDescent="0.3">
      <c r="A4005" s="94"/>
      <c r="B4005" s="93"/>
      <c r="H4005" s="95"/>
    </row>
    <row r="4006" spans="1:8" x14ac:dyDescent="0.3">
      <c r="A4006" s="94"/>
      <c r="B4006" s="93"/>
      <c r="H4006" s="95"/>
    </row>
    <row r="4007" spans="1:8" x14ac:dyDescent="0.3">
      <c r="A4007" s="94"/>
      <c r="B4007" s="93"/>
      <c r="H4007" s="95"/>
    </row>
    <row r="4008" spans="1:8" x14ac:dyDescent="0.3">
      <c r="A4008" s="94"/>
      <c r="B4008" s="93"/>
      <c r="H4008" s="95"/>
    </row>
    <row r="4009" spans="1:8" x14ac:dyDescent="0.3">
      <c r="A4009" s="94"/>
      <c r="B4009" s="93"/>
      <c r="H4009" s="95"/>
    </row>
    <row r="4010" spans="1:8" x14ac:dyDescent="0.3">
      <c r="A4010" s="94"/>
      <c r="B4010" s="93"/>
      <c r="H4010" s="95"/>
    </row>
    <row r="4011" spans="1:8" x14ac:dyDescent="0.3">
      <c r="A4011" s="94"/>
      <c r="B4011" s="93"/>
      <c r="H4011" s="95"/>
    </row>
    <row r="4012" spans="1:8" x14ac:dyDescent="0.3">
      <c r="A4012" s="94"/>
      <c r="B4012" s="93"/>
      <c r="H4012" s="95"/>
    </row>
    <row r="4013" spans="1:8" x14ac:dyDescent="0.3">
      <c r="A4013" s="94"/>
      <c r="B4013" s="93"/>
      <c r="H4013" s="95"/>
    </row>
    <row r="4014" spans="1:8" x14ac:dyDescent="0.3">
      <c r="A4014" s="94"/>
      <c r="B4014" s="93"/>
      <c r="H4014" s="95"/>
    </row>
    <row r="4015" spans="1:8" x14ac:dyDescent="0.3">
      <c r="A4015" s="94"/>
      <c r="B4015" s="93"/>
      <c r="H4015" s="95"/>
    </row>
    <row r="4016" spans="1:8" x14ac:dyDescent="0.3">
      <c r="A4016" s="94"/>
      <c r="B4016" s="93"/>
      <c r="H4016" s="95"/>
    </row>
    <row r="4017" spans="1:8" x14ac:dyDescent="0.3">
      <c r="A4017" s="94"/>
      <c r="B4017" s="93"/>
      <c r="H4017" s="95"/>
    </row>
    <row r="4018" spans="1:8" x14ac:dyDescent="0.3">
      <c r="A4018" s="94"/>
      <c r="B4018" s="93"/>
      <c r="H4018" s="95"/>
    </row>
    <row r="4019" spans="1:8" x14ac:dyDescent="0.3">
      <c r="A4019" s="94"/>
      <c r="B4019" s="93"/>
      <c r="H4019" s="95"/>
    </row>
    <row r="4020" spans="1:8" x14ac:dyDescent="0.3">
      <c r="A4020" s="94"/>
      <c r="B4020" s="93"/>
      <c r="H4020" s="95"/>
    </row>
    <row r="4021" spans="1:8" x14ac:dyDescent="0.3">
      <c r="A4021" s="94"/>
      <c r="B4021" s="93"/>
      <c r="H4021" s="95"/>
    </row>
    <row r="4022" spans="1:8" x14ac:dyDescent="0.3">
      <c r="A4022" s="94"/>
      <c r="B4022" s="93"/>
      <c r="H4022" s="95"/>
    </row>
    <row r="4023" spans="1:8" x14ac:dyDescent="0.3">
      <c r="A4023" s="94"/>
      <c r="B4023" s="93"/>
      <c r="H4023" s="95"/>
    </row>
    <row r="4024" spans="1:8" x14ac:dyDescent="0.3">
      <c r="A4024" s="94"/>
      <c r="B4024" s="93"/>
      <c r="H4024" s="95"/>
    </row>
    <row r="4025" spans="1:8" x14ac:dyDescent="0.3">
      <c r="A4025" s="94"/>
      <c r="B4025" s="93"/>
      <c r="H4025" s="95"/>
    </row>
    <row r="4026" spans="1:8" x14ac:dyDescent="0.3">
      <c r="A4026" s="94"/>
      <c r="B4026" s="93"/>
      <c r="H4026" s="95"/>
    </row>
    <row r="4027" spans="1:8" x14ac:dyDescent="0.3">
      <c r="A4027" s="94"/>
      <c r="B4027" s="93"/>
      <c r="H4027" s="95"/>
    </row>
    <row r="4028" spans="1:8" x14ac:dyDescent="0.3">
      <c r="A4028" s="94"/>
      <c r="B4028" s="93"/>
      <c r="H4028" s="95"/>
    </row>
    <row r="4029" spans="1:8" x14ac:dyDescent="0.3">
      <c r="A4029" s="94"/>
      <c r="B4029" s="93"/>
      <c r="H4029" s="95"/>
    </row>
    <row r="4030" spans="1:8" x14ac:dyDescent="0.3">
      <c r="A4030" s="94"/>
      <c r="B4030" s="93"/>
      <c r="H4030" s="95"/>
    </row>
    <row r="4031" spans="1:8" x14ac:dyDescent="0.3">
      <c r="A4031" s="94"/>
      <c r="B4031" s="93"/>
      <c r="H4031" s="95"/>
    </row>
    <row r="4032" spans="1:8" x14ac:dyDescent="0.3">
      <c r="A4032" s="94"/>
      <c r="B4032" s="93"/>
      <c r="H4032" s="95"/>
    </row>
    <row r="4033" spans="1:8" x14ac:dyDescent="0.3">
      <c r="A4033" s="94"/>
      <c r="B4033" s="93"/>
      <c r="H4033" s="95"/>
    </row>
    <row r="4034" spans="1:8" x14ac:dyDescent="0.3">
      <c r="A4034" s="94"/>
      <c r="B4034" s="93"/>
      <c r="H4034" s="95"/>
    </row>
    <row r="4035" spans="1:8" x14ac:dyDescent="0.3">
      <c r="A4035" s="94"/>
      <c r="B4035" s="93"/>
      <c r="H4035" s="95"/>
    </row>
    <row r="4036" spans="1:8" x14ac:dyDescent="0.3">
      <c r="A4036" s="94"/>
      <c r="B4036" s="93"/>
      <c r="H4036" s="95"/>
    </row>
    <row r="4037" spans="1:8" x14ac:dyDescent="0.3">
      <c r="A4037" s="94"/>
      <c r="B4037" s="93"/>
      <c r="H4037" s="95"/>
    </row>
    <row r="4038" spans="1:8" x14ac:dyDescent="0.3">
      <c r="A4038" s="94"/>
      <c r="B4038" s="93"/>
      <c r="H4038" s="95"/>
    </row>
    <row r="4039" spans="1:8" x14ac:dyDescent="0.3">
      <c r="A4039" s="94"/>
      <c r="B4039" s="93"/>
      <c r="H4039" s="95"/>
    </row>
    <row r="4040" spans="1:8" x14ac:dyDescent="0.3">
      <c r="A4040" s="94"/>
      <c r="B4040" s="93"/>
      <c r="H4040" s="95"/>
    </row>
    <row r="4041" spans="1:8" x14ac:dyDescent="0.3">
      <c r="A4041" s="94"/>
      <c r="B4041" s="93"/>
      <c r="H4041" s="95"/>
    </row>
    <row r="4042" spans="1:8" x14ac:dyDescent="0.3">
      <c r="A4042" s="94"/>
      <c r="B4042" s="93"/>
      <c r="H4042" s="95"/>
    </row>
    <row r="4043" spans="1:8" x14ac:dyDescent="0.3">
      <c r="A4043" s="94"/>
      <c r="B4043" s="93"/>
      <c r="H4043" s="95"/>
    </row>
    <row r="4044" spans="1:8" x14ac:dyDescent="0.3">
      <c r="A4044" s="94"/>
      <c r="B4044" s="93"/>
      <c r="H4044" s="95"/>
    </row>
    <row r="4045" spans="1:8" x14ac:dyDescent="0.3">
      <c r="A4045" s="94"/>
      <c r="B4045" s="93"/>
      <c r="H4045" s="95"/>
    </row>
    <row r="4046" spans="1:8" x14ac:dyDescent="0.3">
      <c r="A4046" s="94"/>
      <c r="B4046" s="93"/>
      <c r="H4046" s="95"/>
    </row>
    <row r="4047" spans="1:8" x14ac:dyDescent="0.3">
      <c r="A4047" s="94"/>
      <c r="B4047" s="93"/>
      <c r="H4047" s="95"/>
    </row>
    <row r="4048" spans="1:8" x14ac:dyDescent="0.3">
      <c r="A4048" s="94"/>
      <c r="B4048" s="93"/>
      <c r="H4048" s="95"/>
    </row>
    <row r="4049" spans="1:8" x14ac:dyDescent="0.3">
      <c r="A4049" s="94"/>
      <c r="B4049" s="93"/>
      <c r="H4049" s="95"/>
    </row>
    <row r="4050" spans="1:8" x14ac:dyDescent="0.3">
      <c r="A4050" s="94"/>
      <c r="B4050" s="93"/>
      <c r="H4050" s="95"/>
    </row>
    <row r="4051" spans="1:8" x14ac:dyDescent="0.3">
      <c r="A4051" s="94"/>
      <c r="B4051" s="93"/>
      <c r="H4051" s="95"/>
    </row>
    <row r="4052" spans="1:8" x14ac:dyDescent="0.3">
      <c r="A4052" s="94"/>
      <c r="B4052" s="93"/>
      <c r="H4052" s="95"/>
    </row>
    <row r="4053" spans="1:8" x14ac:dyDescent="0.3">
      <c r="A4053" s="94"/>
      <c r="B4053" s="93"/>
      <c r="H4053" s="95"/>
    </row>
    <row r="4054" spans="1:8" x14ac:dyDescent="0.3">
      <c r="A4054" s="94"/>
      <c r="B4054" s="93"/>
      <c r="H4054" s="95"/>
    </row>
    <row r="4055" spans="1:8" x14ac:dyDescent="0.3">
      <c r="A4055" s="94"/>
      <c r="B4055" s="93"/>
      <c r="H4055" s="95"/>
    </row>
    <row r="4056" spans="1:8" x14ac:dyDescent="0.3">
      <c r="A4056" s="94"/>
      <c r="B4056" s="93"/>
      <c r="H4056" s="95"/>
    </row>
    <row r="4057" spans="1:8" x14ac:dyDescent="0.3">
      <c r="A4057" s="94"/>
      <c r="B4057" s="93"/>
      <c r="H4057" s="95"/>
    </row>
    <row r="4058" spans="1:8" x14ac:dyDescent="0.3">
      <c r="A4058" s="94"/>
      <c r="B4058" s="93"/>
      <c r="H4058" s="95"/>
    </row>
    <row r="4059" spans="1:8" x14ac:dyDescent="0.3">
      <c r="A4059" s="94"/>
      <c r="B4059" s="93"/>
      <c r="H4059" s="95"/>
    </row>
    <row r="4060" spans="1:8" x14ac:dyDescent="0.3">
      <c r="A4060" s="94"/>
      <c r="B4060" s="93"/>
      <c r="H4060" s="95"/>
    </row>
    <row r="4061" spans="1:8" x14ac:dyDescent="0.3">
      <c r="A4061" s="94"/>
      <c r="B4061" s="93"/>
      <c r="H4061" s="95"/>
    </row>
    <row r="4062" spans="1:8" x14ac:dyDescent="0.3">
      <c r="A4062" s="94"/>
      <c r="B4062" s="93"/>
      <c r="H4062" s="95"/>
    </row>
    <row r="4063" spans="1:8" x14ac:dyDescent="0.3">
      <c r="A4063" s="94"/>
      <c r="B4063" s="93"/>
      <c r="H4063" s="95"/>
    </row>
    <row r="4064" spans="1:8" x14ac:dyDescent="0.3">
      <c r="A4064" s="94"/>
      <c r="B4064" s="93"/>
      <c r="H4064" s="95"/>
    </row>
    <row r="4065" spans="1:8" x14ac:dyDescent="0.3">
      <c r="A4065" s="94"/>
      <c r="B4065" s="93"/>
      <c r="H4065" s="95"/>
    </row>
    <row r="4066" spans="1:8" x14ac:dyDescent="0.3">
      <c r="A4066" s="94"/>
      <c r="B4066" s="93"/>
      <c r="H4066" s="95"/>
    </row>
    <row r="4067" spans="1:8" x14ac:dyDescent="0.3">
      <c r="A4067" s="94"/>
      <c r="B4067" s="93"/>
      <c r="H4067" s="95"/>
    </row>
    <row r="4068" spans="1:8" x14ac:dyDescent="0.3">
      <c r="A4068" s="94"/>
      <c r="B4068" s="93"/>
      <c r="H4068" s="95"/>
    </row>
    <row r="4069" spans="1:8" x14ac:dyDescent="0.3">
      <c r="A4069" s="94"/>
      <c r="B4069" s="93"/>
      <c r="H4069" s="95"/>
    </row>
    <row r="4070" spans="1:8" x14ac:dyDescent="0.3">
      <c r="A4070" s="94"/>
      <c r="B4070" s="93"/>
      <c r="H4070" s="95"/>
    </row>
    <row r="4071" spans="1:8" x14ac:dyDescent="0.3">
      <c r="A4071" s="94"/>
      <c r="B4071" s="93"/>
      <c r="H4071" s="95"/>
    </row>
    <row r="4072" spans="1:8" x14ac:dyDescent="0.3">
      <c r="A4072" s="94"/>
      <c r="B4072" s="93"/>
      <c r="H4072" s="95"/>
    </row>
    <row r="4073" spans="1:8" x14ac:dyDescent="0.3">
      <c r="A4073" s="94"/>
      <c r="B4073" s="93"/>
      <c r="H4073" s="95"/>
    </row>
    <row r="4074" spans="1:8" x14ac:dyDescent="0.3">
      <c r="A4074" s="94"/>
      <c r="B4074" s="93"/>
      <c r="H4074" s="95"/>
    </row>
    <row r="4075" spans="1:8" x14ac:dyDescent="0.3">
      <c r="A4075" s="94"/>
      <c r="B4075" s="93"/>
      <c r="H4075" s="95"/>
    </row>
    <row r="4076" spans="1:8" x14ac:dyDescent="0.3">
      <c r="A4076" s="94"/>
      <c r="B4076" s="93"/>
      <c r="H4076" s="95"/>
    </row>
    <row r="4077" spans="1:8" x14ac:dyDescent="0.3">
      <c r="A4077" s="94"/>
      <c r="B4077" s="93"/>
      <c r="H4077" s="95"/>
    </row>
    <row r="4078" spans="1:8" x14ac:dyDescent="0.3">
      <c r="A4078" s="94"/>
      <c r="B4078" s="93"/>
      <c r="H4078" s="95"/>
    </row>
    <row r="4079" spans="1:8" x14ac:dyDescent="0.3">
      <c r="A4079" s="94"/>
      <c r="B4079" s="93"/>
      <c r="H4079" s="95"/>
    </row>
    <row r="4080" spans="1:8" x14ac:dyDescent="0.3">
      <c r="A4080" s="94"/>
      <c r="B4080" s="93"/>
      <c r="H4080" s="95"/>
    </row>
    <row r="4081" spans="1:8" x14ac:dyDescent="0.3">
      <c r="A4081" s="94"/>
      <c r="B4081" s="93"/>
      <c r="H4081" s="95"/>
    </row>
    <row r="4082" spans="1:8" x14ac:dyDescent="0.3">
      <c r="A4082" s="94"/>
      <c r="B4082" s="93"/>
      <c r="H4082" s="95"/>
    </row>
    <row r="4083" spans="1:8" x14ac:dyDescent="0.3">
      <c r="A4083" s="94"/>
      <c r="B4083" s="93"/>
      <c r="H4083" s="95"/>
    </row>
    <row r="4084" spans="1:8" x14ac:dyDescent="0.3">
      <c r="A4084" s="94"/>
      <c r="B4084" s="93"/>
      <c r="H4084" s="95"/>
    </row>
    <row r="4085" spans="1:8" x14ac:dyDescent="0.3">
      <c r="A4085" s="94"/>
      <c r="B4085" s="93"/>
      <c r="H4085" s="95"/>
    </row>
    <row r="4086" spans="1:8" x14ac:dyDescent="0.3">
      <c r="A4086" s="94"/>
      <c r="B4086" s="93"/>
      <c r="H4086" s="95"/>
    </row>
    <row r="4087" spans="1:8" x14ac:dyDescent="0.3">
      <c r="A4087" s="94"/>
      <c r="B4087" s="93"/>
      <c r="H4087" s="95"/>
    </row>
    <row r="4088" spans="1:8" x14ac:dyDescent="0.3">
      <c r="A4088" s="94"/>
      <c r="B4088" s="93"/>
      <c r="H4088" s="95"/>
    </row>
    <row r="4089" spans="1:8" x14ac:dyDescent="0.3">
      <c r="A4089" s="94"/>
      <c r="B4089" s="93"/>
      <c r="H4089" s="95"/>
    </row>
    <row r="4090" spans="1:8" x14ac:dyDescent="0.3">
      <c r="A4090" s="94"/>
      <c r="B4090" s="93"/>
      <c r="H4090" s="95"/>
    </row>
    <row r="4091" spans="1:8" x14ac:dyDescent="0.3">
      <c r="A4091" s="94"/>
      <c r="B4091" s="93"/>
      <c r="H4091" s="95"/>
    </row>
    <row r="4092" spans="1:8" x14ac:dyDescent="0.3">
      <c r="A4092" s="94"/>
      <c r="B4092" s="93"/>
      <c r="H4092" s="95"/>
    </row>
    <row r="4093" spans="1:8" x14ac:dyDescent="0.3">
      <c r="A4093" s="94"/>
      <c r="B4093" s="93"/>
      <c r="H4093" s="95"/>
    </row>
    <row r="4094" spans="1:8" x14ac:dyDescent="0.3">
      <c r="A4094" s="94"/>
      <c r="B4094" s="93"/>
      <c r="H4094" s="95"/>
    </row>
    <row r="4095" spans="1:8" x14ac:dyDescent="0.3">
      <c r="A4095" s="94"/>
      <c r="B4095" s="93"/>
      <c r="H4095" s="95"/>
    </row>
    <row r="4096" spans="1:8" x14ac:dyDescent="0.3">
      <c r="A4096" s="94"/>
      <c r="B4096" s="93"/>
      <c r="H4096" s="95"/>
    </row>
    <row r="4097" spans="1:8" x14ac:dyDescent="0.3">
      <c r="A4097" s="94"/>
      <c r="B4097" s="93"/>
      <c r="H4097" s="95"/>
    </row>
    <row r="4098" spans="1:8" x14ac:dyDescent="0.3">
      <c r="A4098" s="94"/>
      <c r="B4098" s="93"/>
      <c r="H4098" s="95"/>
    </row>
    <row r="4099" spans="1:8" x14ac:dyDescent="0.3">
      <c r="A4099" s="94"/>
      <c r="B4099" s="93"/>
      <c r="H4099" s="95"/>
    </row>
    <row r="4100" spans="1:8" x14ac:dyDescent="0.3">
      <c r="A4100" s="94"/>
      <c r="B4100" s="93"/>
      <c r="H4100" s="95"/>
    </row>
    <row r="4101" spans="1:8" x14ac:dyDescent="0.3">
      <c r="A4101" s="94"/>
      <c r="B4101" s="93"/>
      <c r="H4101" s="95"/>
    </row>
    <row r="4102" spans="1:8" x14ac:dyDescent="0.3">
      <c r="A4102" s="94"/>
      <c r="B4102" s="93"/>
      <c r="H4102" s="95"/>
    </row>
    <row r="4103" spans="1:8" x14ac:dyDescent="0.3">
      <c r="A4103" s="94"/>
      <c r="B4103" s="93"/>
      <c r="H4103" s="95"/>
    </row>
    <row r="4104" spans="1:8" x14ac:dyDescent="0.3">
      <c r="A4104" s="94"/>
      <c r="B4104" s="93"/>
      <c r="H4104" s="95"/>
    </row>
    <row r="4105" spans="1:8" x14ac:dyDescent="0.3">
      <c r="A4105" s="94"/>
      <c r="B4105" s="93"/>
      <c r="H4105" s="95"/>
    </row>
    <row r="4106" spans="1:8" x14ac:dyDescent="0.3">
      <c r="A4106" s="94"/>
      <c r="B4106" s="93"/>
      <c r="H4106" s="95"/>
    </row>
    <row r="4107" spans="1:8" x14ac:dyDescent="0.3">
      <c r="A4107" s="94"/>
      <c r="B4107" s="93"/>
      <c r="H4107" s="95"/>
    </row>
    <row r="4108" spans="1:8" x14ac:dyDescent="0.3">
      <c r="A4108" s="94"/>
      <c r="B4108" s="93"/>
      <c r="H4108" s="95"/>
    </row>
    <row r="4109" spans="1:8" x14ac:dyDescent="0.3">
      <c r="A4109" s="94"/>
      <c r="B4109" s="93"/>
      <c r="H4109" s="95"/>
    </row>
    <row r="4110" spans="1:8" x14ac:dyDescent="0.3">
      <c r="A4110" s="94"/>
      <c r="B4110" s="93"/>
      <c r="H4110" s="95"/>
    </row>
    <row r="4111" spans="1:8" x14ac:dyDescent="0.3">
      <c r="A4111" s="94"/>
      <c r="B4111" s="93"/>
      <c r="H4111" s="95"/>
    </row>
    <row r="4112" spans="1:8" x14ac:dyDescent="0.3">
      <c r="A4112" s="94"/>
      <c r="B4112" s="93"/>
      <c r="H4112" s="95"/>
    </row>
    <row r="4113" spans="1:8" x14ac:dyDescent="0.3">
      <c r="A4113" s="94"/>
      <c r="B4113" s="93"/>
      <c r="H4113" s="95"/>
    </row>
    <row r="4114" spans="1:8" x14ac:dyDescent="0.3">
      <c r="A4114" s="94"/>
      <c r="B4114" s="93"/>
      <c r="H4114" s="95"/>
    </row>
    <row r="4115" spans="1:8" x14ac:dyDescent="0.3">
      <c r="A4115" s="94"/>
      <c r="B4115" s="93"/>
      <c r="H4115" s="95"/>
    </row>
    <row r="4116" spans="1:8" x14ac:dyDescent="0.3">
      <c r="A4116" s="94"/>
      <c r="B4116" s="93"/>
      <c r="H4116" s="95"/>
    </row>
    <row r="4117" spans="1:8" x14ac:dyDescent="0.3">
      <c r="A4117" s="94"/>
      <c r="B4117" s="93"/>
      <c r="H4117" s="95"/>
    </row>
    <row r="4118" spans="1:8" x14ac:dyDescent="0.3">
      <c r="A4118" s="94"/>
      <c r="B4118" s="93"/>
      <c r="H4118" s="95"/>
    </row>
    <row r="4119" spans="1:8" x14ac:dyDescent="0.3">
      <c r="A4119" s="94"/>
      <c r="B4119" s="93"/>
      <c r="H4119" s="95"/>
    </row>
    <row r="4120" spans="1:8" x14ac:dyDescent="0.3">
      <c r="A4120" s="94"/>
      <c r="B4120" s="93"/>
      <c r="H4120" s="95"/>
    </row>
    <row r="4121" spans="1:8" x14ac:dyDescent="0.3">
      <c r="A4121" s="94"/>
      <c r="B4121" s="93"/>
      <c r="H4121" s="95"/>
    </row>
    <row r="4122" spans="1:8" x14ac:dyDescent="0.3">
      <c r="A4122" s="94"/>
      <c r="B4122" s="93"/>
      <c r="H4122" s="95"/>
    </row>
    <row r="4123" spans="1:8" x14ac:dyDescent="0.3">
      <c r="A4123" s="94"/>
      <c r="B4123" s="93"/>
      <c r="H4123" s="95"/>
    </row>
    <row r="4124" spans="1:8" x14ac:dyDescent="0.3">
      <c r="A4124" s="94"/>
      <c r="B4124" s="93"/>
      <c r="H4124" s="95"/>
    </row>
    <row r="4125" spans="1:8" x14ac:dyDescent="0.3">
      <c r="A4125" s="94"/>
      <c r="B4125" s="93"/>
      <c r="H4125" s="95"/>
    </row>
    <row r="4126" spans="1:8" x14ac:dyDescent="0.3">
      <c r="A4126" s="94"/>
      <c r="B4126" s="93"/>
      <c r="H4126" s="95"/>
    </row>
    <row r="4127" spans="1:8" x14ac:dyDescent="0.3">
      <c r="A4127" s="94"/>
      <c r="B4127" s="93"/>
      <c r="H4127" s="95"/>
    </row>
    <row r="4128" spans="1:8" x14ac:dyDescent="0.3">
      <c r="A4128" s="94"/>
      <c r="B4128" s="93"/>
      <c r="H4128" s="95"/>
    </row>
    <row r="4129" spans="1:8" x14ac:dyDescent="0.3">
      <c r="A4129" s="94"/>
      <c r="B4129" s="93"/>
      <c r="H4129" s="95"/>
    </row>
    <row r="4130" spans="1:8" x14ac:dyDescent="0.3">
      <c r="A4130" s="94"/>
      <c r="B4130" s="93"/>
      <c r="H4130" s="95"/>
    </row>
    <row r="4131" spans="1:8" x14ac:dyDescent="0.3">
      <c r="A4131" s="94"/>
      <c r="B4131" s="93"/>
      <c r="H4131" s="95"/>
    </row>
    <row r="4132" spans="1:8" x14ac:dyDescent="0.3">
      <c r="A4132" s="94"/>
      <c r="B4132" s="93"/>
      <c r="H4132" s="95"/>
    </row>
    <row r="4133" spans="1:8" x14ac:dyDescent="0.3">
      <c r="A4133" s="94"/>
      <c r="B4133" s="93"/>
      <c r="H4133" s="95"/>
    </row>
    <row r="4134" spans="1:8" x14ac:dyDescent="0.3">
      <c r="A4134" s="94"/>
      <c r="B4134" s="93"/>
      <c r="H4134" s="95"/>
    </row>
    <row r="4135" spans="1:8" x14ac:dyDescent="0.3">
      <c r="A4135" s="94"/>
      <c r="B4135" s="93"/>
      <c r="H4135" s="95"/>
    </row>
    <row r="4136" spans="1:8" x14ac:dyDescent="0.3">
      <c r="A4136" s="94"/>
      <c r="B4136" s="93"/>
      <c r="H4136" s="95"/>
    </row>
    <row r="4137" spans="1:8" x14ac:dyDescent="0.3">
      <c r="A4137" s="94"/>
      <c r="B4137" s="93"/>
      <c r="H4137" s="95"/>
    </row>
    <row r="4138" spans="1:8" x14ac:dyDescent="0.3">
      <c r="A4138" s="94"/>
      <c r="B4138" s="93"/>
      <c r="H4138" s="95"/>
    </row>
    <row r="4139" spans="1:8" x14ac:dyDescent="0.3">
      <c r="A4139" s="94"/>
      <c r="B4139" s="93"/>
      <c r="H4139" s="95"/>
    </row>
    <row r="4140" spans="1:8" x14ac:dyDescent="0.3">
      <c r="A4140" s="94"/>
      <c r="B4140" s="93"/>
      <c r="H4140" s="95"/>
    </row>
    <row r="4141" spans="1:8" x14ac:dyDescent="0.3">
      <c r="A4141" s="94"/>
      <c r="B4141" s="93"/>
      <c r="H4141" s="95"/>
    </row>
    <row r="4142" spans="1:8" x14ac:dyDescent="0.3">
      <c r="A4142" s="94"/>
      <c r="B4142" s="93"/>
      <c r="H4142" s="95"/>
    </row>
    <row r="4143" spans="1:8" x14ac:dyDescent="0.3">
      <c r="A4143" s="94"/>
      <c r="B4143" s="93"/>
      <c r="H4143" s="95"/>
    </row>
    <row r="4144" spans="1:8" x14ac:dyDescent="0.3">
      <c r="A4144" s="94"/>
      <c r="B4144" s="93"/>
      <c r="H4144" s="95"/>
    </row>
    <row r="4145" spans="1:8" x14ac:dyDescent="0.3">
      <c r="A4145" s="94"/>
      <c r="B4145" s="93"/>
      <c r="H4145" s="95"/>
    </row>
    <row r="4146" spans="1:8" x14ac:dyDescent="0.3">
      <c r="A4146" s="94"/>
      <c r="B4146" s="93"/>
      <c r="H4146" s="95"/>
    </row>
    <row r="4147" spans="1:8" x14ac:dyDescent="0.3">
      <c r="A4147" s="94"/>
      <c r="B4147" s="93"/>
      <c r="H4147" s="95"/>
    </row>
    <row r="4148" spans="1:8" x14ac:dyDescent="0.3">
      <c r="A4148" s="94"/>
      <c r="B4148" s="93"/>
      <c r="H4148" s="95"/>
    </row>
    <row r="4149" spans="1:8" x14ac:dyDescent="0.3">
      <c r="A4149" s="94"/>
      <c r="B4149" s="93"/>
      <c r="H4149" s="95"/>
    </row>
    <row r="4150" spans="1:8" x14ac:dyDescent="0.3">
      <c r="A4150" s="94"/>
      <c r="B4150" s="93"/>
      <c r="H4150" s="95"/>
    </row>
    <row r="4151" spans="1:8" x14ac:dyDescent="0.3">
      <c r="A4151" s="94"/>
      <c r="B4151" s="93"/>
      <c r="H4151" s="95"/>
    </row>
    <row r="4152" spans="1:8" x14ac:dyDescent="0.3">
      <c r="A4152" s="94"/>
      <c r="B4152" s="93"/>
      <c r="H4152" s="95"/>
    </row>
    <row r="4153" spans="1:8" x14ac:dyDescent="0.3">
      <c r="A4153" s="94"/>
      <c r="B4153" s="93"/>
      <c r="H4153" s="95"/>
    </row>
    <row r="4154" spans="1:8" x14ac:dyDescent="0.3">
      <c r="A4154" s="94"/>
      <c r="B4154" s="93"/>
      <c r="H4154" s="95"/>
    </row>
    <row r="4155" spans="1:8" x14ac:dyDescent="0.3">
      <c r="A4155" s="94"/>
      <c r="B4155" s="93"/>
      <c r="H4155" s="95"/>
    </row>
    <row r="4156" spans="1:8" x14ac:dyDescent="0.3">
      <c r="A4156" s="94"/>
      <c r="B4156" s="93"/>
      <c r="H4156" s="95"/>
    </row>
    <row r="4157" spans="1:8" x14ac:dyDescent="0.3">
      <c r="A4157" s="94"/>
      <c r="B4157" s="93"/>
      <c r="H4157" s="95"/>
    </row>
    <row r="4158" spans="1:8" x14ac:dyDescent="0.3">
      <c r="A4158" s="94"/>
      <c r="B4158" s="93"/>
      <c r="H4158" s="95"/>
    </row>
    <row r="4159" spans="1:8" x14ac:dyDescent="0.3">
      <c r="A4159" s="94"/>
      <c r="B4159" s="93"/>
      <c r="H4159" s="95"/>
    </row>
    <row r="4160" spans="1:8" x14ac:dyDescent="0.3">
      <c r="A4160" s="94"/>
      <c r="B4160" s="93"/>
      <c r="H4160" s="95"/>
    </row>
    <row r="4161" spans="1:8" x14ac:dyDescent="0.3">
      <c r="A4161" s="94"/>
      <c r="B4161" s="93"/>
      <c r="H4161" s="95"/>
    </row>
    <row r="4162" spans="1:8" x14ac:dyDescent="0.3">
      <c r="A4162" s="94"/>
      <c r="B4162" s="93"/>
      <c r="H4162" s="95"/>
    </row>
    <row r="4163" spans="1:8" x14ac:dyDescent="0.3">
      <c r="A4163" s="94"/>
      <c r="B4163" s="93"/>
      <c r="H4163" s="95"/>
    </row>
    <row r="4164" spans="1:8" x14ac:dyDescent="0.3">
      <c r="A4164" s="94"/>
      <c r="B4164" s="93"/>
      <c r="H4164" s="95"/>
    </row>
    <row r="4165" spans="1:8" x14ac:dyDescent="0.3">
      <c r="A4165" s="94"/>
      <c r="B4165" s="93"/>
      <c r="H4165" s="95"/>
    </row>
    <row r="4166" spans="1:8" x14ac:dyDescent="0.3">
      <c r="A4166" s="94"/>
      <c r="B4166" s="93"/>
      <c r="H4166" s="95"/>
    </row>
    <row r="4167" spans="1:8" x14ac:dyDescent="0.3">
      <c r="A4167" s="94"/>
      <c r="B4167" s="93"/>
      <c r="H4167" s="95"/>
    </row>
    <row r="4168" spans="1:8" x14ac:dyDescent="0.3">
      <c r="A4168" s="94"/>
      <c r="B4168" s="93"/>
      <c r="H4168" s="95"/>
    </row>
    <row r="4169" spans="1:8" x14ac:dyDescent="0.3">
      <c r="A4169" s="94"/>
      <c r="B4169" s="93"/>
      <c r="H4169" s="95"/>
    </row>
    <row r="4170" spans="1:8" x14ac:dyDescent="0.3">
      <c r="A4170" s="94"/>
      <c r="B4170" s="93"/>
      <c r="H4170" s="95"/>
    </row>
    <row r="4171" spans="1:8" x14ac:dyDescent="0.3">
      <c r="A4171" s="94"/>
      <c r="B4171" s="93"/>
      <c r="H4171" s="95"/>
    </row>
    <row r="4172" spans="1:8" x14ac:dyDescent="0.3">
      <c r="A4172" s="94"/>
      <c r="B4172" s="93"/>
      <c r="H4172" s="95"/>
    </row>
    <row r="4173" spans="1:8" x14ac:dyDescent="0.3">
      <c r="A4173" s="94"/>
      <c r="B4173" s="93"/>
      <c r="H4173" s="95"/>
    </row>
    <row r="4174" spans="1:8" x14ac:dyDescent="0.3">
      <c r="A4174" s="94"/>
      <c r="B4174" s="93"/>
      <c r="H4174" s="95"/>
    </row>
    <row r="4175" spans="1:8" x14ac:dyDescent="0.3">
      <c r="A4175" s="94"/>
      <c r="B4175" s="93"/>
      <c r="H4175" s="95"/>
    </row>
    <row r="4176" spans="1:8" x14ac:dyDescent="0.3">
      <c r="A4176" s="94"/>
      <c r="B4176" s="93"/>
      <c r="H4176" s="95"/>
    </row>
    <row r="4177" spans="1:8" x14ac:dyDescent="0.3">
      <c r="A4177" s="94"/>
      <c r="B4177" s="93"/>
      <c r="H4177" s="95"/>
    </row>
    <row r="4178" spans="1:8" x14ac:dyDescent="0.3">
      <c r="A4178" s="94"/>
      <c r="B4178" s="93"/>
      <c r="H4178" s="95"/>
    </row>
    <row r="4179" spans="1:8" x14ac:dyDescent="0.3">
      <c r="A4179" s="94"/>
      <c r="B4179" s="93"/>
      <c r="H4179" s="95"/>
    </row>
    <row r="4180" spans="1:8" x14ac:dyDescent="0.3">
      <c r="A4180" s="94"/>
      <c r="B4180" s="93"/>
      <c r="H4180" s="95"/>
    </row>
    <row r="4181" spans="1:8" x14ac:dyDescent="0.3">
      <c r="A4181" s="94"/>
      <c r="B4181" s="93"/>
      <c r="H4181" s="95"/>
    </row>
    <row r="4182" spans="1:8" x14ac:dyDescent="0.3">
      <c r="A4182" s="94"/>
      <c r="B4182" s="93"/>
      <c r="H4182" s="95"/>
    </row>
    <row r="4183" spans="1:8" x14ac:dyDescent="0.3">
      <c r="A4183" s="94"/>
      <c r="B4183" s="93"/>
      <c r="H4183" s="95"/>
    </row>
    <row r="4184" spans="1:8" x14ac:dyDescent="0.3">
      <c r="A4184" s="94"/>
      <c r="B4184" s="93"/>
      <c r="H4184" s="95"/>
    </row>
    <row r="4185" spans="1:8" x14ac:dyDescent="0.3">
      <c r="A4185" s="94"/>
      <c r="B4185" s="93"/>
      <c r="H4185" s="95"/>
    </row>
    <row r="4186" spans="1:8" x14ac:dyDescent="0.3">
      <c r="A4186" s="94"/>
      <c r="B4186" s="93"/>
      <c r="H4186" s="95"/>
    </row>
    <row r="4187" spans="1:8" x14ac:dyDescent="0.3">
      <c r="A4187" s="94"/>
      <c r="B4187" s="93"/>
      <c r="H4187" s="95"/>
    </row>
    <row r="4188" spans="1:8" x14ac:dyDescent="0.3">
      <c r="A4188" s="94"/>
      <c r="B4188" s="93"/>
      <c r="H4188" s="95"/>
    </row>
    <row r="4189" spans="1:8" x14ac:dyDescent="0.3">
      <c r="A4189" s="94"/>
      <c r="B4189" s="93"/>
      <c r="H4189" s="95"/>
    </row>
    <row r="4190" spans="1:8" x14ac:dyDescent="0.3">
      <c r="A4190" s="94"/>
      <c r="B4190" s="93"/>
      <c r="H4190" s="95"/>
    </row>
    <row r="4191" spans="1:8" x14ac:dyDescent="0.3">
      <c r="A4191" s="94"/>
      <c r="B4191" s="93"/>
      <c r="H4191" s="95"/>
    </row>
    <row r="4192" spans="1:8" x14ac:dyDescent="0.3">
      <c r="A4192" s="94"/>
      <c r="B4192" s="93"/>
      <c r="H4192" s="95"/>
    </row>
    <row r="4193" spans="1:8" x14ac:dyDescent="0.3">
      <c r="A4193" s="94"/>
      <c r="B4193" s="93"/>
      <c r="H4193" s="95"/>
    </row>
    <row r="4194" spans="1:8" x14ac:dyDescent="0.3">
      <c r="A4194" s="94"/>
      <c r="B4194" s="93"/>
      <c r="H4194" s="95"/>
    </row>
    <row r="4195" spans="1:8" x14ac:dyDescent="0.3">
      <c r="A4195" s="94"/>
      <c r="B4195" s="93"/>
      <c r="H4195" s="95"/>
    </row>
    <row r="4196" spans="1:8" x14ac:dyDescent="0.3">
      <c r="A4196" s="94"/>
      <c r="B4196" s="93"/>
      <c r="H4196" s="95"/>
    </row>
    <row r="4197" spans="1:8" x14ac:dyDescent="0.3">
      <c r="A4197" s="94"/>
      <c r="B4197" s="93"/>
      <c r="H4197" s="95"/>
    </row>
    <row r="4198" spans="1:8" x14ac:dyDescent="0.3">
      <c r="A4198" s="94"/>
      <c r="B4198" s="93"/>
      <c r="H4198" s="95"/>
    </row>
    <row r="4199" spans="1:8" x14ac:dyDescent="0.3">
      <c r="A4199" s="94"/>
      <c r="B4199" s="93"/>
      <c r="H4199" s="95"/>
    </row>
    <row r="4200" spans="1:8" x14ac:dyDescent="0.3">
      <c r="A4200" s="94"/>
      <c r="B4200" s="93"/>
      <c r="H4200" s="95"/>
    </row>
    <row r="4201" spans="1:8" x14ac:dyDescent="0.3">
      <c r="A4201" s="94"/>
      <c r="B4201" s="93"/>
      <c r="H4201" s="95"/>
    </row>
    <row r="4202" spans="1:8" x14ac:dyDescent="0.3">
      <c r="A4202" s="94"/>
      <c r="B4202" s="93"/>
      <c r="H4202" s="95"/>
    </row>
    <row r="4203" spans="1:8" x14ac:dyDescent="0.3">
      <c r="A4203" s="94"/>
      <c r="B4203" s="93"/>
      <c r="H4203" s="95"/>
    </row>
    <row r="4204" spans="1:8" x14ac:dyDescent="0.3">
      <c r="A4204" s="94"/>
      <c r="B4204" s="93"/>
      <c r="H4204" s="95"/>
    </row>
    <row r="4205" spans="1:8" x14ac:dyDescent="0.3">
      <c r="A4205" s="94"/>
      <c r="B4205" s="93"/>
      <c r="H4205" s="95"/>
    </row>
    <row r="4206" spans="1:8" x14ac:dyDescent="0.3">
      <c r="A4206" s="94"/>
      <c r="B4206" s="93"/>
      <c r="H4206" s="95"/>
    </row>
    <row r="4207" spans="1:8" x14ac:dyDescent="0.3">
      <c r="A4207" s="94"/>
      <c r="B4207" s="93"/>
      <c r="H4207" s="95"/>
    </row>
    <row r="4208" spans="1:8" x14ac:dyDescent="0.3">
      <c r="A4208" s="94"/>
      <c r="B4208" s="93"/>
      <c r="H4208" s="95"/>
    </row>
    <row r="4209" spans="1:8" x14ac:dyDescent="0.3">
      <c r="A4209" s="94"/>
      <c r="B4209" s="93"/>
      <c r="H4209" s="95"/>
    </row>
    <row r="4210" spans="1:8" x14ac:dyDescent="0.3">
      <c r="A4210" s="94"/>
      <c r="B4210" s="93"/>
      <c r="H4210" s="95"/>
    </row>
    <row r="4211" spans="1:8" x14ac:dyDescent="0.3">
      <c r="A4211" s="94"/>
      <c r="B4211" s="93"/>
      <c r="H4211" s="95"/>
    </row>
    <row r="4212" spans="1:8" x14ac:dyDescent="0.3">
      <c r="A4212" s="94"/>
      <c r="B4212" s="93"/>
      <c r="H4212" s="95"/>
    </row>
    <row r="4213" spans="1:8" x14ac:dyDescent="0.3">
      <c r="A4213" s="94"/>
      <c r="B4213" s="93"/>
      <c r="H4213" s="95"/>
    </row>
    <row r="4214" spans="1:8" x14ac:dyDescent="0.3">
      <c r="A4214" s="94"/>
      <c r="B4214" s="93"/>
      <c r="H4214" s="95"/>
    </row>
    <row r="4215" spans="1:8" x14ac:dyDescent="0.3">
      <c r="A4215" s="94"/>
      <c r="B4215" s="93"/>
      <c r="H4215" s="95"/>
    </row>
    <row r="4216" spans="1:8" x14ac:dyDescent="0.3">
      <c r="A4216" s="94"/>
      <c r="B4216" s="93"/>
      <c r="H4216" s="95"/>
    </row>
    <row r="4217" spans="1:8" x14ac:dyDescent="0.3">
      <c r="A4217" s="94"/>
      <c r="B4217" s="93"/>
      <c r="H4217" s="95"/>
    </row>
    <row r="4218" spans="1:8" x14ac:dyDescent="0.3">
      <c r="A4218" s="94"/>
      <c r="B4218" s="93"/>
      <c r="H4218" s="95"/>
    </row>
    <row r="4219" spans="1:8" x14ac:dyDescent="0.3">
      <c r="A4219" s="94"/>
      <c r="B4219" s="93"/>
      <c r="H4219" s="95"/>
    </row>
    <row r="4220" spans="1:8" x14ac:dyDescent="0.3">
      <c r="A4220" s="94"/>
      <c r="B4220" s="93"/>
      <c r="H4220" s="95"/>
    </row>
    <row r="4221" spans="1:8" x14ac:dyDescent="0.3">
      <c r="A4221" s="94"/>
      <c r="B4221" s="93"/>
      <c r="H4221" s="95"/>
    </row>
    <row r="4222" spans="1:8" x14ac:dyDescent="0.3">
      <c r="A4222" s="94"/>
      <c r="B4222" s="93"/>
      <c r="H4222" s="95"/>
    </row>
    <row r="4223" spans="1:8" x14ac:dyDescent="0.3">
      <c r="A4223" s="94"/>
      <c r="B4223" s="93"/>
      <c r="H4223" s="95"/>
    </row>
    <row r="4224" spans="1:8" x14ac:dyDescent="0.3">
      <c r="A4224" s="94"/>
      <c r="B4224" s="93"/>
      <c r="H4224" s="95"/>
    </row>
    <row r="4225" spans="1:8" x14ac:dyDescent="0.3">
      <c r="A4225" s="94"/>
      <c r="B4225" s="93"/>
      <c r="H4225" s="95"/>
    </row>
    <row r="4226" spans="1:8" x14ac:dyDescent="0.3">
      <c r="A4226" s="94"/>
      <c r="B4226" s="93"/>
      <c r="H4226" s="95"/>
    </row>
    <row r="4227" spans="1:8" x14ac:dyDescent="0.3">
      <c r="A4227" s="94"/>
      <c r="B4227" s="93"/>
      <c r="H4227" s="95"/>
    </row>
    <row r="4228" spans="1:8" x14ac:dyDescent="0.3">
      <c r="A4228" s="94"/>
      <c r="B4228" s="93"/>
      <c r="H4228" s="95"/>
    </row>
    <row r="4229" spans="1:8" x14ac:dyDescent="0.3">
      <c r="A4229" s="94"/>
      <c r="B4229" s="93"/>
      <c r="H4229" s="95"/>
    </row>
    <row r="4230" spans="1:8" x14ac:dyDescent="0.3">
      <c r="A4230" s="94"/>
      <c r="B4230" s="93"/>
      <c r="H4230" s="95"/>
    </row>
    <row r="4231" spans="1:8" x14ac:dyDescent="0.3">
      <c r="A4231" s="94"/>
      <c r="B4231" s="93"/>
      <c r="H4231" s="95"/>
    </row>
    <row r="4232" spans="1:8" x14ac:dyDescent="0.3">
      <c r="A4232" s="94"/>
      <c r="B4232" s="93"/>
      <c r="H4232" s="95"/>
    </row>
    <row r="4233" spans="1:8" x14ac:dyDescent="0.3">
      <c r="A4233" s="94"/>
      <c r="B4233" s="93"/>
      <c r="H4233" s="95"/>
    </row>
    <row r="4234" spans="1:8" x14ac:dyDescent="0.3">
      <c r="A4234" s="94"/>
      <c r="B4234" s="93"/>
      <c r="H4234" s="95"/>
    </row>
    <row r="4235" spans="1:8" x14ac:dyDescent="0.3">
      <c r="A4235" s="94"/>
      <c r="B4235" s="93"/>
      <c r="H4235" s="95"/>
    </row>
    <row r="4236" spans="1:8" x14ac:dyDescent="0.3">
      <c r="A4236" s="94"/>
      <c r="B4236" s="93"/>
      <c r="H4236" s="95"/>
    </row>
    <row r="4237" spans="1:8" x14ac:dyDescent="0.3">
      <c r="A4237" s="94"/>
      <c r="B4237" s="93"/>
      <c r="H4237" s="95"/>
    </row>
    <row r="4238" spans="1:8" x14ac:dyDescent="0.3">
      <c r="A4238" s="94"/>
      <c r="B4238" s="93"/>
      <c r="H4238" s="95"/>
    </row>
    <row r="4239" spans="1:8" x14ac:dyDescent="0.3">
      <c r="A4239" s="94"/>
      <c r="B4239" s="93"/>
      <c r="H4239" s="95"/>
    </row>
    <row r="4240" spans="1:8" x14ac:dyDescent="0.3">
      <c r="A4240" s="94"/>
      <c r="B4240" s="93"/>
      <c r="H4240" s="95"/>
    </row>
    <row r="4241" spans="1:8" x14ac:dyDescent="0.3">
      <c r="A4241" s="94"/>
      <c r="B4241" s="93"/>
      <c r="H4241" s="95"/>
    </row>
    <row r="4242" spans="1:8" x14ac:dyDescent="0.3">
      <c r="A4242" s="94"/>
      <c r="B4242" s="93"/>
      <c r="H4242" s="95"/>
    </row>
    <row r="4243" spans="1:8" x14ac:dyDescent="0.3">
      <c r="A4243" s="94"/>
      <c r="B4243" s="93"/>
      <c r="H4243" s="95"/>
    </row>
    <row r="4244" spans="1:8" x14ac:dyDescent="0.3">
      <c r="A4244" s="94"/>
      <c r="B4244" s="93"/>
      <c r="H4244" s="95"/>
    </row>
    <row r="4245" spans="1:8" x14ac:dyDescent="0.3">
      <c r="A4245" s="94"/>
      <c r="B4245" s="93"/>
      <c r="H4245" s="95"/>
    </row>
    <row r="4246" spans="1:8" x14ac:dyDescent="0.3">
      <c r="A4246" s="94"/>
      <c r="B4246" s="93"/>
      <c r="H4246" s="95"/>
    </row>
    <row r="4247" spans="1:8" x14ac:dyDescent="0.3">
      <c r="A4247" s="94"/>
      <c r="B4247" s="93"/>
      <c r="H4247" s="95"/>
    </row>
    <row r="4248" spans="1:8" x14ac:dyDescent="0.3">
      <c r="A4248" s="94"/>
      <c r="B4248" s="93"/>
      <c r="H4248" s="95"/>
    </row>
    <row r="4249" spans="1:8" x14ac:dyDescent="0.3">
      <c r="A4249" s="94"/>
      <c r="B4249" s="93"/>
      <c r="H4249" s="95"/>
    </row>
    <row r="4250" spans="1:8" x14ac:dyDescent="0.3">
      <c r="A4250" s="94"/>
      <c r="B4250" s="93"/>
      <c r="H4250" s="95"/>
    </row>
    <row r="4251" spans="1:8" x14ac:dyDescent="0.3">
      <c r="A4251" s="94"/>
      <c r="B4251" s="93"/>
      <c r="H4251" s="95"/>
    </row>
    <row r="4252" spans="1:8" x14ac:dyDescent="0.3">
      <c r="A4252" s="94"/>
      <c r="B4252" s="93"/>
      <c r="H4252" s="95"/>
    </row>
    <row r="4253" spans="1:8" x14ac:dyDescent="0.3">
      <c r="A4253" s="94"/>
      <c r="B4253" s="93"/>
      <c r="H4253" s="95"/>
    </row>
    <row r="4254" spans="1:8" x14ac:dyDescent="0.3">
      <c r="A4254" s="94"/>
      <c r="B4254" s="93"/>
      <c r="H4254" s="95"/>
    </row>
    <row r="4255" spans="1:8" x14ac:dyDescent="0.3">
      <c r="A4255" s="94"/>
      <c r="B4255" s="93"/>
      <c r="H4255" s="95"/>
    </row>
    <row r="4256" spans="1:8" x14ac:dyDescent="0.3">
      <c r="A4256" s="94"/>
      <c r="B4256" s="93"/>
      <c r="H4256" s="95"/>
    </row>
    <row r="4257" spans="1:8" x14ac:dyDescent="0.3">
      <c r="A4257" s="94"/>
      <c r="B4257" s="93"/>
      <c r="H4257" s="95"/>
    </row>
    <row r="4258" spans="1:8" x14ac:dyDescent="0.3">
      <c r="A4258" s="94"/>
      <c r="B4258" s="93"/>
      <c r="H4258" s="95"/>
    </row>
    <row r="4259" spans="1:8" x14ac:dyDescent="0.3">
      <c r="A4259" s="94"/>
      <c r="B4259" s="93"/>
      <c r="H4259" s="95"/>
    </row>
    <row r="4260" spans="1:8" x14ac:dyDescent="0.3">
      <c r="A4260" s="94"/>
      <c r="B4260" s="93"/>
      <c r="H4260" s="95"/>
    </row>
    <row r="4261" spans="1:8" x14ac:dyDescent="0.3">
      <c r="A4261" s="94"/>
      <c r="B4261" s="93"/>
      <c r="H4261" s="95"/>
    </row>
    <row r="4262" spans="1:8" x14ac:dyDescent="0.3">
      <c r="A4262" s="94"/>
      <c r="B4262" s="93"/>
      <c r="H4262" s="95"/>
    </row>
    <row r="4263" spans="1:8" x14ac:dyDescent="0.3">
      <c r="A4263" s="94"/>
      <c r="B4263" s="93"/>
      <c r="H4263" s="95"/>
    </row>
    <row r="4264" spans="1:8" x14ac:dyDescent="0.3">
      <c r="A4264" s="94"/>
      <c r="B4264" s="93"/>
      <c r="H4264" s="95"/>
    </row>
    <row r="4265" spans="1:8" x14ac:dyDescent="0.3">
      <c r="A4265" s="94"/>
      <c r="B4265" s="93"/>
      <c r="H4265" s="95"/>
    </row>
    <row r="4266" spans="1:8" x14ac:dyDescent="0.3">
      <c r="A4266" s="94"/>
      <c r="B4266" s="93"/>
      <c r="H4266" s="95"/>
    </row>
    <row r="4267" spans="1:8" x14ac:dyDescent="0.3">
      <c r="A4267" s="94"/>
      <c r="B4267" s="93"/>
      <c r="H4267" s="95"/>
    </row>
    <row r="4268" spans="1:8" x14ac:dyDescent="0.3">
      <c r="A4268" s="94"/>
      <c r="B4268" s="93"/>
      <c r="H4268" s="95"/>
    </row>
    <row r="4269" spans="1:8" x14ac:dyDescent="0.3">
      <c r="A4269" s="94"/>
      <c r="B4269" s="93"/>
      <c r="H4269" s="95"/>
    </row>
    <row r="4270" spans="1:8" x14ac:dyDescent="0.3">
      <c r="A4270" s="94"/>
      <c r="B4270" s="93"/>
      <c r="H4270" s="95"/>
    </row>
    <row r="4271" spans="1:8" x14ac:dyDescent="0.3">
      <c r="A4271" s="94"/>
      <c r="B4271" s="93"/>
      <c r="H4271" s="95"/>
    </row>
    <row r="4272" spans="1:8" x14ac:dyDescent="0.3">
      <c r="A4272" s="94"/>
      <c r="B4272" s="93"/>
      <c r="H4272" s="95"/>
    </row>
    <row r="4273" spans="1:8" x14ac:dyDescent="0.3">
      <c r="A4273" s="94"/>
      <c r="B4273" s="93"/>
      <c r="H4273" s="95"/>
    </row>
    <row r="4274" spans="1:8" x14ac:dyDescent="0.3">
      <c r="A4274" s="94"/>
      <c r="B4274" s="93"/>
      <c r="H4274" s="95"/>
    </row>
    <row r="4275" spans="1:8" x14ac:dyDescent="0.3">
      <c r="A4275" s="94"/>
      <c r="B4275" s="93"/>
      <c r="H4275" s="95"/>
    </row>
    <row r="4276" spans="1:8" x14ac:dyDescent="0.3">
      <c r="A4276" s="94"/>
      <c r="B4276" s="93"/>
      <c r="H4276" s="95"/>
    </row>
    <row r="4277" spans="1:8" x14ac:dyDescent="0.3">
      <c r="A4277" s="94"/>
      <c r="B4277" s="93"/>
      <c r="H4277" s="95"/>
    </row>
    <row r="4278" spans="1:8" x14ac:dyDescent="0.3">
      <c r="A4278" s="94"/>
      <c r="B4278" s="93"/>
      <c r="H4278" s="95"/>
    </row>
    <row r="4279" spans="1:8" x14ac:dyDescent="0.3">
      <c r="A4279" s="94"/>
      <c r="B4279" s="93"/>
      <c r="H4279" s="95"/>
    </row>
    <row r="4280" spans="1:8" x14ac:dyDescent="0.3">
      <c r="A4280" s="94"/>
      <c r="B4280" s="93"/>
      <c r="H4280" s="95"/>
    </row>
    <row r="4281" spans="1:8" x14ac:dyDescent="0.3">
      <c r="A4281" s="94"/>
      <c r="B4281" s="93"/>
      <c r="H4281" s="95"/>
    </row>
    <row r="4282" spans="1:8" x14ac:dyDescent="0.3">
      <c r="A4282" s="94"/>
      <c r="B4282" s="93"/>
      <c r="H4282" s="95"/>
    </row>
    <row r="4283" spans="1:8" x14ac:dyDescent="0.3">
      <c r="A4283" s="94"/>
      <c r="B4283" s="93"/>
      <c r="H4283" s="95"/>
    </row>
    <row r="4284" spans="1:8" x14ac:dyDescent="0.3">
      <c r="A4284" s="94"/>
      <c r="B4284" s="93"/>
      <c r="H4284" s="95"/>
    </row>
    <row r="4285" spans="1:8" x14ac:dyDescent="0.3">
      <c r="A4285" s="94"/>
      <c r="B4285" s="93"/>
      <c r="H4285" s="95"/>
    </row>
    <row r="4286" spans="1:8" x14ac:dyDescent="0.3">
      <c r="A4286" s="94"/>
      <c r="B4286" s="93"/>
      <c r="H4286" s="95"/>
    </row>
    <row r="4287" spans="1:8" x14ac:dyDescent="0.3">
      <c r="A4287" s="94"/>
      <c r="B4287" s="93"/>
      <c r="H4287" s="95"/>
    </row>
    <row r="4288" spans="1:8" x14ac:dyDescent="0.3">
      <c r="A4288" s="94"/>
      <c r="B4288" s="93"/>
      <c r="H4288" s="95"/>
    </row>
    <row r="4289" spans="1:8" x14ac:dyDescent="0.3">
      <c r="A4289" s="94"/>
      <c r="B4289" s="93"/>
      <c r="H4289" s="95"/>
    </row>
    <row r="4290" spans="1:8" x14ac:dyDescent="0.3">
      <c r="A4290" s="94"/>
      <c r="B4290" s="93"/>
      <c r="H4290" s="95"/>
    </row>
    <row r="4291" spans="1:8" x14ac:dyDescent="0.3">
      <c r="A4291" s="94"/>
      <c r="B4291" s="93"/>
      <c r="H4291" s="95"/>
    </row>
    <row r="4292" spans="1:8" x14ac:dyDescent="0.3">
      <c r="A4292" s="94"/>
      <c r="B4292" s="93"/>
      <c r="H4292" s="95"/>
    </row>
    <row r="4293" spans="1:8" x14ac:dyDescent="0.3">
      <c r="A4293" s="94"/>
      <c r="B4293" s="93"/>
      <c r="H4293" s="95"/>
    </row>
    <row r="4294" spans="1:8" x14ac:dyDescent="0.3">
      <c r="A4294" s="94"/>
      <c r="B4294" s="93"/>
      <c r="H4294" s="95"/>
    </row>
    <row r="4295" spans="1:8" x14ac:dyDescent="0.3">
      <c r="A4295" s="94"/>
      <c r="B4295" s="93"/>
      <c r="H4295" s="95"/>
    </row>
    <row r="4296" spans="1:8" x14ac:dyDescent="0.3">
      <c r="A4296" s="94"/>
      <c r="B4296" s="93"/>
      <c r="H4296" s="95"/>
    </row>
    <row r="4297" spans="1:8" x14ac:dyDescent="0.3">
      <c r="A4297" s="94"/>
      <c r="B4297" s="93"/>
      <c r="H4297" s="95"/>
    </row>
    <row r="4298" spans="1:8" x14ac:dyDescent="0.3">
      <c r="A4298" s="94"/>
      <c r="B4298" s="93"/>
      <c r="H4298" s="95"/>
    </row>
    <row r="4299" spans="1:8" x14ac:dyDescent="0.3">
      <c r="A4299" s="94"/>
      <c r="B4299" s="93"/>
      <c r="H4299" s="95"/>
    </row>
    <row r="4300" spans="1:8" x14ac:dyDescent="0.3">
      <c r="A4300" s="94"/>
      <c r="B4300" s="93"/>
      <c r="H4300" s="95"/>
    </row>
    <row r="4301" spans="1:8" x14ac:dyDescent="0.3">
      <c r="A4301" s="94"/>
      <c r="B4301" s="93"/>
      <c r="H4301" s="95"/>
    </row>
    <row r="4302" spans="1:8" x14ac:dyDescent="0.3">
      <c r="A4302" s="94"/>
      <c r="B4302" s="93"/>
      <c r="H4302" s="95"/>
    </row>
    <row r="4303" spans="1:8" x14ac:dyDescent="0.3">
      <c r="A4303" s="94"/>
      <c r="B4303" s="93"/>
      <c r="H4303" s="95"/>
    </row>
    <row r="4304" spans="1:8" x14ac:dyDescent="0.3">
      <c r="A4304" s="94"/>
      <c r="B4304" s="93"/>
      <c r="H4304" s="95"/>
    </row>
    <row r="4305" spans="1:8" x14ac:dyDescent="0.3">
      <c r="A4305" s="94"/>
      <c r="B4305" s="93"/>
      <c r="H4305" s="95"/>
    </row>
    <row r="4306" spans="1:8" x14ac:dyDescent="0.3">
      <c r="A4306" s="94"/>
      <c r="B4306" s="93"/>
      <c r="H4306" s="95"/>
    </row>
    <row r="4307" spans="1:8" x14ac:dyDescent="0.3">
      <c r="A4307" s="94"/>
      <c r="B4307" s="93"/>
      <c r="H4307" s="95"/>
    </row>
    <row r="4308" spans="1:8" x14ac:dyDescent="0.3">
      <c r="A4308" s="94"/>
      <c r="B4308" s="93"/>
      <c r="H4308" s="95"/>
    </row>
    <row r="4309" spans="1:8" x14ac:dyDescent="0.3">
      <c r="A4309" s="94"/>
      <c r="B4309" s="93"/>
      <c r="H4309" s="95"/>
    </row>
    <row r="4310" spans="1:8" x14ac:dyDescent="0.3">
      <c r="A4310" s="94"/>
      <c r="B4310" s="93"/>
      <c r="H4310" s="95"/>
    </row>
    <row r="4311" spans="1:8" x14ac:dyDescent="0.3">
      <c r="A4311" s="94"/>
      <c r="B4311" s="93"/>
      <c r="H4311" s="95"/>
    </row>
    <row r="4312" spans="1:8" x14ac:dyDescent="0.3">
      <c r="A4312" s="94"/>
      <c r="B4312" s="93"/>
      <c r="H4312" s="95"/>
    </row>
    <row r="4313" spans="1:8" x14ac:dyDescent="0.3">
      <c r="A4313" s="94"/>
      <c r="B4313" s="93"/>
      <c r="H4313" s="95"/>
    </row>
    <row r="4314" spans="1:8" x14ac:dyDescent="0.3">
      <c r="A4314" s="94"/>
      <c r="B4314" s="93"/>
      <c r="H4314" s="95"/>
    </row>
    <row r="4315" spans="1:8" x14ac:dyDescent="0.3">
      <c r="A4315" s="94"/>
      <c r="B4315" s="93"/>
      <c r="H4315" s="95"/>
    </row>
    <row r="4316" spans="1:8" x14ac:dyDescent="0.3">
      <c r="A4316" s="94"/>
      <c r="B4316" s="93"/>
      <c r="H4316" s="95"/>
    </row>
    <row r="4317" spans="1:8" x14ac:dyDescent="0.3">
      <c r="A4317" s="94"/>
      <c r="B4317" s="93"/>
      <c r="H4317" s="95"/>
    </row>
    <row r="4318" spans="1:8" x14ac:dyDescent="0.3">
      <c r="A4318" s="94"/>
      <c r="B4318" s="93"/>
      <c r="H4318" s="95"/>
    </row>
    <row r="4319" spans="1:8" x14ac:dyDescent="0.3">
      <c r="A4319" s="94"/>
      <c r="B4319" s="93"/>
      <c r="H4319" s="95"/>
    </row>
    <row r="4320" spans="1:8" x14ac:dyDescent="0.3">
      <c r="A4320" s="94"/>
      <c r="B4320" s="93"/>
      <c r="H4320" s="95"/>
    </row>
    <row r="4321" spans="1:8" x14ac:dyDescent="0.3">
      <c r="A4321" s="94"/>
      <c r="B4321" s="93"/>
      <c r="H4321" s="95"/>
    </row>
    <row r="4322" spans="1:8" x14ac:dyDescent="0.3">
      <c r="A4322" s="94"/>
      <c r="B4322" s="93"/>
      <c r="H4322" s="95"/>
    </row>
    <row r="4323" spans="1:8" x14ac:dyDescent="0.3">
      <c r="A4323" s="94"/>
      <c r="B4323" s="93"/>
      <c r="H4323" s="95"/>
    </row>
    <row r="4324" spans="1:8" x14ac:dyDescent="0.3">
      <c r="A4324" s="94"/>
      <c r="B4324" s="93"/>
      <c r="H4324" s="95"/>
    </row>
    <row r="4325" spans="1:8" x14ac:dyDescent="0.3">
      <c r="A4325" s="94"/>
      <c r="B4325" s="93"/>
      <c r="H4325" s="95"/>
    </row>
    <row r="4326" spans="1:8" x14ac:dyDescent="0.3">
      <c r="A4326" s="94"/>
      <c r="B4326" s="93"/>
      <c r="H4326" s="95"/>
    </row>
    <row r="4327" spans="1:8" x14ac:dyDescent="0.3">
      <c r="A4327" s="94"/>
      <c r="B4327" s="93"/>
      <c r="H4327" s="95"/>
    </row>
    <row r="4328" spans="1:8" x14ac:dyDescent="0.3">
      <c r="A4328" s="94"/>
      <c r="B4328" s="93"/>
      <c r="H4328" s="95"/>
    </row>
    <row r="4329" spans="1:8" x14ac:dyDescent="0.3">
      <c r="A4329" s="94"/>
      <c r="B4329" s="93"/>
      <c r="H4329" s="95"/>
    </row>
    <row r="4330" spans="1:8" x14ac:dyDescent="0.3">
      <c r="A4330" s="94"/>
      <c r="B4330" s="93"/>
      <c r="H4330" s="95"/>
    </row>
    <row r="4331" spans="1:8" x14ac:dyDescent="0.3">
      <c r="A4331" s="94"/>
      <c r="B4331" s="93"/>
      <c r="H4331" s="95"/>
    </row>
    <row r="4332" spans="1:8" x14ac:dyDescent="0.3">
      <c r="A4332" s="94"/>
      <c r="B4332" s="93"/>
      <c r="H4332" s="95"/>
    </row>
    <row r="4333" spans="1:8" x14ac:dyDescent="0.3">
      <c r="A4333" s="94"/>
      <c r="B4333" s="93"/>
      <c r="H4333" s="95"/>
    </row>
    <row r="4334" spans="1:8" x14ac:dyDescent="0.3">
      <c r="A4334" s="94"/>
      <c r="B4334" s="93"/>
      <c r="H4334" s="95"/>
    </row>
    <row r="4335" spans="1:8" x14ac:dyDescent="0.3">
      <c r="A4335" s="94"/>
      <c r="B4335" s="93"/>
      <c r="H4335" s="95"/>
    </row>
    <row r="4336" spans="1:8" x14ac:dyDescent="0.3">
      <c r="A4336" s="94"/>
      <c r="B4336" s="93"/>
      <c r="H4336" s="95"/>
    </row>
    <row r="4337" spans="1:8" x14ac:dyDescent="0.3">
      <c r="A4337" s="94"/>
      <c r="B4337" s="93"/>
      <c r="H4337" s="95"/>
    </row>
    <row r="4338" spans="1:8" x14ac:dyDescent="0.3">
      <c r="A4338" s="94"/>
      <c r="B4338" s="93"/>
      <c r="H4338" s="95"/>
    </row>
    <row r="4339" spans="1:8" x14ac:dyDescent="0.3">
      <c r="A4339" s="94"/>
      <c r="B4339" s="93"/>
      <c r="H4339" s="95"/>
    </row>
    <row r="4340" spans="1:8" x14ac:dyDescent="0.3">
      <c r="A4340" s="94"/>
      <c r="B4340" s="93"/>
      <c r="H4340" s="95"/>
    </row>
    <row r="4341" spans="1:8" x14ac:dyDescent="0.3">
      <c r="A4341" s="94"/>
      <c r="B4341" s="93"/>
      <c r="H4341" s="95"/>
    </row>
    <row r="4342" spans="1:8" x14ac:dyDescent="0.3">
      <c r="A4342" s="94"/>
      <c r="B4342" s="93"/>
      <c r="H4342" s="95"/>
    </row>
    <row r="4343" spans="1:8" x14ac:dyDescent="0.3">
      <c r="A4343" s="94"/>
      <c r="B4343" s="93"/>
      <c r="H4343" s="95"/>
    </row>
    <row r="4344" spans="1:8" x14ac:dyDescent="0.3">
      <c r="A4344" s="94"/>
      <c r="B4344" s="93"/>
      <c r="H4344" s="95"/>
    </row>
    <row r="4345" spans="1:8" x14ac:dyDescent="0.3">
      <c r="A4345" s="94"/>
      <c r="B4345" s="93"/>
      <c r="H4345" s="95"/>
    </row>
    <row r="4346" spans="1:8" x14ac:dyDescent="0.3">
      <c r="A4346" s="94"/>
      <c r="B4346" s="93"/>
      <c r="H4346" s="95"/>
    </row>
    <row r="4347" spans="1:8" x14ac:dyDescent="0.3">
      <c r="A4347" s="94"/>
      <c r="B4347" s="93"/>
      <c r="H4347" s="95"/>
    </row>
    <row r="4348" spans="1:8" x14ac:dyDescent="0.3">
      <c r="A4348" s="94"/>
      <c r="B4348" s="93"/>
      <c r="H4348" s="95"/>
    </row>
    <row r="4349" spans="1:8" x14ac:dyDescent="0.3">
      <c r="A4349" s="94"/>
      <c r="B4349" s="93"/>
      <c r="H4349" s="95"/>
    </row>
    <row r="4350" spans="1:8" x14ac:dyDescent="0.3">
      <c r="A4350" s="94"/>
      <c r="B4350" s="93"/>
      <c r="H4350" s="95"/>
    </row>
    <row r="4351" spans="1:8" x14ac:dyDescent="0.3">
      <c r="A4351" s="94"/>
      <c r="B4351" s="93"/>
      <c r="H4351" s="95"/>
    </row>
    <row r="4352" spans="1:8" x14ac:dyDescent="0.3">
      <c r="A4352" s="94"/>
      <c r="B4352" s="93"/>
      <c r="H4352" s="95"/>
    </row>
    <row r="4353" spans="1:8" x14ac:dyDescent="0.3">
      <c r="A4353" s="94"/>
      <c r="B4353" s="93"/>
      <c r="H4353" s="95"/>
    </row>
    <row r="4354" spans="1:8" x14ac:dyDescent="0.3">
      <c r="A4354" s="94"/>
      <c r="B4354" s="93"/>
      <c r="H4354" s="95"/>
    </row>
    <row r="4355" spans="1:8" x14ac:dyDescent="0.3">
      <c r="A4355" s="94"/>
      <c r="B4355" s="93"/>
      <c r="H4355" s="95"/>
    </row>
    <row r="4356" spans="1:8" x14ac:dyDescent="0.3">
      <c r="A4356" s="94"/>
      <c r="B4356" s="93"/>
      <c r="H4356" s="95"/>
    </row>
    <row r="4357" spans="1:8" x14ac:dyDescent="0.3">
      <c r="A4357" s="94"/>
      <c r="B4357" s="93"/>
      <c r="H4357" s="95"/>
    </row>
    <row r="4358" spans="1:8" x14ac:dyDescent="0.3">
      <c r="A4358" s="94"/>
      <c r="B4358" s="93"/>
      <c r="H4358" s="95"/>
    </row>
    <row r="4359" spans="1:8" x14ac:dyDescent="0.3">
      <c r="A4359" s="94"/>
      <c r="B4359" s="93"/>
      <c r="H4359" s="95"/>
    </row>
    <row r="4360" spans="1:8" x14ac:dyDescent="0.3">
      <c r="A4360" s="94"/>
      <c r="B4360" s="93"/>
      <c r="H4360" s="95"/>
    </row>
    <row r="4361" spans="1:8" x14ac:dyDescent="0.3">
      <c r="A4361" s="94"/>
      <c r="B4361" s="93"/>
      <c r="H4361" s="95"/>
    </row>
    <row r="4362" spans="1:8" x14ac:dyDescent="0.3">
      <c r="A4362" s="94"/>
      <c r="B4362" s="93"/>
      <c r="H4362" s="95"/>
    </row>
    <row r="4363" spans="1:8" x14ac:dyDescent="0.3">
      <c r="A4363" s="94"/>
      <c r="B4363" s="93"/>
      <c r="H4363" s="95"/>
    </row>
    <row r="4364" spans="1:8" x14ac:dyDescent="0.3">
      <c r="A4364" s="94"/>
      <c r="B4364" s="93"/>
      <c r="H4364" s="95"/>
    </row>
    <row r="4365" spans="1:8" x14ac:dyDescent="0.3">
      <c r="A4365" s="94"/>
      <c r="B4365" s="93"/>
      <c r="H4365" s="95"/>
    </row>
    <row r="4366" spans="1:8" x14ac:dyDescent="0.3">
      <c r="A4366" s="94"/>
      <c r="B4366" s="93"/>
      <c r="H4366" s="95"/>
    </row>
    <row r="4367" spans="1:8" x14ac:dyDescent="0.3">
      <c r="A4367" s="94"/>
      <c r="B4367" s="93"/>
      <c r="H4367" s="95"/>
    </row>
    <row r="4368" spans="1:8" x14ac:dyDescent="0.3">
      <c r="A4368" s="94"/>
      <c r="B4368" s="93"/>
      <c r="H4368" s="95"/>
    </row>
    <row r="4369" spans="1:8" x14ac:dyDescent="0.3">
      <c r="A4369" s="94"/>
      <c r="B4369" s="93"/>
      <c r="H4369" s="95"/>
    </row>
    <row r="4370" spans="1:8" x14ac:dyDescent="0.3">
      <c r="A4370" s="94"/>
      <c r="B4370" s="93"/>
      <c r="H4370" s="95"/>
    </row>
    <row r="4371" spans="1:8" x14ac:dyDescent="0.3">
      <c r="A4371" s="94"/>
      <c r="B4371" s="93"/>
      <c r="H4371" s="95"/>
    </row>
    <row r="4372" spans="1:8" x14ac:dyDescent="0.3">
      <c r="A4372" s="94"/>
      <c r="B4372" s="93"/>
      <c r="H4372" s="95"/>
    </row>
    <row r="4373" spans="1:8" x14ac:dyDescent="0.3">
      <c r="A4373" s="94"/>
      <c r="B4373" s="93"/>
      <c r="H4373" s="95"/>
    </row>
    <row r="4374" spans="1:8" x14ac:dyDescent="0.3">
      <c r="A4374" s="94"/>
      <c r="B4374" s="93"/>
      <c r="H4374" s="95"/>
    </row>
    <row r="4375" spans="1:8" x14ac:dyDescent="0.3">
      <c r="A4375" s="94"/>
      <c r="B4375" s="93"/>
      <c r="H4375" s="95"/>
    </row>
    <row r="4376" spans="1:8" x14ac:dyDescent="0.3">
      <c r="A4376" s="94"/>
      <c r="B4376" s="93"/>
      <c r="H4376" s="95"/>
    </row>
    <row r="4377" spans="1:8" x14ac:dyDescent="0.3">
      <c r="A4377" s="94"/>
      <c r="B4377" s="93"/>
      <c r="H4377" s="95"/>
    </row>
    <row r="4378" spans="1:8" x14ac:dyDescent="0.3">
      <c r="A4378" s="94"/>
      <c r="B4378" s="93"/>
      <c r="H4378" s="95"/>
    </row>
    <row r="4379" spans="1:8" x14ac:dyDescent="0.3">
      <c r="A4379" s="94"/>
      <c r="B4379" s="93"/>
      <c r="H4379" s="95"/>
    </row>
    <row r="4380" spans="1:8" x14ac:dyDescent="0.3">
      <c r="A4380" s="94"/>
      <c r="B4380" s="93"/>
      <c r="H4380" s="95"/>
    </row>
    <row r="4381" spans="1:8" x14ac:dyDescent="0.3">
      <c r="A4381" s="94"/>
      <c r="B4381" s="93"/>
      <c r="H4381" s="95"/>
    </row>
    <row r="4382" spans="1:8" x14ac:dyDescent="0.3">
      <c r="A4382" s="94"/>
      <c r="B4382" s="93"/>
      <c r="H4382" s="95"/>
    </row>
    <row r="4383" spans="1:8" x14ac:dyDescent="0.3">
      <c r="A4383" s="94"/>
      <c r="B4383" s="93"/>
      <c r="H4383" s="95"/>
    </row>
    <row r="4384" spans="1:8" x14ac:dyDescent="0.3">
      <c r="A4384" s="94"/>
      <c r="B4384" s="93"/>
      <c r="H4384" s="95"/>
    </row>
    <row r="4385" spans="1:8" x14ac:dyDescent="0.3">
      <c r="A4385" s="94"/>
      <c r="B4385" s="93"/>
      <c r="H4385" s="95"/>
    </row>
    <row r="4386" spans="1:8" x14ac:dyDescent="0.3">
      <c r="A4386" s="94"/>
      <c r="B4386" s="93"/>
      <c r="H4386" s="95"/>
    </row>
    <row r="4387" spans="1:8" x14ac:dyDescent="0.3">
      <c r="A4387" s="94"/>
      <c r="B4387" s="93"/>
      <c r="H4387" s="95"/>
    </row>
    <row r="4388" spans="1:8" x14ac:dyDescent="0.3">
      <c r="A4388" s="94"/>
      <c r="B4388" s="93"/>
      <c r="H4388" s="95"/>
    </row>
    <row r="4389" spans="1:8" x14ac:dyDescent="0.3">
      <c r="A4389" s="94"/>
      <c r="B4389" s="93"/>
      <c r="H4389" s="95"/>
    </row>
    <row r="4390" spans="1:8" x14ac:dyDescent="0.3">
      <c r="A4390" s="94"/>
      <c r="B4390" s="93"/>
      <c r="H4390" s="95"/>
    </row>
    <row r="4391" spans="1:8" x14ac:dyDescent="0.3">
      <c r="A4391" s="94"/>
      <c r="B4391" s="93"/>
      <c r="H4391" s="95"/>
    </row>
    <row r="4392" spans="1:8" x14ac:dyDescent="0.3">
      <c r="A4392" s="94"/>
      <c r="B4392" s="93"/>
      <c r="H4392" s="95"/>
    </row>
    <row r="4393" spans="1:8" x14ac:dyDescent="0.3">
      <c r="A4393" s="94"/>
      <c r="B4393" s="93"/>
      <c r="H4393" s="95"/>
    </row>
    <row r="4394" spans="1:8" x14ac:dyDescent="0.3">
      <c r="A4394" s="94"/>
      <c r="B4394" s="93"/>
      <c r="H4394" s="95"/>
    </row>
    <row r="4395" spans="1:8" x14ac:dyDescent="0.3">
      <c r="A4395" s="94"/>
      <c r="B4395" s="93"/>
      <c r="H4395" s="95"/>
    </row>
    <row r="4396" spans="1:8" x14ac:dyDescent="0.3">
      <c r="A4396" s="94"/>
      <c r="B4396" s="93"/>
      <c r="H4396" s="95"/>
    </row>
    <row r="4397" spans="1:8" x14ac:dyDescent="0.3">
      <c r="A4397" s="94"/>
      <c r="B4397" s="93"/>
      <c r="H4397" s="95"/>
    </row>
    <row r="4398" spans="1:8" x14ac:dyDescent="0.3">
      <c r="A4398" s="94"/>
      <c r="B4398" s="93"/>
      <c r="H4398" s="95"/>
    </row>
    <row r="4399" spans="1:8" x14ac:dyDescent="0.3">
      <c r="A4399" s="94"/>
      <c r="B4399" s="93"/>
      <c r="H4399" s="95"/>
    </row>
    <row r="4400" spans="1:8" x14ac:dyDescent="0.3">
      <c r="A4400" s="94"/>
      <c r="B4400" s="93"/>
      <c r="H4400" s="95"/>
    </row>
    <row r="4401" spans="1:8" x14ac:dyDescent="0.3">
      <c r="A4401" s="94"/>
      <c r="B4401" s="93"/>
      <c r="H4401" s="95"/>
    </row>
    <row r="4402" spans="1:8" x14ac:dyDescent="0.3">
      <c r="A4402" s="94"/>
      <c r="B4402" s="93"/>
      <c r="H4402" s="95"/>
    </row>
    <row r="4403" spans="1:8" x14ac:dyDescent="0.3">
      <c r="A4403" s="94"/>
      <c r="B4403" s="93"/>
      <c r="H4403" s="95"/>
    </row>
    <row r="4404" spans="1:8" x14ac:dyDescent="0.3">
      <c r="A4404" s="94"/>
      <c r="B4404" s="93"/>
      <c r="H4404" s="95"/>
    </row>
    <row r="4405" spans="1:8" x14ac:dyDescent="0.3">
      <c r="A4405" s="94"/>
      <c r="B4405" s="93"/>
      <c r="H4405" s="95"/>
    </row>
    <row r="4406" spans="1:8" x14ac:dyDescent="0.3">
      <c r="A4406" s="94"/>
      <c r="B4406" s="93"/>
      <c r="H4406" s="95"/>
    </row>
    <row r="4407" spans="1:8" x14ac:dyDescent="0.3">
      <c r="A4407" s="94"/>
      <c r="B4407" s="93"/>
      <c r="H4407" s="95"/>
    </row>
    <row r="4408" spans="1:8" x14ac:dyDescent="0.3">
      <c r="A4408" s="94"/>
      <c r="B4408" s="93"/>
      <c r="H4408" s="95"/>
    </row>
    <row r="4409" spans="1:8" x14ac:dyDescent="0.3">
      <c r="A4409" s="94"/>
      <c r="B4409" s="93"/>
      <c r="H4409" s="95"/>
    </row>
    <row r="4410" spans="1:8" x14ac:dyDescent="0.3">
      <c r="A4410" s="94"/>
      <c r="B4410" s="93"/>
      <c r="H4410" s="95"/>
    </row>
    <row r="4411" spans="1:8" x14ac:dyDescent="0.3">
      <c r="A4411" s="94"/>
      <c r="B4411" s="93"/>
      <c r="H4411" s="95"/>
    </row>
    <row r="4412" spans="1:8" x14ac:dyDescent="0.3">
      <c r="A4412" s="94"/>
      <c r="B4412" s="93"/>
      <c r="H4412" s="95"/>
    </row>
    <row r="4413" spans="1:8" x14ac:dyDescent="0.3">
      <c r="A4413" s="94"/>
      <c r="B4413" s="93"/>
      <c r="H4413" s="95"/>
    </row>
    <row r="4414" spans="1:8" x14ac:dyDescent="0.3">
      <c r="A4414" s="94"/>
      <c r="B4414" s="93"/>
      <c r="H4414" s="95"/>
    </row>
    <row r="4415" spans="1:8" x14ac:dyDescent="0.3">
      <c r="A4415" s="94"/>
      <c r="B4415" s="93"/>
      <c r="H4415" s="95"/>
    </row>
    <row r="4416" spans="1:8" x14ac:dyDescent="0.3">
      <c r="A4416" s="94"/>
      <c r="B4416" s="93"/>
      <c r="H4416" s="95"/>
    </row>
    <row r="4417" spans="1:8" x14ac:dyDescent="0.3">
      <c r="A4417" s="94"/>
      <c r="B4417" s="93"/>
      <c r="H4417" s="95"/>
    </row>
    <row r="4418" spans="1:8" x14ac:dyDescent="0.3">
      <c r="A4418" s="94"/>
      <c r="B4418" s="93"/>
      <c r="H4418" s="95"/>
    </row>
    <row r="4419" spans="1:8" x14ac:dyDescent="0.3">
      <c r="A4419" s="94"/>
      <c r="B4419" s="93"/>
      <c r="H4419" s="95"/>
    </row>
    <row r="4420" spans="1:8" x14ac:dyDescent="0.3">
      <c r="A4420" s="94"/>
      <c r="B4420" s="93"/>
      <c r="H4420" s="95"/>
    </row>
    <row r="4421" spans="1:8" x14ac:dyDescent="0.3">
      <c r="A4421" s="94"/>
      <c r="B4421" s="93"/>
      <c r="H4421" s="95"/>
    </row>
    <row r="4422" spans="1:8" x14ac:dyDescent="0.3">
      <c r="A4422" s="94"/>
      <c r="B4422" s="93"/>
      <c r="H4422" s="95"/>
    </row>
    <row r="4423" spans="1:8" x14ac:dyDescent="0.3">
      <c r="A4423" s="94"/>
      <c r="B4423" s="93"/>
      <c r="H4423" s="95"/>
    </row>
    <row r="4424" spans="1:8" x14ac:dyDescent="0.3">
      <c r="A4424" s="94"/>
      <c r="B4424" s="93"/>
      <c r="H4424" s="95"/>
    </row>
    <row r="4425" spans="1:8" x14ac:dyDescent="0.3">
      <c r="A4425" s="94"/>
      <c r="B4425" s="93"/>
      <c r="H4425" s="95"/>
    </row>
    <row r="4426" spans="1:8" x14ac:dyDescent="0.3">
      <c r="A4426" s="94"/>
      <c r="B4426" s="93"/>
      <c r="H4426" s="95"/>
    </row>
    <row r="4427" spans="1:8" x14ac:dyDescent="0.3">
      <c r="A4427" s="94"/>
      <c r="B4427" s="93"/>
      <c r="H4427" s="95"/>
    </row>
    <row r="4428" spans="1:8" x14ac:dyDescent="0.3">
      <c r="A4428" s="94"/>
      <c r="B4428" s="93"/>
      <c r="H4428" s="95"/>
    </row>
    <row r="4429" spans="1:8" x14ac:dyDescent="0.3">
      <c r="A4429" s="94"/>
      <c r="B4429" s="93"/>
      <c r="H4429" s="95"/>
    </row>
    <row r="4430" spans="1:8" x14ac:dyDescent="0.3">
      <c r="A4430" s="94"/>
      <c r="B4430" s="93"/>
      <c r="H4430" s="95"/>
    </row>
    <row r="4431" spans="1:8" x14ac:dyDescent="0.3">
      <c r="A4431" s="94"/>
      <c r="B4431" s="93"/>
      <c r="H4431" s="95"/>
    </row>
    <row r="4432" spans="1:8" x14ac:dyDescent="0.3">
      <c r="A4432" s="94"/>
      <c r="B4432" s="93"/>
      <c r="H4432" s="95"/>
    </row>
    <row r="4433" spans="1:8" x14ac:dyDescent="0.3">
      <c r="A4433" s="94"/>
      <c r="B4433" s="93"/>
      <c r="H4433" s="95"/>
    </row>
    <row r="4434" spans="1:8" x14ac:dyDescent="0.3">
      <c r="A4434" s="94"/>
      <c r="B4434" s="93"/>
      <c r="H4434" s="95"/>
    </row>
    <row r="4435" spans="1:8" x14ac:dyDescent="0.3">
      <c r="A4435" s="94"/>
      <c r="B4435" s="93"/>
      <c r="H4435" s="95"/>
    </row>
    <row r="4436" spans="1:8" x14ac:dyDescent="0.3">
      <c r="A4436" s="94"/>
      <c r="B4436" s="93"/>
      <c r="H4436" s="95"/>
    </row>
    <row r="4437" spans="1:8" x14ac:dyDescent="0.3">
      <c r="A4437" s="94"/>
      <c r="B4437" s="93"/>
      <c r="H4437" s="95"/>
    </row>
    <row r="4438" spans="1:8" x14ac:dyDescent="0.3">
      <c r="A4438" s="94"/>
      <c r="B4438" s="93"/>
      <c r="H4438" s="95"/>
    </row>
    <row r="4439" spans="1:8" x14ac:dyDescent="0.3">
      <c r="A4439" s="94"/>
      <c r="B4439" s="93"/>
      <c r="H4439" s="95"/>
    </row>
    <row r="4440" spans="1:8" x14ac:dyDescent="0.3">
      <c r="A4440" s="94"/>
      <c r="B4440" s="93"/>
      <c r="H4440" s="95"/>
    </row>
    <row r="4441" spans="1:8" x14ac:dyDescent="0.3">
      <c r="A4441" s="94"/>
      <c r="B4441" s="93"/>
      <c r="H4441" s="95"/>
    </row>
    <row r="4442" spans="1:8" x14ac:dyDescent="0.3">
      <c r="A4442" s="94"/>
      <c r="B4442" s="93"/>
      <c r="H4442" s="95"/>
    </row>
    <row r="4443" spans="1:8" x14ac:dyDescent="0.3">
      <c r="A4443" s="94"/>
      <c r="B4443" s="93"/>
      <c r="H4443" s="95"/>
    </row>
    <row r="4444" spans="1:8" x14ac:dyDescent="0.3">
      <c r="A4444" s="94"/>
      <c r="B4444" s="93"/>
      <c r="H4444" s="95"/>
    </row>
    <row r="4445" spans="1:8" x14ac:dyDescent="0.3">
      <c r="A4445" s="94"/>
      <c r="B4445" s="93"/>
      <c r="H4445" s="95"/>
    </row>
    <row r="4446" spans="1:8" x14ac:dyDescent="0.3">
      <c r="A4446" s="94"/>
      <c r="B4446" s="93"/>
      <c r="H4446" s="95"/>
    </row>
    <row r="4447" spans="1:8" x14ac:dyDescent="0.3">
      <c r="A4447" s="94"/>
      <c r="B4447" s="93"/>
      <c r="H4447" s="95"/>
    </row>
    <row r="4448" spans="1:8" x14ac:dyDescent="0.3">
      <c r="A4448" s="94"/>
      <c r="B4448" s="93"/>
      <c r="H4448" s="95"/>
    </row>
    <row r="4449" spans="1:8" x14ac:dyDescent="0.3">
      <c r="A4449" s="94"/>
      <c r="B4449" s="93"/>
      <c r="H4449" s="95"/>
    </row>
    <row r="4450" spans="1:8" x14ac:dyDescent="0.3">
      <c r="A4450" s="94"/>
      <c r="B4450" s="93"/>
      <c r="H4450" s="95"/>
    </row>
    <row r="4451" spans="1:8" x14ac:dyDescent="0.3">
      <c r="A4451" s="94"/>
      <c r="B4451" s="93"/>
      <c r="H4451" s="95"/>
    </row>
    <row r="4452" spans="1:8" x14ac:dyDescent="0.3">
      <c r="A4452" s="94"/>
      <c r="B4452" s="93"/>
      <c r="H4452" s="95"/>
    </row>
    <row r="4453" spans="1:8" x14ac:dyDescent="0.3">
      <c r="A4453" s="94"/>
      <c r="B4453" s="93"/>
      <c r="H4453" s="95"/>
    </row>
    <row r="4454" spans="1:8" x14ac:dyDescent="0.3">
      <c r="A4454" s="94"/>
      <c r="B4454" s="93"/>
      <c r="H4454" s="95"/>
    </row>
    <row r="4455" spans="1:8" x14ac:dyDescent="0.3">
      <c r="A4455" s="94"/>
      <c r="B4455" s="93"/>
      <c r="H4455" s="95"/>
    </row>
    <row r="4456" spans="1:8" x14ac:dyDescent="0.3">
      <c r="A4456" s="94"/>
      <c r="B4456" s="93"/>
      <c r="H4456" s="95"/>
    </row>
    <row r="4457" spans="1:8" x14ac:dyDescent="0.3">
      <c r="A4457" s="94"/>
      <c r="B4457" s="93"/>
      <c r="H4457" s="95"/>
    </row>
    <row r="4458" spans="1:8" x14ac:dyDescent="0.3">
      <c r="A4458" s="94"/>
      <c r="B4458" s="93"/>
      <c r="H4458" s="95"/>
    </row>
    <row r="4459" spans="1:8" x14ac:dyDescent="0.3">
      <c r="A4459" s="94"/>
      <c r="B4459" s="93"/>
      <c r="H4459" s="95"/>
    </row>
    <row r="4460" spans="1:8" x14ac:dyDescent="0.3">
      <c r="A4460" s="94"/>
      <c r="B4460" s="93"/>
      <c r="H4460" s="95"/>
    </row>
    <row r="4461" spans="1:8" x14ac:dyDescent="0.3">
      <c r="A4461" s="94"/>
      <c r="B4461" s="93"/>
      <c r="H4461" s="95"/>
    </row>
    <row r="4462" spans="1:8" x14ac:dyDescent="0.3">
      <c r="A4462" s="94"/>
      <c r="B4462" s="93"/>
      <c r="H4462" s="95"/>
    </row>
    <row r="4463" spans="1:8" x14ac:dyDescent="0.3">
      <c r="A4463" s="94"/>
      <c r="B4463" s="93"/>
      <c r="H4463" s="95"/>
    </row>
    <row r="4464" spans="1:8" x14ac:dyDescent="0.3">
      <c r="A4464" s="94"/>
      <c r="B4464" s="93"/>
      <c r="H4464" s="95"/>
    </row>
    <row r="4465" spans="1:8" x14ac:dyDescent="0.3">
      <c r="A4465" s="94"/>
      <c r="B4465" s="93"/>
      <c r="H4465" s="95"/>
    </row>
    <row r="4466" spans="1:8" x14ac:dyDescent="0.3">
      <c r="A4466" s="94"/>
      <c r="B4466" s="93"/>
      <c r="H4466" s="95"/>
    </row>
    <row r="4467" spans="1:8" x14ac:dyDescent="0.3">
      <c r="A4467" s="94"/>
      <c r="B4467" s="93"/>
      <c r="H4467" s="95"/>
    </row>
    <row r="4468" spans="1:8" x14ac:dyDescent="0.3">
      <c r="A4468" s="94"/>
      <c r="B4468" s="93"/>
      <c r="H4468" s="95"/>
    </row>
    <row r="4469" spans="1:8" x14ac:dyDescent="0.3">
      <c r="A4469" s="94"/>
      <c r="B4469" s="93"/>
      <c r="H4469" s="95"/>
    </row>
    <row r="4470" spans="1:8" x14ac:dyDescent="0.3">
      <c r="A4470" s="94"/>
      <c r="B4470" s="93"/>
      <c r="H4470" s="95"/>
    </row>
    <row r="4471" spans="1:8" x14ac:dyDescent="0.3">
      <c r="A4471" s="94"/>
      <c r="B4471" s="93"/>
      <c r="H4471" s="95"/>
    </row>
    <row r="4472" spans="1:8" x14ac:dyDescent="0.3">
      <c r="A4472" s="94"/>
      <c r="B4472" s="93"/>
      <c r="H4472" s="95"/>
    </row>
    <row r="4473" spans="1:8" x14ac:dyDescent="0.3">
      <c r="A4473" s="94"/>
      <c r="B4473" s="93"/>
      <c r="H4473" s="95"/>
    </row>
    <row r="4474" spans="1:8" x14ac:dyDescent="0.3">
      <c r="A4474" s="94"/>
      <c r="B4474" s="93"/>
      <c r="H4474" s="95"/>
    </row>
    <row r="4475" spans="1:8" x14ac:dyDescent="0.3">
      <c r="A4475" s="94"/>
      <c r="B4475" s="93"/>
      <c r="H4475" s="95"/>
    </row>
    <row r="4476" spans="1:8" x14ac:dyDescent="0.3">
      <c r="A4476" s="94"/>
      <c r="B4476" s="93"/>
      <c r="H4476" s="95"/>
    </row>
    <row r="4477" spans="1:8" x14ac:dyDescent="0.3">
      <c r="A4477" s="94"/>
      <c r="B4477" s="93"/>
      <c r="H4477" s="95"/>
    </row>
    <row r="4478" spans="1:8" x14ac:dyDescent="0.3">
      <c r="A4478" s="94"/>
      <c r="B4478" s="93"/>
      <c r="H4478" s="95"/>
    </row>
    <row r="4479" spans="1:8" x14ac:dyDescent="0.3">
      <c r="A4479" s="94"/>
      <c r="B4479" s="93"/>
      <c r="H4479" s="95"/>
    </row>
    <row r="4480" spans="1:8" x14ac:dyDescent="0.3">
      <c r="A4480" s="94"/>
      <c r="B4480" s="93"/>
      <c r="H4480" s="95"/>
    </row>
    <row r="4481" spans="1:8" x14ac:dyDescent="0.3">
      <c r="A4481" s="94"/>
      <c r="B4481" s="93"/>
      <c r="H4481" s="95"/>
    </row>
    <row r="4482" spans="1:8" x14ac:dyDescent="0.3">
      <c r="A4482" s="94"/>
      <c r="B4482" s="93"/>
      <c r="H4482" s="95"/>
    </row>
    <row r="4483" spans="1:8" x14ac:dyDescent="0.3">
      <c r="A4483" s="94"/>
      <c r="B4483" s="93"/>
      <c r="H4483" s="95"/>
    </row>
    <row r="4484" spans="1:8" x14ac:dyDescent="0.3">
      <c r="A4484" s="94"/>
      <c r="B4484" s="93"/>
      <c r="H4484" s="95"/>
    </row>
    <row r="4485" spans="1:8" x14ac:dyDescent="0.3">
      <c r="A4485" s="94"/>
      <c r="B4485" s="93"/>
      <c r="H4485" s="95"/>
    </row>
    <row r="4486" spans="1:8" x14ac:dyDescent="0.3">
      <c r="A4486" s="94"/>
      <c r="B4486" s="93"/>
      <c r="H4486" s="95"/>
    </row>
    <row r="4487" spans="1:8" x14ac:dyDescent="0.3">
      <c r="A4487" s="94"/>
      <c r="B4487" s="93"/>
      <c r="H4487" s="95"/>
    </row>
    <row r="4488" spans="1:8" x14ac:dyDescent="0.3">
      <c r="A4488" s="94"/>
      <c r="B4488" s="93"/>
      <c r="H4488" s="95"/>
    </row>
    <row r="4489" spans="1:8" x14ac:dyDescent="0.3">
      <c r="A4489" s="94"/>
      <c r="B4489" s="93"/>
      <c r="H4489" s="95"/>
    </row>
    <row r="4490" spans="1:8" x14ac:dyDescent="0.3">
      <c r="A4490" s="94"/>
      <c r="B4490" s="93"/>
      <c r="H4490" s="95"/>
    </row>
    <row r="4491" spans="1:8" x14ac:dyDescent="0.3">
      <c r="A4491" s="94"/>
      <c r="B4491" s="93"/>
      <c r="H4491" s="95"/>
    </row>
    <row r="4492" spans="1:8" x14ac:dyDescent="0.3">
      <c r="A4492" s="94"/>
      <c r="B4492" s="93"/>
      <c r="H4492" s="95"/>
    </row>
    <row r="4493" spans="1:8" x14ac:dyDescent="0.3">
      <c r="A4493" s="94"/>
      <c r="B4493" s="93"/>
      <c r="H4493" s="95"/>
    </row>
    <row r="4494" spans="1:8" x14ac:dyDescent="0.3">
      <c r="A4494" s="94"/>
      <c r="B4494" s="93"/>
      <c r="H4494" s="95"/>
    </row>
    <row r="4495" spans="1:8" x14ac:dyDescent="0.3">
      <c r="A4495" s="94"/>
      <c r="B4495" s="93"/>
      <c r="H4495" s="95"/>
    </row>
    <row r="4496" spans="1:8" x14ac:dyDescent="0.3">
      <c r="A4496" s="94"/>
      <c r="B4496" s="93"/>
      <c r="H4496" s="95"/>
    </row>
    <row r="4497" spans="1:8" x14ac:dyDescent="0.3">
      <c r="A4497" s="94"/>
      <c r="B4497" s="93"/>
      <c r="H4497" s="95"/>
    </row>
    <row r="4498" spans="1:8" x14ac:dyDescent="0.3">
      <c r="A4498" s="94"/>
      <c r="B4498" s="93"/>
      <c r="H4498" s="95"/>
    </row>
    <row r="4499" spans="1:8" x14ac:dyDescent="0.3">
      <c r="A4499" s="94"/>
      <c r="B4499" s="93"/>
      <c r="H4499" s="95"/>
    </row>
    <row r="4500" spans="1:8" x14ac:dyDescent="0.3">
      <c r="A4500" s="94"/>
      <c r="B4500" s="93"/>
      <c r="H4500" s="95"/>
    </row>
    <row r="4501" spans="1:8" x14ac:dyDescent="0.3">
      <c r="A4501" s="94"/>
      <c r="B4501" s="93"/>
      <c r="H4501" s="95"/>
    </row>
    <row r="4502" spans="1:8" x14ac:dyDescent="0.3">
      <c r="A4502" s="94"/>
      <c r="B4502" s="93"/>
      <c r="H4502" s="95"/>
    </row>
    <row r="4503" spans="1:8" x14ac:dyDescent="0.3">
      <c r="A4503" s="94"/>
      <c r="B4503" s="93"/>
      <c r="H4503" s="95"/>
    </row>
    <row r="4504" spans="1:8" x14ac:dyDescent="0.3">
      <c r="A4504" s="94"/>
      <c r="B4504" s="93"/>
      <c r="H4504" s="95"/>
    </row>
    <row r="4505" spans="1:8" x14ac:dyDescent="0.3">
      <c r="A4505" s="94"/>
      <c r="B4505" s="93"/>
      <c r="H4505" s="95"/>
    </row>
    <row r="4506" spans="1:8" x14ac:dyDescent="0.3">
      <c r="A4506" s="94"/>
      <c r="B4506" s="93"/>
      <c r="H4506" s="95"/>
    </row>
    <row r="4507" spans="1:8" x14ac:dyDescent="0.3">
      <c r="A4507" s="94"/>
      <c r="B4507" s="93"/>
      <c r="H4507" s="95"/>
    </row>
    <row r="4508" spans="1:8" x14ac:dyDescent="0.3">
      <c r="A4508" s="94"/>
      <c r="B4508" s="93"/>
      <c r="H4508" s="95"/>
    </row>
    <row r="4509" spans="1:8" x14ac:dyDescent="0.3">
      <c r="A4509" s="94"/>
      <c r="B4509" s="93"/>
      <c r="H4509" s="95"/>
    </row>
    <row r="4510" spans="1:8" x14ac:dyDescent="0.3">
      <c r="A4510" s="94"/>
      <c r="B4510" s="93"/>
      <c r="H4510" s="95"/>
    </row>
    <row r="4511" spans="1:8" x14ac:dyDescent="0.3">
      <c r="A4511" s="94"/>
      <c r="B4511" s="93"/>
      <c r="H4511" s="95"/>
    </row>
    <row r="4512" spans="1:8" x14ac:dyDescent="0.3">
      <c r="A4512" s="94"/>
      <c r="B4512" s="93"/>
      <c r="H4512" s="95"/>
    </row>
    <row r="4513" spans="1:8" x14ac:dyDescent="0.3">
      <c r="A4513" s="94"/>
      <c r="B4513" s="93"/>
      <c r="H4513" s="95"/>
    </row>
    <row r="4514" spans="1:8" x14ac:dyDescent="0.3">
      <c r="A4514" s="94"/>
      <c r="B4514" s="93"/>
      <c r="H4514" s="95"/>
    </row>
    <row r="4515" spans="1:8" x14ac:dyDescent="0.3">
      <c r="A4515" s="94"/>
      <c r="B4515" s="93"/>
      <c r="H4515" s="95"/>
    </row>
    <row r="4516" spans="1:8" x14ac:dyDescent="0.3">
      <c r="A4516" s="94"/>
      <c r="B4516" s="93"/>
      <c r="H4516" s="95"/>
    </row>
    <row r="4517" spans="1:8" x14ac:dyDescent="0.3">
      <c r="A4517" s="94"/>
      <c r="B4517" s="93"/>
      <c r="H4517" s="95"/>
    </row>
    <row r="4518" spans="1:8" x14ac:dyDescent="0.3">
      <c r="A4518" s="94"/>
      <c r="B4518" s="93"/>
      <c r="H4518" s="95"/>
    </row>
    <row r="4519" spans="1:8" x14ac:dyDescent="0.3">
      <c r="A4519" s="94"/>
      <c r="B4519" s="93"/>
      <c r="H4519" s="95"/>
    </row>
    <row r="4520" spans="1:8" x14ac:dyDescent="0.3">
      <c r="A4520" s="94"/>
      <c r="B4520" s="93"/>
      <c r="H4520" s="95"/>
    </row>
    <row r="4521" spans="1:8" x14ac:dyDescent="0.3">
      <c r="A4521" s="94"/>
      <c r="B4521" s="93"/>
      <c r="H4521" s="95"/>
    </row>
    <row r="4522" spans="1:8" x14ac:dyDescent="0.3">
      <c r="A4522" s="94"/>
      <c r="B4522" s="93"/>
      <c r="H4522" s="95"/>
    </row>
    <row r="4523" spans="1:8" x14ac:dyDescent="0.3">
      <c r="A4523" s="94"/>
      <c r="B4523" s="93"/>
      <c r="H4523" s="95"/>
    </row>
    <row r="4524" spans="1:8" x14ac:dyDescent="0.3">
      <c r="A4524" s="94"/>
      <c r="B4524" s="93"/>
      <c r="H4524" s="95"/>
    </row>
    <row r="4525" spans="1:8" x14ac:dyDescent="0.3">
      <c r="A4525" s="94"/>
      <c r="B4525" s="93"/>
      <c r="H4525" s="95"/>
    </row>
    <row r="4526" spans="1:8" x14ac:dyDescent="0.3">
      <c r="A4526" s="94"/>
      <c r="B4526" s="93"/>
      <c r="H4526" s="95"/>
    </row>
    <row r="4527" spans="1:8" x14ac:dyDescent="0.3">
      <c r="A4527" s="94"/>
      <c r="B4527" s="93"/>
      <c r="H4527" s="95"/>
    </row>
    <row r="4528" spans="1:8" x14ac:dyDescent="0.3">
      <c r="A4528" s="94"/>
      <c r="B4528" s="93"/>
      <c r="H4528" s="95"/>
    </row>
    <row r="4529" spans="1:8" x14ac:dyDescent="0.3">
      <c r="A4529" s="94"/>
      <c r="B4529" s="93"/>
      <c r="H4529" s="95"/>
    </row>
    <row r="4530" spans="1:8" x14ac:dyDescent="0.3">
      <c r="A4530" s="94"/>
      <c r="B4530" s="93"/>
      <c r="H4530" s="95"/>
    </row>
    <row r="4531" spans="1:8" x14ac:dyDescent="0.3">
      <c r="A4531" s="94"/>
      <c r="B4531" s="93"/>
      <c r="H4531" s="95"/>
    </row>
    <row r="4532" spans="1:8" x14ac:dyDescent="0.3">
      <c r="A4532" s="94"/>
      <c r="B4532" s="93"/>
      <c r="H4532" s="95"/>
    </row>
    <row r="4533" spans="1:8" x14ac:dyDescent="0.3">
      <c r="A4533" s="94"/>
      <c r="B4533" s="93"/>
      <c r="H4533" s="95"/>
    </row>
    <row r="4534" spans="1:8" x14ac:dyDescent="0.3">
      <c r="A4534" s="94"/>
      <c r="B4534" s="93"/>
      <c r="H4534" s="95"/>
    </row>
    <row r="4535" spans="1:8" x14ac:dyDescent="0.3">
      <c r="A4535" s="94"/>
      <c r="B4535" s="93"/>
      <c r="H4535" s="95"/>
    </row>
    <row r="4536" spans="1:8" x14ac:dyDescent="0.3">
      <c r="A4536" s="94"/>
      <c r="B4536" s="93"/>
      <c r="H4536" s="95"/>
    </row>
    <row r="4537" spans="1:8" x14ac:dyDescent="0.3">
      <c r="A4537" s="94"/>
      <c r="B4537" s="93"/>
      <c r="H4537" s="95"/>
    </row>
    <row r="4538" spans="1:8" x14ac:dyDescent="0.3">
      <c r="A4538" s="94"/>
      <c r="B4538" s="93"/>
      <c r="H4538" s="95"/>
    </row>
    <row r="4539" spans="1:8" x14ac:dyDescent="0.3">
      <c r="A4539" s="94"/>
      <c r="B4539" s="93"/>
      <c r="H4539" s="95"/>
    </row>
    <row r="4540" spans="1:8" x14ac:dyDescent="0.3">
      <c r="A4540" s="94"/>
      <c r="B4540" s="93"/>
      <c r="H4540" s="95"/>
    </row>
    <row r="4541" spans="1:8" x14ac:dyDescent="0.3">
      <c r="A4541" s="94"/>
      <c r="B4541" s="93"/>
      <c r="H4541" s="95"/>
    </row>
    <row r="4542" spans="1:8" x14ac:dyDescent="0.3">
      <c r="A4542" s="94"/>
      <c r="B4542" s="93"/>
      <c r="H4542" s="95"/>
    </row>
    <row r="4543" spans="1:8" x14ac:dyDescent="0.3">
      <c r="A4543" s="94"/>
      <c r="B4543" s="93"/>
      <c r="H4543" s="95"/>
    </row>
    <row r="4544" spans="1:8" x14ac:dyDescent="0.3">
      <c r="A4544" s="94"/>
      <c r="B4544" s="93"/>
      <c r="H4544" s="95"/>
    </row>
    <row r="4545" spans="1:8" x14ac:dyDescent="0.3">
      <c r="A4545" s="94"/>
      <c r="B4545" s="93"/>
      <c r="H4545" s="95"/>
    </row>
    <row r="4546" spans="1:8" x14ac:dyDescent="0.3">
      <c r="A4546" s="94"/>
      <c r="B4546" s="93"/>
      <c r="H4546" s="95"/>
    </row>
    <row r="4547" spans="1:8" x14ac:dyDescent="0.3">
      <c r="A4547" s="94"/>
      <c r="B4547" s="93"/>
      <c r="H4547" s="95"/>
    </row>
    <row r="4548" spans="1:8" x14ac:dyDescent="0.3">
      <c r="A4548" s="94"/>
      <c r="B4548" s="93"/>
      <c r="H4548" s="95"/>
    </row>
    <row r="4549" spans="1:8" x14ac:dyDescent="0.3">
      <c r="A4549" s="94"/>
      <c r="B4549" s="93"/>
      <c r="H4549" s="95"/>
    </row>
    <row r="4550" spans="1:8" x14ac:dyDescent="0.3">
      <c r="A4550" s="94"/>
      <c r="B4550" s="93"/>
      <c r="H4550" s="95"/>
    </row>
    <row r="4551" spans="1:8" x14ac:dyDescent="0.3">
      <c r="A4551" s="94"/>
      <c r="B4551" s="93"/>
      <c r="H4551" s="95"/>
    </row>
    <row r="4552" spans="1:8" x14ac:dyDescent="0.3">
      <c r="A4552" s="94"/>
      <c r="B4552" s="93"/>
      <c r="H4552" s="95"/>
    </row>
    <row r="4553" spans="1:8" x14ac:dyDescent="0.3">
      <c r="A4553" s="94"/>
      <c r="B4553" s="93"/>
      <c r="H4553" s="95"/>
    </row>
    <row r="4554" spans="1:8" x14ac:dyDescent="0.3">
      <c r="A4554" s="94"/>
      <c r="B4554" s="93"/>
      <c r="H4554" s="95"/>
    </row>
    <row r="4555" spans="1:8" x14ac:dyDescent="0.3">
      <c r="A4555" s="94"/>
      <c r="B4555" s="93"/>
      <c r="H4555" s="95"/>
    </row>
    <row r="4556" spans="1:8" x14ac:dyDescent="0.3">
      <c r="A4556" s="94"/>
      <c r="B4556" s="93"/>
      <c r="H4556" s="95"/>
    </row>
    <row r="4557" spans="1:8" x14ac:dyDescent="0.3">
      <c r="A4557" s="94"/>
      <c r="B4557" s="93"/>
      <c r="H4557" s="95"/>
    </row>
    <row r="4558" spans="1:8" x14ac:dyDescent="0.3">
      <c r="A4558" s="94"/>
      <c r="B4558" s="93"/>
      <c r="H4558" s="95"/>
    </row>
    <row r="4559" spans="1:8" x14ac:dyDescent="0.3">
      <c r="A4559" s="94"/>
      <c r="B4559" s="93"/>
      <c r="H4559" s="95"/>
    </row>
    <row r="4560" spans="1:8" x14ac:dyDescent="0.3">
      <c r="A4560" s="94"/>
      <c r="B4560" s="93"/>
      <c r="H4560" s="95"/>
    </row>
    <row r="4561" spans="1:8" x14ac:dyDescent="0.3">
      <c r="A4561" s="94"/>
      <c r="B4561" s="93"/>
      <c r="H4561" s="95"/>
    </row>
    <row r="4562" spans="1:8" x14ac:dyDescent="0.3">
      <c r="A4562" s="94"/>
      <c r="B4562" s="93"/>
      <c r="H4562" s="95"/>
    </row>
    <row r="4563" spans="1:8" x14ac:dyDescent="0.3">
      <c r="A4563" s="94"/>
      <c r="B4563" s="93"/>
      <c r="H4563" s="95"/>
    </row>
    <row r="4564" spans="1:8" x14ac:dyDescent="0.3">
      <c r="A4564" s="94"/>
      <c r="B4564" s="93"/>
      <c r="H4564" s="95"/>
    </row>
    <row r="4565" spans="1:8" x14ac:dyDescent="0.3">
      <c r="A4565" s="94"/>
      <c r="B4565" s="93"/>
      <c r="H4565" s="95"/>
    </row>
    <row r="4566" spans="1:8" x14ac:dyDescent="0.3">
      <c r="A4566" s="94"/>
      <c r="B4566" s="93"/>
      <c r="H4566" s="95"/>
    </row>
    <row r="4567" spans="1:8" x14ac:dyDescent="0.3">
      <c r="A4567" s="94"/>
      <c r="B4567" s="93"/>
      <c r="H4567" s="95"/>
    </row>
    <row r="4568" spans="1:8" x14ac:dyDescent="0.3">
      <c r="A4568" s="94"/>
      <c r="B4568" s="93"/>
      <c r="H4568" s="95"/>
    </row>
    <row r="4569" spans="1:8" x14ac:dyDescent="0.3">
      <c r="A4569" s="94"/>
      <c r="B4569" s="93"/>
      <c r="H4569" s="95"/>
    </row>
    <row r="4570" spans="1:8" x14ac:dyDescent="0.3">
      <c r="A4570" s="94"/>
      <c r="B4570" s="93"/>
      <c r="H4570" s="95"/>
    </row>
    <row r="4571" spans="1:8" x14ac:dyDescent="0.3">
      <c r="A4571" s="94"/>
      <c r="B4571" s="93"/>
      <c r="H4571" s="95"/>
    </row>
    <row r="4572" spans="1:8" x14ac:dyDescent="0.3">
      <c r="A4572" s="94"/>
      <c r="B4572" s="93"/>
      <c r="H4572" s="95"/>
    </row>
    <row r="4573" spans="1:8" x14ac:dyDescent="0.3">
      <c r="A4573" s="94"/>
      <c r="B4573" s="93"/>
      <c r="H4573" s="95"/>
    </row>
    <row r="4574" spans="1:8" x14ac:dyDescent="0.3">
      <c r="A4574" s="94"/>
      <c r="B4574" s="93"/>
      <c r="H4574" s="95"/>
    </row>
    <row r="4575" spans="1:8" x14ac:dyDescent="0.3">
      <c r="A4575" s="94"/>
      <c r="B4575" s="93"/>
      <c r="H4575" s="95"/>
    </row>
    <row r="4576" spans="1:8" x14ac:dyDescent="0.3">
      <c r="A4576" s="94"/>
      <c r="B4576" s="93"/>
      <c r="H4576" s="95"/>
    </row>
    <row r="4577" spans="1:8" x14ac:dyDescent="0.3">
      <c r="A4577" s="94"/>
      <c r="B4577" s="93"/>
      <c r="H4577" s="95"/>
    </row>
    <row r="4578" spans="1:8" x14ac:dyDescent="0.3">
      <c r="A4578" s="94"/>
      <c r="B4578" s="93"/>
      <c r="H4578" s="95"/>
    </row>
    <row r="4579" spans="1:8" x14ac:dyDescent="0.3">
      <c r="A4579" s="94"/>
      <c r="B4579" s="93"/>
      <c r="H4579" s="95"/>
    </row>
    <row r="4580" spans="1:8" x14ac:dyDescent="0.3">
      <c r="A4580" s="94"/>
      <c r="B4580" s="93"/>
      <c r="H4580" s="95"/>
    </row>
    <row r="4581" spans="1:8" x14ac:dyDescent="0.3">
      <c r="A4581" s="94"/>
      <c r="B4581" s="93"/>
      <c r="H4581" s="95"/>
    </row>
    <row r="4582" spans="1:8" x14ac:dyDescent="0.3">
      <c r="A4582" s="94"/>
      <c r="B4582" s="93"/>
      <c r="H4582" s="95"/>
    </row>
    <row r="4583" spans="1:8" x14ac:dyDescent="0.3">
      <c r="A4583" s="94"/>
      <c r="B4583" s="93"/>
      <c r="H4583" s="95"/>
    </row>
    <row r="4584" spans="1:8" x14ac:dyDescent="0.3">
      <c r="A4584" s="94"/>
      <c r="B4584" s="93"/>
      <c r="H4584" s="95"/>
    </row>
    <row r="4585" spans="1:8" x14ac:dyDescent="0.3">
      <c r="A4585" s="94"/>
      <c r="B4585" s="93"/>
      <c r="H4585" s="95"/>
    </row>
    <row r="4586" spans="1:8" x14ac:dyDescent="0.3">
      <c r="A4586" s="94"/>
      <c r="B4586" s="93"/>
      <c r="H4586" s="95"/>
    </row>
    <row r="4587" spans="1:8" x14ac:dyDescent="0.3">
      <c r="A4587" s="94"/>
      <c r="B4587" s="93"/>
      <c r="H4587" s="95"/>
    </row>
    <row r="4588" spans="1:8" x14ac:dyDescent="0.3">
      <c r="A4588" s="94"/>
      <c r="B4588" s="93"/>
      <c r="H4588" s="95"/>
    </row>
    <row r="4589" spans="1:8" x14ac:dyDescent="0.3">
      <c r="A4589" s="94"/>
      <c r="B4589" s="93"/>
      <c r="H4589" s="95"/>
    </row>
    <row r="4590" spans="1:8" x14ac:dyDescent="0.3">
      <c r="A4590" s="94"/>
      <c r="B4590" s="93"/>
      <c r="H4590" s="95"/>
    </row>
    <row r="4591" spans="1:8" x14ac:dyDescent="0.3">
      <c r="A4591" s="94"/>
      <c r="B4591" s="93"/>
      <c r="H4591" s="95"/>
    </row>
    <row r="4592" spans="1:8" x14ac:dyDescent="0.3">
      <c r="A4592" s="94"/>
      <c r="B4592" s="93"/>
      <c r="H4592" s="95"/>
    </row>
    <row r="4593" spans="1:8" x14ac:dyDescent="0.3">
      <c r="A4593" s="94"/>
      <c r="B4593" s="93"/>
      <c r="H4593" s="95"/>
    </row>
    <row r="4594" spans="1:8" x14ac:dyDescent="0.3">
      <c r="A4594" s="94"/>
      <c r="B4594" s="93"/>
      <c r="H4594" s="95"/>
    </row>
    <row r="4595" spans="1:8" x14ac:dyDescent="0.3">
      <c r="A4595" s="94"/>
      <c r="B4595" s="93"/>
      <c r="H4595" s="95"/>
    </row>
    <row r="4596" spans="1:8" x14ac:dyDescent="0.3">
      <c r="A4596" s="94"/>
      <c r="B4596" s="93"/>
      <c r="H4596" s="95"/>
    </row>
    <row r="4597" spans="1:8" x14ac:dyDescent="0.3">
      <c r="A4597" s="94"/>
      <c r="B4597" s="93"/>
      <c r="H4597" s="95"/>
    </row>
    <row r="4598" spans="1:8" x14ac:dyDescent="0.3">
      <c r="A4598" s="94"/>
      <c r="B4598" s="93"/>
      <c r="H4598" s="95"/>
    </row>
    <row r="4599" spans="1:8" x14ac:dyDescent="0.3">
      <c r="A4599" s="94"/>
      <c r="B4599" s="93"/>
      <c r="H4599" s="95"/>
    </row>
    <row r="4600" spans="1:8" x14ac:dyDescent="0.3">
      <c r="A4600" s="94"/>
      <c r="B4600" s="93"/>
      <c r="H4600" s="95"/>
    </row>
    <row r="4601" spans="1:8" x14ac:dyDescent="0.3">
      <c r="A4601" s="94"/>
      <c r="B4601" s="93"/>
      <c r="H4601" s="95"/>
    </row>
    <row r="4602" spans="1:8" x14ac:dyDescent="0.3">
      <c r="A4602" s="94"/>
      <c r="B4602" s="93"/>
      <c r="H4602" s="95"/>
    </row>
    <row r="4603" spans="1:8" x14ac:dyDescent="0.3">
      <c r="A4603" s="94"/>
      <c r="B4603" s="93"/>
      <c r="H4603" s="95"/>
    </row>
    <row r="4604" spans="1:8" x14ac:dyDescent="0.3">
      <c r="A4604" s="94"/>
      <c r="B4604" s="93"/>
      <c r="H4604" s="95"/>
    </row>
    <row r="4605" spans="1:8" x14ac:dyDescent="0.3">
      <c r="A4605" s="94"/>
      <c r="B4605" s="93"/>
      <c r="H4605" s="95"/>
    </row>
    <row r="4606" spans="1:8" x14ac:dyDescent="0.3">
      <c r="A4606" s="94"/>
      <c r="B4606" s="93"/>
      <c r="H4606" s="95"/>
    </row>
    <row r="4607" spans="1:8" x14ac:dyDescent="0.3">
      <c r="A4607" s="94"/>
      <c r="B4607" s="93"/>
      <c r="H4607" s="95"/>
    </row>
    <row r="4608" spans="1:8" x14ac:dyDescent="0.3">
      <c r="A4608" s="94"/>
      <c r="B4608" s="93"/>
      <c r="H4608" s="95"/>
    </row>
    <row r="4609" spans="1:8" x14ac:dyDescent="0.3">
      <c r="A4609" s="94"/>
      <c r="B4609" s="93"/>
      <c r="H4609" s="95"/>
    </row>
    <row r="4610" spans="1:8" x14ac:dyDescent="0.3">
      <c r="A4610" s="94"/>
      <c r="B4610" s="93"/>
      <c r="H4610" s="95"/>
    </row>
    <row r="4611" spans="1:8" x14ac:dyDescent="0.3">
      <c r="A4611" s="94"/>
      <c r="B4611" s="93"/>
      <c r="H4611" s="95"/>
    </row>
    <row r="4612" spans="1:8" x14ac:dyDescent="0.3">
      <c r="A4612" s="94"/>
      <c r="B4612" s="93"/>
      <c r="H4612" s="95"/>
    </row>
    <row r="4613" spans="1:8" x14ac:dyDescent="0.3">
      <c r="A4613" s="94"/>
      <c r="B4613" s="93"/>
      <c r="H4613" s="95"/>
    </row>
    <row r="4614" spans="1:8" x14ac:dyDescent="0.3">
      <c r="A4614" s="94"/>
      <c r="B4614" s="93"/>
      <c r="H4614" s="95"/>
    </row>
    <row r="4615" spans="1:8" x14ac:dyDescent="0.3">
      <c r="A4615" s="94"/>
      <c r="B4615" s="93"/>
      <c r="H4615" s="95"/>
    </row>
    <row r="4616" spans="1:8" x14ac:dyDescent="0.3">
      <c r="A4616" s="94"/>
      <c r="B4616" s="93"/>
      <c r="H4616" s="95"/>
    </row>
    <row r="4617" spans="1:8" x14ac:dyDescent="0.3">
      <c r="A4617" s="94"/>
      <c r="B4617" s="93"/>
      <c r="H4617" s="95"/>
    </row>
    <row r="4618" spans="1:8" x14ac:dyDescent="0.3">
      <c r="A4618" s="94"/>
      <c r="B4618" s="93"/>
      <c r="H4618" s="95"/>
    </row>
    <row r="4619" spans="1:8" x14ac:dyDescent="0.3">
      <c r="A4619" s="94"/>
      <c r="B4619" s="93"/>
      <c r="H4619" s="95"/>
    </row>
    <row r="4620" spans="1:8" x14ac:dyDescent="0.3">
      <c r="A4620" s="94"/>
      <c r="B4620" s="93"/>
      <c r="H4620" s="95"/>
    </row>
    <row r="4621" spans="1:8" x14ac:dyDescent="0.3">
      <c r="A4621" s="94"/>
      <c r="B4621" s="93"/>
      <c r="H4621" s="95"/>
    </row>
    <row r="4622" spans="1:8" x14ac:dyDescent="0.3">
      <c r="A4622" s="94"/>
      <c r="B4622" s="93"/>
      <c r="H4622" s="95"/>
    </row>
    <row r="4623" spans="1:8" x14ac:dyDescent="0.3">
      <c r="A4623" s="94"/>
      <c r="B4623" s="93"/>
      <c r="H4623" s="95"/>
    </row>
    <row r="4624" spans="1:8" x14ac:dyDescent="0.3">
      <c r="A4624" s="94"/>
      <c r="B4624" s="93"/>
      <c r="H4624" s="95"/>
    </row>
    <row r="4625" spans="1:8" x14ac:dyDescent="0.3">
      <c r="A4625" s="94"/>
      <c r="B4625" s="93"/>
      <c r="H4625" s="95"/>
    </row>
    <row r="4626" spans="1:8" x14ac:dyDescent="0.3">
      <c r="A4626" s="94"/>
      <c r="B4626" s="93"/>
      <c r="H4626" s="95"/>
    </row>
    <row r="4627" spans="1:8" x14ac:dyDescent="0.3">
      <c r="A4627" s="94"/>
      <c r="B4627" s="93"/>
      <c r="H4627" s="95"/>
    </row>
    <row r="4628" spans="1:8" x14ac:dyDescent="0.3">
      <c r="A4628" s="94"/>
      <c r="B4628" s="93"/>
      <c r="H4628" s="95"/>
    </row>
    <row r="4629" spans="1:8" x14ac:dyDescent="0.3">
      <c r="A4629" s="94"/>
      <c r="B4629" s="93"/>
      <c r="H4629" s="95"/>
    </row>
    <row r="4630" spans="1:8" x14ac:dyDescent="0.3">
      <c r="A4630" s="94"/>
      <c r="B4630" s="93"/>
      <c r="H4630" s="95"/>
    </row>
    <row r="4631" spans="1:8" x14ac:dyDescent="0.3">
      <c r="A4631" s="94"/>
      <c r="B4631" s="93"/>
      <c r="H4631" s="95"/>
    </row>
    <row r="4632" spans="1:8" x14ac:dyDescent="0.3">
      <c r="A4632" s="94"/>
      <c r="B4632" s="93"/>
      <c r="H4632" s="95"/>
    </row>
    <row r="4633" spans="1:8" x14ac:dyDescent="0.3">
      <c r="A4633" s="94"/>
      <c r="B4633" s="93"/>
      <c r="H4633" s="95"/>
    </row>
    <row r="4634" spans="1:8" x14ac:dyDescent="0.3">
      <c r="A4634" s="94"/>
      <c r="B4634" s="93"/>
      <c r="H4634" s="95"/>
    </row>
    <row r="4635" spans="1:8" x14ac:dyDescent="0.3">
      <c r="A4635" s="94"/>
      <c r="B4635" s="93"/>
      <c r="H4635" s="95"/>
    </row>
    <row r="4636" spans="1:8" x14ac:dyDescent="0.3">
      <c r="A4636" s="94"/>
      <c r="B4636" s="93"/>
      <c r="H4636" s="95"/>
    </row>
    <row r="4637" spans="1:8" x14ac:dyDescent="0.3">
      <c r="A4637" s="94"/>
      <c r="B4637" s="93"/>
      <c r="H4637" s="95"/>
    </row>
    <row r="4638" spans="1:8" x14ac:dyDescent="0.3">
      <c r="A4638" s="94"/>
      <c r="B4638" s="93"/>
      <c r="H4638" s="95"/>
    </row>
    <row r="4639" spans="1:8" x14ac:dyDescent="0.3">
      <c r="A4639" s="94"/>
      <c r="B4639" s="93"/>
      <c r="H4639" s="95"/>
    </row>
    <row r="4640" spans="1:8" x14ac:dyDescent="0.3">
      <c r="A4640" s="94"/>
      <c r="B4640" s="93"/>
      <c r="H4640" s="95"/>
    </row>
    <row r="4641" spans="1:8" x14ac:dyDescent="0.3">
      <c r="A4641" s="94"/>
      <c r="B4641" s="93"/>
      <c r="H4641" s="95"/>
    </row>
    <row r="4642" spans="1:8" x14ac:dyDescent="0.3">
      <c r="A4642" s="94"/>
      <c r="B4642" s="93"/>
      <c r="H4642" s="95"/>
    </row>
    <row r="4643" spans="1:8" x14ac:dyDescent="0.3">
      <c r="A4643" s="94"/>
      <c r="B4643" s="93"/>
      <c r="H4643" s="95"/>
    </row>
    <row r="4644" spans="1:8" x14ac:dyDescent="0.3">
      <c r="A4644" s="94"/>
      <c r="B4644" s="93"/>
      <c r="H4644" s="95"/>
    </row>
    <row r="4645" spans="1:8" x14ac:dyDescent="0.3">
      <c r="A4645" s="94"/>
      <c r="B4645" s="93"/>
      <c r="H4645" s="95"/>
    </row>
    <row r="4646" spans="1:8" x14ac:dyDescent="0.3">
      <c r="A4646" s="94"/>
      <c r="B4646" s="93"/>
      <c r="H4646" s="95"/>
    </row>
    <row r="4647" spans="1:8" x14ac:dyDescent="0.3">
      <c r="A4647" s="94"/>
      <c r="B4647" s="93"/>
      <c r="H4647" s="95"/>
    </row>
    <row r="4648" spans="1:8" x14ac:dyDescent="0.3">
      <c r="A4648" s="94"/>
      <c r="B4648" s="93"/>
      <c r="H4648" s="95"/>
    </row>
    <row r="4649" spans="1:8" x14ac:dyDescent="0.3">
      <c r="A4649" s="94"/>
      <c r="B4649" s="93"/>
      <c r="H4649" s="95"/>
    </row>
    <row r="4650" spans="1:8" x14ac:dyDescent="0.3">
      <c r="A4650" s="94"/>
      <c r="B4650" s="93"/>
      <c r="H4650" s="95"/>
    </row>
    <row r="4651" spans="1:8" x14ac:dyDescent="0.3">
      <c r="A4651" s="94"/>
      <c r="B4651" s="93"/>
      <c r="H4651" s="95"/>
    </row>
    <row r="4652" spans="1:8" x14ac:dyDescent="0.3">
      <c r="A4652" s="94"/>
      <c r="B4652" s="93"/>
      <c r="H4652" s="95"/>
    </row>
    <row r="4653" spans="1:8" x14ac:dyDescent="0.3">
      <c r="A4653" s="94"/>
      <c r="B4653" s="93"/>
      <c r="H4653" s="95"/>
    </row>
    <row r="4654" spans="1:8" x14ac:dyDescent="0.3">
      <c r="A4654" s="94"/>
      <c r="B4654" s="93"/>
      <c r="H4654" s="95"/>
    </row>
    <row r="4655" spans="1:8" x14ac:dyDescent="0.3">
      <c r="A4655" s="94"/>
      <c r="B4655" s="93"/>
      <c r="H4655" s="95"/>
    </row>
    <row r="4656" spans="1:8" x14ac:dyDescent="0.3">
      <c r="A4656" s="94"/>
      <c r="B4656" s="93"/>
      <c r="H4656" s="95"/>
    </row>
    <row r="4657" spans="1:8" x14ac:dyDescent="0.3">
      <c r="A4657" s="94"/>
      <c r="B4657" s="93"/>
      <c r="H4657" s="95"/>
    </row>
    <row r="4658" spans="1:8" x14ac:dyDescent="0.3">
      <c r="A4658" s="94"/>
      <c r="B4658" s="93"/>
      <c r="H4658" s="95"/>
    </row>
    <row r="4659" spans="1:8" x14ac:dyDescent="0.3">
      <c r="A4659" s="94"/>
      <c r="B4659" s="93"/>
      <c r="H4659" s="95"/>
    </row>
    <row r="4660" spans="1:8" x14ac:dyDescent="0.3">
      <c r="A4660" s="94"/>
      <c r="B4660" s="93"/>
      <c r="H4660" s="95"/>
    </row>
    <row r="4661" spans="1:8" x14ac:dyDescent="0.3">
      <c r="A4661" s="94"/>
      <c r="B4661" s="93"/>
      <c r="H4661" s="95"/>
    </row>
    <row r="4662" spans="1:8" x14ac:dyDescent="0.3">
      <c r="A4662" s="94"/>
      <c r="B4662" s="93"/>
      <c r="H4662" s="95"/>
    </row>
    <row r="4663" spans="1:8" x14ac:dyDescent="0.3">
      <c r="A4663" s="94"/>
      <c r="B4663" s="93"/>
      <c r="H4663" s="95"/>
    </row>
    <row r="4664" spans="1:8" x14ac:dyDescent="0.3">
      <c r="A4664" s="94"/>
      <c r="B4664" s="93"/>
      <c r="H4664" s="95"/>
    </row>
    <row r="4665" spans="1:8" x14ac:dyDescent="0.3">
      <c r="A4665" s="94"/>
      <c r="B4665" s="93"/>
      <c r="H4665" s="95"/>
    </row>
    <row r="4666" spans="1:8" x14ac:dyDescent="0.3">
      <c r="A4666" s="94"/>
      <c r="B4666" s="93"/>
      <c r="H4666" s="95"/>
    </row>
    <row r="4667" spans="1:8" x14ac:dyDescent="0.3">
      <c r="A4667" s="94"/>
      <c r="B4667" s="93"/>
      <c r="H4667" s="95"/>
    </row>
    <row r="4668" spans="1:8" x14ac:dyDescent="0.3">
      <c r="A4668" s="94"/>
      <c r="B4668" s="93"/>
      <c r="H4668" s="95"/>
    </row>
    <row r="4669" spans="1:8" x14ac:dyDescent="0.3">
      <c r="A4669" s="94"/>
      <c r="B4669" s="93"/>
      <c r="H4669" s="95"/>
    </row>
    <row r="4670" spans="1:8" x14ac:dyDescent="0.3">
      <c r="A4670" s="94"/>
      <c r="B4670" s="93"/>
      <c r="H4670" s="95"/>
    </row>
    <row r="4671" spans="1:8" x14ac:dyDescent="0.3">
      <c r="A4671" s="94"/>
      <c r="B4671" s="93"/>
      <c r="H4671" s="95"/>
    </row>
    <row r="4672" spans="1:8" x14ac:dyDescent="0.3">
      <c r="A4672" s="94"/>
      <c r="B4672" s="93"/>
      <c r="H4672" s="95"/>
    </row>
    <row r="4673" spans="1:8" x14ac:dyDescent="0.3">
      <c r="A4673" s="94"/>
      <c r="B4673" s="93"/>
      <c r="H4673" s="95"/>
    </row>
    <row r="4674" spans="1:8" x14ac:dyDescent="0.3">
      <c r="A4674" s="94"/>
      <c r="B4674" s="93"/>
      <c r="H4674" s="95"/>
    </row>
    <row r="4675" spans="1:8" x14ac:dyDescent="0.3">
      <c r="A4675" s="94"/>
      <c r="B4675" s="93"/>
      <c r="H4675" s="95"/>
    </row>
    <row r="4676" spans="1:8" x14ac:dyDescent="0.3">
      <c r="A4676" s="94"/>
      <c r="B4676" s="93"/>
      <c r="H4676" s="95"/>
    </row>
    <row r="4677" spans="1:8" x14ac:dyDescent="0.3">
      <c r="A4677" s="94"/>
      <c r="B4677" s="93"/>
      <c r="H4677" s="95"/>
    </row>
    <row r="4678" spans="1:8" x14ac:dyDescent="0.3">
      <c r="A4678" s="94"/>
      <c r="B4678" s="93"/>
      <c r="H4678" s="95"/>
    </row>
    <row r="4679" spans="1:8" x14ac:dyDescent="0.3">
      <c r="A4679" s="94"/>
      <c r="B4679" s="93"/>
      <c r="H4679" s="95"/>
    </row>
    <row r="4680" spans="1:8" x14ac:dyDescent="0.3">
      <c r="A4680" s="94"/>
      <c r="B4680" s="93"/>
      <c r="H4680" s="95"/>
    </row>
    <row r="4681" spans="1:8" x14ac:dyDescent="0.3">
      <c r="A4681" s="94"/>
      <c r="B4681" s="93"/>
      <c r="H4681" s="95"/>
    </row>
    <row r="4682" spans="1:8" x14ac:dyDescent="0.3">
      <c r="A4682" s="94"/>
      <c r="B4682" s="93"/>
      <c r="H4682" s="95"/>
    </row>
    <row r="4683" spans="1:8" x14ac:dyDescent="0.3">
      <c r="A4683" s="94"/>
      <c r="B4683" s="93"/>
      <c r="H4683" s="95"/>
    </row>
    <row r="4684" spans="1:8" x14ac:dyDescent="0.3">
      <c r="A4684" s="94"/>
      <c r="B4684" s="93"/>
      <c r="H4684" s="95"/>
    </row>
    <row r="4685" spans="1:8" x14ac:dyDescent="0.3">
      <c r="A4685" s="94"/>
      <c r="B4685" s="93"/>
      <c r="H4685" s="95"/>
    </row>
    <row r="4686" spans="1:8" x14ac:dyDescent="0.3">
      <c r="A4686" s="94"/>
      <c r="B4686" s="93"/>
      <c r="H4686" s="95"/>
    </row>
    <row r="4687" spans="1:8" x14ac:dyDescent="0.3">
      <c r="A4687" s="94"/>
      <c r="B4687" s="93"/>
      <c r="H4687" s="95"/>
    </row>
    <row r="4688" spans="1:8" x14ac:dyDescent="0.3">
      <c r="A4688" s="94"/>
      <c r="B4688" s="93"/>
      <c r="H4688" s="95"/>
    </row>
    <row r="4689" spans="1:8" x14ac:dyDescent="0.3">
      <c r="A4689" s="94"/>
      <c r="B4689" s="93"/>
      <c r="H4689" s="95"/>
    </row>
    <row r="4690" spans="1:8" x14ac:dyDescent="0.3">
      <c r="A4690" s="94"/>
      <c r="B4690" s="93"/>
      <c r="H4690" s="95"/>
    </row>
    <row r="4691" spans="1:8" x14ac:dyDescent="0.3">
      <c r="A4691" s="94"/>
      <c r="B4691" s="93"/>
      <c r="H4691" s="95"/>
    </row>
    <row r="4692" spans="1:8" x14ac:dyDescent="0.3">
      <c r="A4692" s="94"/>
      <c r="B4692" s="93"/>
      <c r="H4692" s="95"/>
    </row>
    <row r="4693" spans="1:8" x14ac:dyDescent="0.3">
      <c r="A4693" s="94"/>
      <c r="B4693" s="93"/>
      <c r="H4693" s="95"/>
    </row>
    <row r="4694" spans="1:8" x14ac:dyDescent="0.3">
      <c r="A4694" s="94"/>
      <c r="B4694" s="93"/>
      <c r="H4694" s="95"/>
    </row>
    <row r="4695" spans="1:8" x14ac:dyDescent="0.3">
      <c r="A4695" s="94"/>
      <c r="B4695" s="93"/>
      <c r="H4695" s="95"/>
    </row>
    <row r="4696" spans="1:8" x14ac:dyDescent="0.3">
      <c r="A4696" s="94"/>
      <c r="B4696" s="93"/>
      <c r="H4696" s="95"/>
    </row>
    <row r="4697" spans="1:8" x14ac:dyDescent="0.3">
      <c r="A4697" s="94"/>
      <c r="B4697" s="93"/>
      <c r="H4697" s="95"/>
    </row>
    <row r="4698" spans="1:8" x14ac:dyDescent="0.3">
      <c r="A4698" s="94"/>
      <c r="B4698" s="93"/>
      <c r="H4698" s="95"/>
    </row>
    <row r="4699" spans="1:8" x14ac:dyDescent="0.3">
      <c r="A4699" s="94"/>
      <c r="B4699" s="93"/>
      <c r="H4699" s="95"/>
    </row>
    <row r="4700" spans="1:8" x14ac:dyDescent="0.3">
      <c r="A4700" s="94"/>
      <c r="B4700" s="93"/>
      <c r="H4700" s="95"/>
    </row>
    <row r="4701" spans="1:8" x14ac:dyDescent="0.3">
      <c r="A4701" s="94"/>
      <c r="B4701" s="93"/>
      <c r="H4701" s="95"/>
    </row>
    <row r="4702" spans="1:8" x14ac:dyDescent="0.3">
      <c r="A4702" s="94"/>
      <c r="B4702" s="93"/>
      <c r="H4702" s="95"/>
    </row>
    <row r="4703" spans="1:8" x14ac:dyDescent="0.3">
      <c r="A4703" s="94"/>
      <c r="B4703" s="93"/>
      <c r="H4703" s="95"/>
    </row>
    <row r="4704" spans="1:8" x14ac:dyDescent="0.3">
      <c r="A4704" s="94"/>
      <c r="B4704" s="93"/>
      <c r="H4704" s="95"/>
    </row>
    <row r="4705" spans="1:8" x14ac:dyDescent="0.3">
      <c r="A4705" s="94"/>
      <c r="B4705" s="93"/>
      <c r="H4705" s="95"/>
    </row>
    <row r="4706" spans="1:8" x14ac:dyDescent="0.3">
      <c r="A4706" s="94"/>
      <c r="B4706" s="93"/>
      <c r="H4706" s="95"/>
    </row>
    <row r="4707" spans="1:8" x14ac:dyDescent="0.3">
      <c r="A4707" s="94"/>
      <c r="B4707" s="93"/>
      <c r="H4707" s="95"/>
    </row>
    <row r="4708" spans="1:8" x14ac:dyDescent="0.3">
      <c r="A4708" s="94"/>
      <c r="B4708" s="93"/>
      <c r="H4708" s="95"/>
    </row>
    <row r="4709" spans="1:8" x14ac:dyDescent="0.3">
      <c r="A4709" s="94"/>
      <c r="B4709" s="93"/>
      <c r="H4709" s="95"/>
    </row>
    <row r="4710" spans="1:8" x14ac:dyDescent="0.3">
      <c r="A4710" s="94"/>
      <c r="B4710" s="93"/>
      <c r="H4710" s="95"/>
    </row>
    <row r="4711" spans="1:8" x14ac:dyDescent="0.3">
      <c r="A4711" s="94"/>
      <c r="B4711" s="93"/>
      <c r="H4711" s="95"/>
    </row>
    <row r="4712" spans="1:8" x14ac:dyDescent="0.3">
      <c r="A4712" s="94"/>
      <c r="B4712" s="93"/>
      <c r="H4712" s="95"/>
    </row>
    <row r="4713" spans="1:8" x14ac:dyDescent="0.3">
      <c r="A4713" s="94"/>
      <c r="B4713" s="93"/>
      <c r="H4713" s="95"/>
    </row>
    <row r="4714" spans="1:8" x14ac:dyDescent="0.3">
      <c r="A4714" s="94"/>
      <c r="B4714" s="93"/>
      <c r="H4714" s="95"/>
    </row>
    <row r="4715" spans="1:8" x14ac:dyDescent="0.3">
      <c r="A4715" s="94"/>
      <c r="B4715" s="93"/>
      <c r="H4715" s="95"/>
    </row>
    <row r="4716" spans="1:8" x14ac:dyDescent="0.3">
      <c r="A4716" s="94"/>
      <c r="B4716" s="93"/>
      <c r="H4716" s="95"/>
    </row>
    <row r="4717" spans="1:8" x14ac:dyDescent="0.3">
      <c r="A4717" s="94"/>
      <c r="B4717" s="93"/>
      <c r="H4717" s="95"/>
    </row>
    <row r="4718" spans="1:8" x14ac:dyDescent="0.3">
      <c r="A4718" s="94"/>
      <c r="B4718" s="93"/>
      <c r="H4718" s="95"/>
    </row>
    <row r="4719" spans="1:8" x14ac:dyDescent="0.3">
      <c r="A4719" s="94"/>
      <c r="B4719" s="93"/>
      <c r="H4719" s="95"/>
    </row>
    <row r="4720" spans="1:8" x14ac:dyDescent="0.3">
      <c r="A4720" s="94"/>
      <c r="B4720" s="93"/>
      <c r="H4720" s="95"/>
    </row>
    <row r="4721" spans="1:8" x14ac:dyDescent="0.3">
      <c r="A4721" s="94"/>
      <c r="B4721" s="93"/>
      <c r="H4721" s="95"/>
    </row>
    <row r="4722" spans="1:8" x14ac:dyDescent="0.3">
      <c r="A4722" s="94"/>
      <c r="B4722" s="93"/>
      <c r="H4722" s="95"/>
    </row>
    <row r="4723" spans="1:8" x14ac:dyDescent="0.3">
      <c r="A4723" s="94"/>
      <c r="B4723" s="93"/>
      <c r="H4723" s="95"/>
    </row>
    <row r="4724" spans="1:8" x14ac:dyDescent="0.3">
      <c r="A4724" s="94"/>
      <c r="B4724" s="93"/>
      <c r="H4724" s="95"/>
    </row>
    <row r="4725" spans="1:8" x14ac:dyDescent="0.3">
      <c r="A4725" s="94"/>
      <c r="B4725" s="93"/>
      <c r="H4725" s="95"/>
    </row>
    <row r="4726" spans="1:8" x14ac:dyDescent="0.3">
      <c r="A4726" s="94"/>
      <c r="B4726" s="93"/>
      <c r="H4726" s="95"/>
    </row>
    <row r="4727" spans="1:8" x14ac:dyDescent="0.3">
      <c r="A4727" s="94"/>
      <c r="B4727" s="93"/>
      <c r="H4727" s="95"/>
    </row>
    <row r="4728" spans="1:8" x14ac:dyDescent="0.3">
      <c r="A4728" s="94"/>
      <c r="B4728" s="93"/>
      <c r="H4728" s="95"/>
    </row>
    <row r="4729" spans="1:8" x14ac:dyDescent="0.3">
      <c r="A4729" s="94"/>
      <c r="B4729" s="93"/>
      <c r="H4729" s="95"/>
    </row>
    <row r="4730" spans="1:8" x14ac:dyDescent="0.3">
      <c r="A4730" s="94"/>
      <c r="B4730" s="93"/>
      <c r="H4730" s="95"/>
    </row>
    <row r="4731" spans="1:8" x14ac:dyDescent="0.3">
      <c r="A4731" s="94"/>
      <c r="B4731" s="93"/>
      <c r="H4731" s="95"/>
    </row>
    <row r="4732" spans="1:8" x14ac:dyDescent="0.3">
      <c r="A4732" s="94"/>
      <c r="B4732" s="93"/>
      <c r="H4732" s="95"/>
    </row>
    <row r="4733" spans="1:8" x14ac:dyDescent="0.3">
      <c r="A4733" s="94"/>
      <c r="B4733" s="93"/>
      <c r="H4733" s="95"/>
    </row>
    <row r="4734" spans="1:8" x14ac:dyDescent="0.3">
      <c r="A4734" s="94"/>
      <c r="B4734" s="93"/>
      <c r="H4734" s="95"/>
    </row>
    <row r="4735" spans="1:8" x14ac:dyDescent="0.3">
      <c r="A4735" s="94"/>
      <c r="B4735" s="93"/>
      <c r="H4735" s="95"/>
    </row>
    <row r="4736" spans="1:8" x14ac:dyDescent="0.3">
      <c r="A4736" s="94"/>
      <c r="B4736" s="93"/>
      <c r="H4736" s="95"/>
    </row>
    <row r="4737" spans="1:8" x14ac:dyDescent="0.3">
      <c r="A4737" s="94"/>
      <c r="B4737" s="93"/>
      <c r="H4737" s="95"/>
    </row>
    <row r="4738" spans="1:8" x14ac:dyDescent="0.3">
      <c r="A4738" s="94"/>
      <c r="B4738" s="93"/>
      <c r="H4738" s="95"/>
    </row>
    <row r="4739" spans="1:8" x14ac:dyDescent="0.3">
      <c r="A4739" s="94"/>
      <c r="B4739" s="93"/>
      <c r="H4739" s="95"/>
    </row>
    <row r="4740" spans="1:8" x14ac:dyDescent="0.3">
      <c r="A4740" s="94"/>
      <c r="B4740" s="93"/>
      <c r="H4740" s="95"/>
    </row>
    <row r="4741" spans="1:8" x14ac:dyDescent="0.3">
      <c r="A4741" s="94"/>
      <c r="B4741" s="93"/>
      <c r="H4741" s="95"/>
    </row>
    <row r="4742" spans="1:8" x14ac:dyDescent="0.3">
      <c r="A4742" s="94"/>
      <c r="B4742" s="93"/>
      <c r="H4742" s="95"/>
    </row>
    <row r="4743" spans="1:8" x14ac:dyDescent="0.3">
      <c r="A4743" s="94"/>
      <c r="B4743" s="93"/>
      <c r="H4743" s="95"/>
    </row>
    <row r="4744" spans="1:8" x14ac:dyDescent="0.3">
      <c r="A4744" s="94"/>
      <c r="B4744" s="93"/>
      <c r="H4744" s="95"/>
    </row>
    <row r="4745" spans="1:8" x14ac:dyDescent="0.3">
      <c r="A4745" s="94"/>
      <c r="B4745" s="93"/>
      <c r="H4745" s="95"/>
    </row>
    <row r="4746" spans="1:8" x14ac:dyDescent="0.3">
      <c r="A4746" s="94"/>
      <c r="B4746" s="93"/>
      <c r="H4746" s="95"/>
    </row>
    <row r="4747" spans="1:8" x14ac:dyDescent="0.3">
      <c r="A4747" s="94"/>
      <c r="B4747" s="93"/>
      <c r="H4747" s="95"/>
    </row>
    <row r="4748" spans="1:8" x14ac:dyDescent="0.3">
      <c r="A4748" s="94"/>
      <c r="B4748" s="93"/>
      <c r="H4748" s="95"/>
    </row>
    <row r="4749" spans="1:8" x14ac:dyDescent="0.3">
      <c r="A4749" s="94"/>
      <c r="B4749" s="93"/>
      <c r="H4749" s="95"/>
    </row>
    <row r="4750" spans="1:8" x14ac:dyDescent="0.3">
      <c r="A4750" s="94"/>
      <c r="B4750" s="93"/>
      <c r="H4750" s="95"/>
    </row>
    <row r="4751" spans="1:8" x14ac:dyDescent="0.3">
      <c r="A4751" s="94"/>
      <c r="B4751" s="93"/>
      <c r="H4751" s="95"/>
    </row>
    <row r="4752" spans="1:8" x14ac:dyDescent="0.3">
      <c r="A4752" s="94"/>
      <c r="B4752" s="93"/>
      <c r="H4752" s="95"/>
    </row>
    <row r="4753" spans="1:8" x14ac:dyDescent="0.3">
      <c r="A4753" s="94"/>
      <c r="B4753" s="93"/>
      <c r="H4753" s="95"/>
    </row>
    <row r="4754" spans="1:8" x14ac:dyDescent="0.3">
      <c r="A4754" s="94"/>
      <c r="B4754" s="93"/>
      <c r="H4754" s="95"/>
    </row>
    <row r="4755" spans="1:8" x14ac:dyDescent="0.3">
      <c r="A4755" s="94"/>
      <c r="B4755" s="93"/>
      <c r="H4755" s="95"/>
    </row>
    <row r="4756" spans="1:8" x14ac:dyDescent="0.3">
      <c r="A4756" s="94"/>
      <c r="B4756" s="93"/>
      <c r="H4756" s="95"/>
    </row>
    <row r="4757" spans="1:8" x14ac:dyDescent="0.3">
      <c r="A4757" s="94"/>
      <c r="B4757" s="93"/>
      <c r="H4757" s="95"/>
    </row>
    <row r="4758" spans="1:8" x14ac:dyDescent="0.3">
      <c r="A4758" s="94"/>
      <c r="B4758" s="93"/>
      <c r="H4758" s="95"/>
    </row>
    <row r="4759" spans="1:8" x14ac:dyDescent="0.3">
      <c r="A4759" s="94"/>
      <c r="B4759" s="93"/>
      <c r="H4759" s="95"/>
    </row>
    <row r="4760" spans="1:8" x14ac:dyDescent="0.3">
      <c r="A4760" s="94"/>
      <c r="B4760" s="93"/>
      <c r="H4760" s="95"/>
    </row>
    <row r="4761" spans="1:8" x14ac:dyDescent="0.3">
      <c r="A4761" s="94"/>
      <c r="B4761" s="93"/>
      <c r="H4761" s="95"/>
    </row>
    <row r="4762" spans="1:8" x14ac:dyDescent="0.3">
      <c r="A4762" s="94"/>
      <c r="B4762" s="93"/>
      <c r="H4762" s="95"/>
    </row>
    <row r="4763" spans="1:8" x14ac:dyDescent="0.3">
      <c r="A4763" s="94"/>
      <c r="B4763" s="93"/>
      <c r="H4763" s="95"/>
    </row>
    <row r="4764" spans="1:8" x14ac:dyDescent="0.3">
      <c r="A4764" s="94"/>
      <c r="B4764" s="93"/>
      <c r="H4764" s="95"/>
    </row>
    <row r="4765" spans="1:8" x14ac:dyDescent="0.3">
      <c r="A4765" s="94"/>
      <c r="B4765" s="93"/>
      <c r="H4765" s="95"/>
    </row>
    <row r="4766" spans="1:8" x14ac:dyDescent="0.3">
      <c r="A4766" s="94"/>
      <c r="B4766" s="93"/>
      <c r="H4766" s="95"/>
    </row>
    <row r="4767" spans="1:8" x14ac:dyDescent="0.3">
      <c r="A4767" s="94"/>
      <c r="B4767" s="93"/>
      <c r="H4767" s="95"/>
    </row>
    <row r="4768" spans="1:8" x14ac:dyDescent="0.3">
      <c r="A4768" s="94"/>
      <c r="B4768" s="93"/>
      <c r="H4768" s="95"/>
    </row>
    <row r="4769" spans="1:8" x14ac:dyDescent="0.3">
      <c r="A4769" s="94"/>
      <c r="B4769" s="93"/>
      <c r="H4769" s="95"/>
    </row>
    <row r="4770" spans="1:8" x14ac:dyDescent="0.3">
      <c r="A4770" s="94"/>
      <c r="B4770" s="93"/>
      <c r="H4770" s="95"/>
    </row>
    <row r="4771" spans="1:8" x14ac:dyDescent="0.3">
      <c r="A4771" s="94"/>
      <c r="B4771" s="93"/>
      <c r="H4771" s="95"/>
    </row>
    <row r="4772" spans="1:8" x14ac:dyDescent="0.3">
      <c r="A4772" s="94"/>
      <c r="B4772" s="93"/>
      <c r="H4772" s="95"/>
    </row>
    <row r="4773" spans="1:8" x14ac:dyDescent="0.3">
      <c r="A4773" s="94"/>
      <c r="B4773" s="93"/>
      <c r="H4773" s="95"/>
    </row>
    <row r="4774" spans="1:8" x14ac:dyDescent="0.3">
      <c r="A4774" s="94"/>
      <c r="B4774" s="93"/>
      <c r="H4774" s="95"/>
    </row>
    <row r="4775" spans="1:8" x14ac:dyDescent="0.3">
      <c r="A4775" s="94"/>
      <c r="B4775" s="93"/>
      <c r="H4775" s="95"/>
    </row>
    <row r="4776" spans="1:8" x14ac:dyDescent="0.3">
      <c r="A4776" s="94"/>
      <c r="B4776" s="93"/>
      <c r="H4776" s="95"/>
    </row>
    <row r="4777" spans="1:8" x14ac:dyDescent="0.3">
      <c r="A4777" s="94"/>
      <c r="B4777" s="93"/>
      <c r="H4777" s="95"/>
    </row>
    <row r="4778" spans="1:8" x14ac:dyDescent="0.3">
      <c r="A4778" s="94"/>
      <c r="B4778" s="93"/>
      <c r="H4778" s="95"/>
    </row>
    <row r="4779" spans="1:8" x14ac:dyDescent="0.3">
      <c r="A4779" s="94"/>
      <c r="B4779" s="93"/>
      <c r="H4779" s="95"/>
    </row>
    <row r="4780" spans="1:8" x14ac:dyDescent="0.3">
      <c r="A4780" s="94"/>
      <c r="B4780" s="93"/>
      <c r="H4780" s="95"/>
    </row>
    <row r="4781" spans="1:8" x14ac:dyDescent="0.3">
      <c r="A4781" s="94"/>
      <c r="B4781" s="93"/>
      <c r="H4781" s="95"/>
    </row>
    <row r="4782" spans="1:8" x14ac:dyDescent="0.3">
      <c r="A4782" s="94"/>
      <c r="B4782" s="93"/>
      <c r="H4782" s="95"/>
    </row>
    <row r="4783" spans="1:8" x14ac:dyDescent="0.3">
      <c r="A4783" s="94"/>
      <c r="B4783" s="93"/>
      <c r="H4783" s="95"/>
    </row>
    <row r="4784" spans="1:8" x14ac:dyDescent="0.3">
      <c r="A4784" s="94"/>
      <c r="B4784" s="93"/>
      <c r="H4784" s="95"/>
    </row>
    <row r="4785" spans="1:8" x14ac:dyDescent="0.3">
      <c r="A4785" s="94"/>
      <c r="B4785" s="93"/>
      <c r="H4785" s="95"/>
    </row>
    <row r="4786" spans="1:8" x14ac:dyDescent="0.3">
      <c r="A4786" s="94"/>
      <c r="B4786" s="93"/>
      <c r="H4786" s="95"/>
    </row>
    <row r="4787" spans="1:8" x14ac:dyDescent="0.3">
      <c r="A4787" s="94"/>
      <c r="B4787" s="93"/>
      <c r="H4787" s="95"/>
    </row>
    <row r="4788" spans="1:8" x14ac:dyDescent="0.3">
      <c r="A4788" s="94"/>
      <c r="B4788" s="93"/>
      <c r="H4788" s="95"/>
    </row>
    <row r="4789" spans="1:8" x14ac:dyDescent="0.3">
      <c r="A4789" s="94"/>
      <c r="B4789" s="93"/>
      <c r="H4789" s="95"/>
    </row>
    <row r="4790" spans="1:8" x14ac:dyDescent="0.3">
      <c r="A4790" s="94"/>
      <c r="B4790" s="93"/>
      <c r="H4790" s="95"/>
    </row>
    <row r="4791" spans="1:8" x14ac:dyDescent="0.3">
      <c r="A4791" s="94"/>
      <c r="B4791" s="93"/>
      <c r="H4791" s="95"/>
    </row>
    <row r="4792" spans="1:8" x14ac:dyDescent="0.3">
      <c r="A4792" s="94"/>
      <c r="B4792" s="93"/>
      <c r="H4792" s="95"/>
    </row>
    <row r="4793" spans="1:8" x14ac:dyDescent="0.3">
      <c r="A4793" s="94"/>
      <c r="B4793" s="93"/>
      <c r="H4793" s="95"/>
    </row>
    <row r="4794" spans="1:8" x14ac:dyDescent="0.3">
      <c r="A4794" s="94"/>
      <c r="B4794" s="93"/>
      <c r="H4794" s="95"/>
    </row>
    <row r="4795" spans="1:8" x14ac:dyDescent="0.3">
      <c r="A4795" s="94"/>
      <c r="B4795" s="93"/>
      <c r="H4795" s="95"/>
    </row>
    <row r="4796" spans="1:8" x14ac:dyDescent="0.3">
      <c r="A4796" s="94"/>
      <c r="B4796" s="93"/>
      <c r="H4796" s="95"/>
    </row>
    <row r="4797" spans="1:8" x14ac:dyDescent="0.3">
      <c r="A4797" s="94"/>
      <c r="B4797" s="93"/>
      <c r="H4797" s="95"/>
    </row>
    <row r="4798" spans="1:8" x14ac:dyDescent="0.3">
      <c r="A4798" s="94"/>
      <c r="B4798" s="93"/>
      <c r="H4798" s="95"/>
    </row>
    <row r="4799" spans="1:8" x14ac:dyDescent="0.3">
      <c r="A4799" s="94"/>
      <c r="B4799" s="93"/>
      <c r="H4799" s="95"/>
    </row>
    <row r="4800" spans="1:8" x14ac:dyDescent="0.3">
      <c r="A4800" s="94"/>
      <c r="B4800" s="93"/>
      <c r="H4800" s="95"/>
    </row>
    <row r="4801" spans="1:8" x14ac:dyDescent="0.3">
      <c r="A4801" s="94"/>
      <c r="B4801" s="93"/>
      <c r="H4801" s="95"/>
    </row>
    <row r="4802" spans="1:8" x14ac:dyDescent="0.3">
      <c r="A4802" s="94"/>
      <c r="B4802" s="93"/>
      <c r="H4802" s="95"/>
    </row>
    <row r="4803" spans="1:8" x14ac:dyDescent="0.3">
      <c r="A4803" s="94"/>
      <c r="B4803" s="93"/>
      <c r="H4803" s="95"/>
    </row>
    <row r="4804" spans="1:8" x14ac:dyDescent="0.3">
      <c r="A4804" s="94"/>
      <c r="B4804" s="93"/>
      <c r="H4804" s="95"/>
    </row>
    <row r="4805" spans="1:8" x14ac:dyDescent="0.3">
      <c r="A4805" s="94"/>
      <c r="B4805" s="93"/>
      <c r="H4805" s="95"/>
    </row>
    <row r="4806" spans="1:8" x14ac:dyDescent="0.3">
      <c r="A4806" s="94"/>
      <c r="B4806" s="93"/>
      <c r="H4806" s="95"/>
    </row>
    <row r="4807" spans="1:8" x14ac:dyDescent="0.3">
      <c r="A4807" s="94"/>
      <c r="B4807" s="93"/>
      <c r="H4807" s="95"/>
    </row>
    <row r="4808" spans="1:8" x14ac:dyDescent="0.3">
      <c r="A4808" s="94"/>
      <c r="B4808" s="93"/>
      <c r="H4808" s="95"/>
    </row>
    <row r="4809" spans="1:8" x14ac:dyDescent="0.3">
      <c r="A4809" s="94"/>
      <c r="B4809" s="93"/>
      <c r="H4809" s="95"/>
    </row>
    <row r="4810" spans="1:8" x14ac:dyDescent="0.3">
      <c r="A4810" s="94"/>
      <c r="B4810" s="93"/>
      <c r="H4810" s="95"/>
    </row>
    <row r="4811" spans="1:8" x14ac:dyDescent="0.3">
      <c r="A4811" s="94"/>
      <c r="B4811" s="93"/>
      <c r="H4811" s="95"/>
    </row>
    <row r="4812" spans="1:8" x14ac:dyDescent="0.3">
      <c r="A4812" s="94"/>
      <c r="B4812" s="93"/>
      <c r="H4812" s="95"/>
    </row>
    <row r="4813" spans="1:8" x14ac:dyDescent="0.3">
      <c r="A4813" s="94"/>
      <c r="B4813" s="93"/>
      <c r="H4813" s="95"/>
    </row>
    <row r="4814" spans="1:8" x14ac:dyDescent="0.3">
      <c r="A4814" s="94"/>
      <c r="B4814" s="93"/>
      <c r="H4814" s="95"/>
    </row>
    <row r="4815" spans="1:8" x14ac:dyDescent="0.3">
      <c r="A4815" s="94"/>
      <c r="B4815" s="93"/>
      <c r="H4815" s="95"/>
    </row>
    <row r="4816" spans="1:8" x14ac:dyDescent="0.3">
      <c r="A4816" s="94"/>
      <c r="B4816" s="93"/>
      <c r="H4816" s="95"/>
    </row>
    <row r="4817" spans="1:8" x14ac:dyDescent="0.3">
      <c r="A4817" s="94"/>
      <c r="B4817" s="93"/>
      <c r="H4817" s="95"/>
    </row>
    <row r="4818" spans="1:8" x14ac:dyDescent="0.3">
      <c r="A4818" s="94"/>
      <c r="B4818" s="93"/>
      <c r="H4818" s="95"/>
    </row>
    <row r="4819" spans="1:8" x14ac:dyDescent="0.3">
      <c r="A4819" s="94"/>
      <c r="B4819" s="93"/>
      <c r="H4819" s="95"/>
    </row>
    <row r="4820" spans="1:8" x14ac:dyDescent="0.3">
      <c r="A4820" s="94"/>
      <c r="B4820" s="93"/>
      <c r="H4820" s="95"/>
    </row>
    <row r="4821" spans="1:8" x14ac:dyDescent="0.3">
      <c r="A4821" s="94"/>
      <c r="B4821" s="93"/>
      <c r="H4821" s="95"/>
    </row>
    <row r="4822" spans="1:8" x14ac:dyDescent="0.3">
      <c r="A4822" s="94"/>
      <c r="B4822" s="93"/>
      <c r="H4822" s="95"/>
    </row>
    <row r="4823" spans="1:8" x14ac:dyDescent="0.3">
      <c r="A4823" s="94"/>
      <c r="B4823" s="93"/>
      <c r="H4823" s="95"/>
    </row>
    <row r="4824" spans="1:8" x14ac:dyDescent="0.3">
      <c r="A4824" s="94"/>
      <c r="B4824" s="93"/>
      <c r="H4824" s="95"/>
    </row>
    <row r="4825" spans="1:8" x14ac:dyDescent="0.3">
      <c r="A4825" s="94"/>
      <c r="B4825" s="93"/>
      <c r="H4825" s="95"/>
    </row>
    <row r="4826" spans="1:8" x14ac:dyDescent="0.3">
      <c r="A4826" s="94"/>
      <c r="B4826" s="93"/>
      <c r="H4826" s="95"/>
    </row>
    <row r="4827" spans="1:8" x14ac:dyDescent="0.3">
      <c r="A4827" s="94"/>
      <c r="B4827" s="93"/>
      <c r="H4827" s="95"/>
    </row>
    <row r="4828" spans="1:8" x14ac:dyDescent="0.3">
      <c r="A4828" s="94"/>
      <c r="B4828" s="93"/>
      <c r="H4828" s="95"/>
    </row>
    <row r="4829" spans="1:8" x14ac:dyDescent="0.3">
      <c r="A4829" s="94"/>
      <c r="B4829" s="93"/>
      <c r="H4829" s="95"/>
    </row>
    <row r="4830" spans="1:8" x14ac:dyDescent="0.3">
      <c r="A4830" s="94"/>
      <c r="B4830" s="93"/>
      <c r="H4830" s="95"/>
    </row>
    <row r="4831" spans="1:8" x14ac:dyDescent="0.3">
      <c r="A4831" s="94"/>
      <c r="B4831" s="93"/>
      <c r="H4831" s="95"/>
    </row>
    <row r="4832" spans="1:8" x14ac:dyDescent="0.3">
      <c r="A4832" s="94"/>
      <c r="B4832" s="93"/>
      <c r="H4832" s="95"/>
    </row>
    <row r="4833" spans="1:8" x14ac:dyDescent="0.3">
      <c r="A4833" s="94"/>
      <c r="B4833" s="93"/>
      <c r="H4833" s="95"/>
    </row>
    <row r="4834" spans="1:8" x14ac:dyDescent="0.3">
      <c r="A4834" s="94"/>
      <c r="B4834" s="93"/>
      <c r="H4834" s="95"/>
    </row>
    <row r="4835" spans="1:8" x14ac:dyDescent="0.3">
      <c r="A4835" s="94"/>
      <c r="B4835" s="93"/>
      <c r="H4835" s="95"/>
    </row>
    <row r="4836" spans="1:8" x14ac:dyDescent="0.3">
      <c r="A4836" s="94"/>
      <c r="B4836" s="93"/>
      <c r="H4836" s="95"/>
    </row>
    <row r="4837" spans="1:8" x14ac:dyDescent="0.3">
      <c r="A4837" s="94"/>
      <c r="B4837" s="93"/>
      <c r="H4837" s="95"/>
    </row>
    <row r="4838" spans="1:8" x14ac:dyDescent="0.3">
      <c r="A4838" s="94"/>
      <c r="B4838" s="93"/>
      <c r="H4838" s="95"/>
    </row>
    <row r="4839" spans="1:8" x14ac:dyDescent="0.3">
      <c r="A4839" s="94"/>
      <c r="B4839" s="93"/>
      <c r="H4839" s="95"/>
    </row>
    <row r="4840" spans="1:8" x14ac:dyDescent="0.3">
      <c r="A4840" s="94"/>
      <c r="B4840" s="93"/>
      <c r="H4840" s="95"/>
    </row>
    <row r="4841" spans="1:8" x14ac:dyDescent="0.3">
      <c r="A4841" s="94"/>
      <c r="B4841" s="93"/>
      <c r="H4841" s="95"/>
    </row>
    <row r="4842" spans="1:8" x14ac:dyDescent="0.3">
      <c r="A4842" s="94"/>
      <c r="B4842" s="93"/>
      <c r="H4842" s="95"/>
    </row>
    <row r="4843" spans="1:8" x14ac:dyDescent="0.3">
      <c r="A4843" s="94"/>
      <c r="B4843" s="93"/>
      <c r="H4843" s="95"/>
    </row>
    <row r="4844" spans="1:8" x14ac:dyDescent="0.3">
      <c r="A4844" s="94"/>
      <c r="B4844" s="93"/>
      <c r="H4844" s="95"/>
    </row>
    <row r="4845" spans="1:8" x14ac:dyDescent="0.3">
      <c r="A4845" s="94"/>
      <c r="B4845" s="93"/>
      <c r="H4845" s="95"/>
    </row>
    <row r="4846" spans="1:8" x14ac:dyDescent="0.3">
      <c r="A4846" s="94"/>
      <c r="B4846" s="93"/>
      <c r="H4846" s="95"/>
    </row>
    <row r="4847" spans="1:8" x14ac:dyDescent="0.3">
      <c r="A4847" s="94"/>
      <c r="B4847" s="93"/>
      <c r="H4847" s="95"/>
    </row>
    <row r="4848" spans="1:8" x14ac:dyDescent="0.3">
      <c r="A4848" s="94"/>
      <c r="B4848" s="93"/>
      <c r="H4848" s="95"/>
    </row>
    <row r="4849" spans="1:8" x14ac:dyDescent="0.3">
      <c r="A4849" s="94"/>
      <c r="B4849" s="93"/>
      <c r="H4849" s="95"/>
    </row>
    <row r="4850" spans="1:8" x14ac:dyDescent="0.3">
      <c r="A4850" s="94"/>
      <c r="B4850" s="93"/>
      <c r="H4850" s="95"/>
    </row>
    <row r="4851" spans="1:8" x14ac:dyDescent="0.3">
      <c r="A4851" s="94"/>
      <c r="B4851" s="93"/>
      <c r="H4851" s="95"/>
    </row>
    <row r="4852" spans="1:8" x14ac:dyDescent="0.3">
      <c r="A4852" s="94"/>
      <c r="B4852" s="93"/>
      <c r="H4852" s="95"/>
    </row>
    <row r="4853" spans="1:8" x14ac:dyDescent="0.3">
      <c r="A4853" s="94"/>
      <c r="B4853" s="93"/>
      <c r="H4853" s="95"/>
    </row>
    <row r="4854" spans="1:8" x14ac:dyDescent="0.3">
      <c r="A4854" s="94"/>
      <c r="B4854" s="93"/>
      <c r="H4854" s="95"/>
    </row>
    <row r="4855" spans="1:8" x14ac:dyDescent="0.3">
      <c r="A4855" s="94"/>
      <c r="B4855" s="93"/>
      <c r="H4855" s="95"/>
    </row>
    <row r="4856" spans="1:8" x14ac:dyDescent="0.3">
      <c r="A4856" s="94"/>
      <c r="B4856" s="93"/>
      <c r="H4856" s="95"/>
    </row>
    <row r="4857" spans="1:8" x14ac:dyDescent="0.3">
      <c r="A4857" s="94"/>
      <c r="B4857" s="93"/>
      <c r="H4857" s="95"/>
    </row>
    <row r="4858" spans="1:8" x14ac:dyDescent="0.3">
      <c r="A4858" s="94"/>
      <c r="B4858" s="93"/>
      <c r="H4858" s="95"/>
    </row>
    <row r="4859" spans="1:8" x14ac:dyDescent="0.3">
      <c r="A4859" s="94"/>
      <c r="B4859" s="93"/>
      <c r="H4859" s="95"/>
    </row>
    <row r="4860" spans="1:8" x14ac:dyDescent="0.3">
      <c r="A4860" s="94"/>
      <c r="B4860" s="93"/>
      <c r="H4860" s="95"/>
    </row>
    <row r="4861" spans="1:8" x14ac:dyDescent="0.3">
      <c r="A4861" s="94"/>
      <c r="B4861" s="93"/>
      <c r="H4861" s="95"/>
    </row>
    <row r="4862" spans="1:8" x14ac:dyDescent="0.3">
      <c r="A4862" s="94"/>
      <c r="B4862" s="93"/>
      <c r="H4862" s="95"/>
    </row>
    <row r="4863" spans="1:8" x14ac:dyDescent="0.3">
      <c r="A4863" s="94"/>
      <c r="B4863" s="93"/>
      <c r="H4863" s="95"/>
    </row>
    <row r="4864" spans="1:8" x14ac:dyDescent="0.3">
      <c r="A4864" s="94"/>
      <c r="B4864" s="93"/>
      <c r="H4864" s="95"/>
    </row>
    <row r="4865" spans="1:8" x14ac:dyDescent="0.3">
      <c r="A4865" s="94"/>
      <c r="B4865" s="93"/>
      <c r="H4865" s="95"/>
    </row>
    <row r="4866" spans="1:8" x14ac:dyDescent="0.3">
      <c r="A4866" s="94"/>
      <c r="B4866" s="93"/>
      <c r="H4866" s="95"/>
    </row>
    <row r="4867" spans="1:8" x14ac:dyDescent="0.3">
      <c r="A4867" s="94"/>
      <c r="B4867" s="93"/>
      <c r="H4867" s="95"/>
    </row>
    <row r="4868" spans="1:8" x14ac:dyDescent="0.3">
      <c r="A4868" s="94"/>
      <c r="B4868" s="93"/>
      <c r="H4868" s="95"/>
    </row>
    <row r="4869" spans="1:8" x14ac:dyDescent="0.3">
      <c r="A4869" s="94"/>
      <c r="B4869" s="93"/>
      <c r="H4869" s="95"/>
    </row>
    <row r="4870" spans="1:8" x14ac:dyDescent="0.3">
      <c r="A4870" s="94"/>
      <c r="B4870" s="93"/>
      <c r="H4870" s="95"/>
    </row>
    <row r="4871" spans="1:8" x14ac:dyDescent="0.3">
      <c r="A4871" s="94"/>
      <c r="B4871" s="93"/>
      <c r="H4871" s="95"/>
    </row>
    <row r="4872" spans="1:8" x14ac:dyDescent="0.3">
      <c r="A4872" s="94"/>
      <c r="B4872" s="93"/>
      <c r="H4872" s="95"/>
    </row>
    <row r="4873" spans="1:8" x14ac:dyDescent="0.3">
      <c r="A4873" s="94"/>
      <c r="B4873" s="93"/>
      <c r="H4873" s="95"/>
    </row>
    <row r="4874" spans="1:8" x14ac:dyDescent="0.3">
      <c r="A4874" s="94"/>
      <c r="B4874" s="93"/>
      <c r="H4874" s="95"/>
    </row>
    <row r="4875" spans="1:8" x14ac:dyDescent="0.3">
      <c r="A4875" s="94"/>
      <c r="B4875" s="93"/>
      <c r="H4875" s="95"/>
    </row>
    <row r="4876" spans="1:8" x14ac:dyDescent="0.3">
      <c r="A4876" s="94"/>
      <c r="B4876" s="93"/>
      <c r="H4876" s="95"/>
    </row>
    <row r="4877" spans="1:8" x14ac:dyDescent="0.3">
      <c r="A4877" s="94"/>
      <c r="B4877" s="93"/>
      <c r="H4877" s="95"/>
    </row>
    <row r="4878" spans="1:8" x14ac:dyDescent="0.3">
      <c r="A4878" s="94"/>
      <c r="B4878" s="93"/>
      <c r="H4878" s="95"/>
    </row>
    <row r="4879" spans="1:8" x14ac:dyDescent="0.3">
      <c r="A4879" s="94"/>
      <c r="B4879" s="93"/>
      <c r="H4879" s="95"/>
    </row>
    <row r="4880" spans="1:8" x14ac:dyDescent="0.3">
      <c r="A4880" s="94"/>
      <c r="B4880" s="93"/>
      <c r="H4880" s="95"/>
    </row>
    <row r="4881" spans="1:8" x14ac:dyDescent="0.3">
      <c r="A4881" s="94"/>
      <c r="B4881" s="93"/>
      <c r="H4881" s="95"/>
    </row>
    <row r="4882" spans="1:8" x14ac:dyDescent="0.3">
      <c r="A4882" s="94"/>
      <c r="B4882" s="93"/>
      <c r="H4882" s="95"/>
    </row>
    <row r="4883" spans="1:8" x14ac:dyDescent="0.3">
      <c r="A4883" s="94"/>
      <c r="B4883" s="93"/>
      <c r="H4883" s="95"/>
    </row>
    <row r="4884" spans="1:8" x14ac:dyDescent="0.3">
      <c r="A4884" s="94"/>
      <c r="B4884" s="93"/>
      <c r="H4884" s="95"/>
    </row>
    <row r="4885" spans="1:8" x14ac:dyDescent="0.3">
      <c r="A4885" s="94"/>
      <c r="B4885" s="93"/>
      <c r="H4885" s="95"/>
    </row>
    <row r="4886" spans="1:8" x14ac:dyDescent="0.3">
      <c r="A4886" s="94"/>
      <c r="B4886" s="93"/>
      <c r="H4886" s="95"/>
    </row>
    <row r="4887" spans="1:8" x14ac:dyDescent="0.3">
      <c r="A4887" s="94"/>
      <c r="B4887" s="93"/>
      <c r="H4887" s="95"/>
    </row>
    <row r="4888" spans="1:8" x14ac:dyDescent="0.3">
      <c r="A4888" s="94"/>
      <c r="B4888" s="93"/>
      <c r="H4888" s="95"/>
    </row>
    <row r="4889" spans="1:8" x14ac:dyDescent="0.3">
      <c r="A4889" s="94"/>
      <c r="B4889" s="93"/>
      <c r="H4889" s="95"/>
    </row>
    <row r="4890" spans="1:8" x14ac:dyDescent="0.3">
      <c r="A4890" s="94"/>
      <c r="B4890" s="93"/>
      <c r="H4890" s="95"/>
    </row>
    <row r="4891" spans="1:8" x14ac:dyDescent="0.3">
      <c r="A4891" s="94"/>
      <c r="B4891" s="93"/>
      <c r="H4891" s="95"/>
    </row>
    <row r="4892" spans="1:8" x14ac:dyDescent="0.3">
      <c r="A4892" s="94"/>
      <c r="B4892" s="93"/>
      <c r="H4892" s="95"/>
    </row>
    <row r="4893" spans="1:8" x14ac:dyDescent="0.3">
      <c r="A4893" s="94"/>
      <c r="B4893" s="93"/>
      <c r="H4893" s="95"/>
    </row>
    <row r="4894" spans="1:8" x14ac:dyDescent="0.3">
      <c r="A4894" s="94"/>
      <c r="B4894" s="93"/>
      <c r="H4894" s="95"/>
    </row>
    <row r="4895" spans="1:8" x14ac:dyDescent="0.3">
      <c r="A4895" s="94"/>
      <c r="B4895" s="93"/>
      <c r="H4895" s="95"/>
    </row>
    <row r="4896" spans="1:8" x14ac:dyDescent="0.3">
      <c r="A4896" s="94"/>
      <c r="B4896" s="93"/>
      <c r="H4896" s="95"/>
    </row>
    <row r="4897" spans="1:8" x14ac:dyDescent="0.3">
      <c r="A4897" s="94"/>
      <c r="B4897" s="93"/>
      <c r="H4897" s="95"/>
    </row>
    <row r="4898" spans="1:8" x14ac:dyDescent="0.3">
      <c r="A4898" s="94"/>
      <c r="B4898" s="93"/>
      <c r="H4898" s="95"/>
    </row>
    <row r="4899" spans="1:8" x14ac:dyDescent="0.3">
      <c r="A4899" s="94"/>
      <c r="B4899" s="93"/>
      <c r="H4899" s="95"/>
    </row>
    <row r="4900" spans="1:8" x14ac:dyDescent="0.3">
      <c r="A4900" s="94"/>
      <c r="B4900" s="93"/>
      <c r="H4900" s="95"/>
    </row>
    <row r="4901" spans="1:8" x14ac:dyDescent="0.3">
      <c r="A4901" s="94"/>
      <c r="B4901" s="93"/>
      <c r="H4901" s="95"/>
    </row>
    <row r="4902" spans="1:8" x14ac:dyDescent="0.3">
      <c r="A4902" s="94"/>
      <c r="B4902" s="93"/>
      <c r="H4902" s="95"/>
    </row>
    <row r="4903" spans="1:8" x14ac:dyDescent="0.3">
      <c r="A4903" s="94"/>
      <c r="B4903" s="93"/>
      <c r="H4903" s="95"/>
    </row>
    <row r="4904" spans="1:8" x14ac:dyDescent="0.3">
      <c r="A4904" s="94"/>
      <c r="B4904" s="93"/>
      <c r="H4904" s="95"/>
    </row>
    <row r="4905" spans="1:8" x14ac:dyDescent="0.3">
      <c r="A4905" s="94"/>
      <c r="B4905" s="93"/>
      <c r="H4905" s="95"/>
    </row>
    <row r="4906" spans="1:8" x14ac:dyDescent="0.3">
      <c r="A4906" s="94"/>
      <c r="B4906" s="93"/>
      <c r="H4906" s="95"/>
    </row>
    <row r="4907" spans="1:8" x14ac:dyDescent="0.3">
      <c r="A4907" s="94"/>
      <c r="B4907" s="93"/>
      <c r="H4907" s="95"/>
    </row>
    <row r="4908" spans="1:8" x14ac:dyDescent="0.3">
      <c r="A4908" s="94"/>
      <c r="B4908" s="93"/>
      <c r="H4908" s="95"/>
    </row>
    <row r="4909" spans="1:8" x14ac:dyDescent="0.3">
      <c r="A4909" s="94"/>
      <c r="B4909" s="93"/>
      <c r="H4909" s="95"/>
    </row>
    <row r="4910" spans="1:8" x14ac:dyDescent="0.3">
      <c r="A4910" s="94"/>
      <c r="B4910" s="93"/>
      <c r="H4910" s="95"/>
    </row>
    <row r="4911" spans="1:8" x14ac:dyDescent="0.3">
      <c r="A4911" s="94"/>
      <c r="B4911" s="93"/>
      <c r="H4911" s="95"/>
    </row>
    <row r="4912" spans="1:8" x14ac:dyDescent="0.3">
      <c r="A4912" s="94"/>
      <c r="B4912" s="93"/>
      <c r="H4912" s="95"/>
    </row>
    <row r="4913" spans="1:8" x14ac:dyDescent="0.3">
      <c r="A4913" s="94"/>
      <c r="B4913" s="93"/>
      <c r="H4913" s="95"/>
    </row>
    <row r="4914" spans="1:8" x14ac:dyDescent="0.3">
      <c r="A4914" s="94"/>
      <c r="B4914" s="93"/>
      <c r="H4914" s="95"/>
    </row>
    <row r="4915" spans="1:8" x14ac:dyDescent="0.3">
      <c r="A4915" s="94"/>
      <c r="B4915" s="93"/>
      <c r="H4915" s="95"/>
    </row>
    <row r="4916" spans="1:8" x14ac:dyDescent="0.3">
      <c r="A4916" s="94"/>
      <c r="B4916" s="93"/>
      <c r="H4916" s="95"/>
    </row>
    <row r="4917" spans="1:8" x14ac:dyDescent="0.3">
      <c r="A4917" s="94"/>
      <c r="B4917" s="93"/>
      <c r="H4917" s="95"/>
    </row>
    <row r="4918" spans="1:8" x14ac:dyDescent="0.3">
      <c r="A4918" s="94"/>
      <c r="B4918" s="93"/>
      <c r="H4918" s="95"/>
    </row>
    <row r="4919" spans="1:8" x14ac:dyDescent="0.3">
      <c r="A4919" s="94"/>
      <c r="B4919" s="93"/>
      <c r="H4919" s="95"/>
    </row>
    <row r="4920" spans="1:8" x14ac:dyDescent="0.3">
      <c r="A4920" s="94"/>
      <c r="B4920" s="93"/>
      <c r="H4920" s="95"/>
    </row>
    <row r="4921" spans="1:8" x14ac:dyDescent="0.3">
      <c r="A4921" s="94"/>
      <c r="B4921" s="93"/>
      <c r="H4921" s="95"/>
    </row>
    <row r="4922" spans="1:8" x14ac:dyDescent="0.3">
      <c r="A4922" s="94"/>
      <c r="B4922" s="93"/>
      <c r="H4922" s="95"/>
    </row>
    <row r="4923" spans="1:8" x14ac:dyDescent="0.3">
      <c r="A4923" s="94"/>
      <c r="B4923" s="93"/>
      <c r="H4923" s="95"/>
    </row>
    <row r="4924" spans="1:8" x14ac:dyDescent="0.3">
      <c r="A4924" s="94"/>
      <c r="B4924" s="93"/>
      <c r="H4924" s="95"/>
    </row>
    <row r="4925" spans="1:8" x14ac:dyDescent="0.3">
      <c r="A4925" s="94"/>
      <c r="B4925" s="93"/>
      <c r="H4925" s="95"/>
    </row>
    <row r="4926" spans="1:8" x14ac:dyDescent="0.3">
      <c r="A4926" s="94"/>
      <c r="B4926" s="93"/>
      <c r="H4926" s="95"/>
    </row>
    <row r="4927" spans="1:8" x14ac:dyDescent="0.3">
      <c r="A4927" s="94"/>
      <c r="B4927" s="93"/>
      <c r="H4927" s="95"/>
    </row>
    <row r="4928" spans="1:8" x14ac:dyDescent="0.3">
      <c r="A4928" s="94"/>
      <c r="B4928" s="93"/>
      <c r="H4928" s="95"/>
    </row>
    <row r="4929" spans="1:8" x14ac:dyDescent="0.3">
      <c r="A4929" s="94"/>
      <c r="B4929" s="93"/>
      <c r="H4929" s="95"/>
    </row>
    <row r="4930" spans="1:8" x14ac:dyDescent="0.3">
      <c r="A4930" s="94"/>
      <c r="B4930" s="93"/>
      <c r="H4930" s="95"/>
    </row>
    <row r="4931" spans="1:8" x14ac:dyDescent="0.3">
      <c r="A4931" s="94"/>
      <c r="B4931" s="93"/>
      <c r="H4931" s="95"/>
    </row>
    <row r="4932" spans="1:8" x14ac:dyDescent="0.3">
      <c r="A4932" s="94"/>
      <c r="B4932" s="93"/>
      <c r="H4932" s="95"/>
    </row>
    <row r="4933" spans="1:8" x14ac:dyDescent="0.3">
      <c r="A4933" s="94"/>
      <c r="B4933" s="93"/>
      <c r="H4933" s="95"/>
    </row>
    <row r="4934" spans="1:8" x14ac:dyDescent="0.3">
      <c r="A4934" s="94"/>
      <c r="B4934" s="93"/>
      <c r="H4934" s="95"/>
    </row>
    <row r="4935" spans="1:8" x14ac:dyDescent="0.3">
      <c r="A4935" s="94"/>
      <c r="B4935" s="93"/>
      <c r="H4935" s="95"/>
    </row>
    <row r="4936" spans="1:8" x14ac:dyDescent="0.3">
      <c r="A4936" s="94"/>
      <c r="B4936" s="93"/>
      <c r="H4936" s="95"/>
    </row>
    <row r="4937" spans="1:8" x14ac:dyDescent="0.3">
      <c r="A4937" s="94"/>
      <c r="B4937" s="93"/>
      <c r="H4937" s="95"/>
    </row>
    <row r="4938" spans="1:8" x14ac:dyDescent="0.3">
      <c r="A4938" s="94"/>
      <c r="B4938" s="93"/>
      <c r="H4938" s="95"/>
    </row>
    <row r="4939" spans="1:8" x14ac:dyDescent="0.3">
      <c r="A4939" s="94"/>
      <c r="B4939" s="93"/>
      <c r="H4939" s="95"/>
    </row>
    <row r="4940" spans="1:8" x14ac:dyDescent="0.3">
      <c r="A4940" s="94"/>
      <c r="B4940" s="93"/>
      <c r="H4940" s="95"/>
    </row>
    <row r="4941" spans="1:8" x14ac:dyDescent="0.3">
      <c r="A4941" s="94"/>
      <c r="B4941" s="93"/>
      <c r="H4941" s="95"/>
    </row>
    <row r="4942" spans="1:8" x14ac:dyDescent="0.3">
      <c r="A4942" s="94"/>
      <c r="B4942" s="93"/>
      <c r="H4942" s="95"/>
    </row>
    <row r="4943" spans="1:8" x14ac:dyDescent="0.3">
      <c r="A4943" s="94"/>
      <c r="B4943" s="93"/>
      <c r="H4943" s="95"/>
    </row>
    <row r="4944" spans="1:8" x14ac:dyDescent="0.3">
      <c r="A4944" s="94"/>
      <c r="B4944" s="93"/>
      <c r="H4944" s="95"/>
    </row>
    <row r="4945" spans="1:8" x14ac:dyDescent="0.3">
      <c r="A4945" s="94"/>
      <c r="B4945" s="93"/>
      <c r="H4945" s="95"/>
    </row>
    <row r="4946" spans="1:8" x14ac:dyDescent="0.3">
      <c r="A4946" s="94"/>
      <c r="B4946" s="93"/>
      <c r="H4946" s="95"/>
    </row>
    <row r="4947" spans="1:8" x14ac:dyDescent="0.3">
      <c r="A4947" s="94"/>
      <c r="B4947" s="93"/>
      <c r="H4947" s="95"/>
    </row>
    <row r="4948" spans="1:8" x14ac:dyDescent="0.3">
      <c r="A4948" s="94"/>
      <c r="B4948" s="93"/>
      <c r="H4948" s="95"/>
    </row>
    <row r="4949" spans="1:8" x14ac:dyDescent="0.3">
      <c r="A4949" s="94"/>
      <c r="B4949" s="93"/>
      <c r="H4949" s="95"/>
    </row>
    <row r="4950" spans="1:8" x14ac:dyDescent="0.3">
      <c r="A4950" s="94"/>
      <c r="B4950" s="93"/>
      <c r="H4950" s="95"/>
    </row>
    <row r="4951" spans="1:8" x14ac:dyDescent="0.3">
      <c r="A4951" s="94"/>
      <c r="B4951" s="93"/>
      <c r="H4951" s="95"/>
    </row>
    <row r="4952" spans="1:8" x14ac:dyDescent="0.3">
      <c r="A4952" s="94"/>
      <c r="B4952" s="93"/>
      <c r="H4952" s="95"/>
    </row>
    <row r="4953" spans="1:8" x14ac:dyDescent="0.3">
      <c r="A4953" s="94"/>
      <c r="B4953" s="93"/>
      <c r="H4953" s="95"/>
    </row>
    <row r="4954" spans="1:8" x14ac:dyDescent="0.3">
      <c r="A4954" s="94"/>
      <c r="B4954" s="93"/>
      <c r="H4954" s="95"/>
    </row>
    <row r="4955" spans="1:8" x14ac:dyDescent="0.3">
      <c r="A4955" s="94"/>
      <c r="B4955" s="93"/>
      <c r="H4955" s="95"/>
    </row>
    <row r="4956" spans="1:8" x14ac:dyDescent="0.3">
      <c r="A4956" s="94"/>
      <c r="B4956" s="93"/>
      <c r="H4956" s="95"/>
    </row>
    <row r="4957" spans="1:8" x14ac:dyDescent="0.3">
      <c r="A4957" s="94"/>
      <c r="B4957" s="93"/>
      <c r="H4957" s="95"/>
    </row>
    <row r="4958" spans="1:8" x14ac:dyDescent="0.3">
      <c r="A4958" s="94"/>
      <c r="B4958" s="93"/>
      <c r="H4958" s="95"/>
    </row>
    <row r="4959" spans="1:8" x14ac:dyDescent="0.3">
      <c r="A4959" s="94"/>
      <c r="B4959" s="93"/>
      <c r="H4959" s="95"/>
    </row>
    <row r="4960" spans="1:8" x14ac:dyDescent="0.3">
      <c r="A4960" s="94"/>
      <c r="B4960" s="93"/>
      <c r="H4960" s="95"/>
    </row>
    <row r="4961" spans="1:8" x14ac:dyDescent="0.3">
      <c r="A4961" s="94"/>
      <c r="B4961" s="93"/>
      <c r="H4961" s="95"/>
    </row>
    <row r="4962" spans="1:8" x14ac:dyDescent="0.3">
      <c r="A4962" s="94"/>
      <c r="B4962" s="93"/>
      <c r="H4962" s="95"/>
    </row>
    <row r="4963" spans="1:8" x14ac:dyDescent="0.3">
      <c r="A4963" s="94"/>
      <c r="B4963" s="93"/>
      <c r="H4963" s="95"/>
    </row>
    <row r="4964" spans="1:8" x14ac:dyDescent="0.3">
      <c r="A4964" s="94"/>
      <c r="B4964" s="93"/>
      <c r="H4964" s="95"/>
    </row>
    <row r="4965" spans="1:8" x14ac:dyDescent="0.3">
      <c r="A4965" s="94"/>
      <c r="B4965" s="93"/>
      <c r="H4965" s="95"/>
    </row>
    <row r="4966" spans="1:8" x14ac:dyDescent="0.3">
      <c r="A4966" s="94"/>
      <c r="B4966" s="93"/>
      <c r="H4966" s="95"/>
    </row>
    <row r="4967" spans="1:8" x14ac:dyDescent="0.3">
      <c r="A4967" s="94"/>
      <c r="B4967" s="93"/>
      <c r="H4967" s="95"/>
    </row>
    <row r="4968" spans="1:8" x14ac:dyDescent="0.3">
      <c r="A4968" s="94"/>
      <c r="B4968" s="93"/>
      <c r="H4968" s="95"/>
    </row>
    <row r="4969" spans="1:8" x14ac:dyDescent="0.3">
      <c r="A4969" s="94"/>
      <c r="B4969" s="93"/>
      <c r="H4969" s="95"/>
    </row>
    <row r="4970" spans="1:8" x14ac:dyDescent="0.3">
      <c r="A4970" s="94"/>
      <c r="B4970" s="93"/>
      <c r="H4970" s="95"/>
    </row>
    <row r="4971" spans="1:8" x14ac:dyDescent="0.3">
      <c r="A4971" s="94"/>
      <c r="B4971" s="93"/>
      <c r="H4971" s="95"/>
    </row>
    <row r="4972" spans="1:8" x14ac:dyDescent="0.3">
      <c r="A4972" s="94"/>
      <c r="B4972" s="93"/>
      <c r="H4972" s="95"/>
    </row>
    <row r="4973" spans="1:8" x14ac:dyDescent="0.3">
      <c r="A4973" s="94"/>
      <c r="B4973" s="93"/>
      <c r="H4973" s="95"/>
    </row>
    <row r="4974" spans="1:8" x14ac:dyDescent="0.3">
      <c r="A4974" s="94"/>
      <c r="B4974" s="93"/>
      <c r="H4974" s="95"/>
    </row>
    <row r="4975" spans="1:8" x14ac:dyDescent="0.3">
      <c r="A4975" s="94"/>
      <c r="B4975" s="93"/>
      <c r="H4975" s="95"/>
    </row>
    <row r="4976" spans="1:8" x14ac:dyDescent="0.3">
      <c r="A4976" s="94"/>
      <c r="B4976" s="93"/>
      <c r="H4976" s="95"/>
    </row>
    <row r="4977" spans="1:8" x14ac:dyDescent="0.3">
      <c r="A4977" s="94"/>
      <c r="B4977" s="93"/>
      <c r="H4977" s="95"/>
    </row>
    <row r="4978" spans="1:8" x14ac:dyDescent="0.3">
      <c r="A4978" s="94"/>
      <c r="B4978" s="93"/>
      <c r="H4978" s="95"/>
    </row>
    <row r="4979" spans="1:8" x14ac:dyDescent="0.3">
      <c r="A4979" s="94"/>
      <c r="B4979" s="93"/>
      <c r="H4979" s="95"/>
    </row>
    <row r="4980" spans="1:8" x14ac:dyDescent="0.3">
      <c r="A4980" s="94"/>
      <c r="B4980" s="93"/>
      <c r="H4980" s="95"/>
    </row>
    <row r="4981" spans="1:8" x14ac:dyDescent="0.3">
      <c r="A4981" s="94"/>
      <c r="B4981" s="93"/>
      <c r="H4981" s="95"/>
    </row>
    <row r="4982" spans="1:8" x14ac:dyDescent="0.3">
      <c r="A4982" s="94"/>
      <c r="B4982" s="93"/>
      <c r="H4982" s="95"/>
    </row>
    <row r="4983" spans="1:8" x14ac:dyDescent="0.3">
      <c r="A4983" s="94"/>
      <c r="B4983" s="93"/>
      <c r="H4983" s="95"/>
    </row>
    <row r="4984" spans="1:8" x14ac:dyDescent="0.3">
      <c r="A4984" s="94"/>
      <c r="B4984" s="93"/>
      <c r="H4984" s="95"/>
    </row>
    <row r="4985" spans="1:8" x14ac:dyDescent="0.3">
      <c r="A4985" s="94"/>
      <c r="B4985" s="93"/>
      <c r="H4985" s="95"/>
    </row>
    <row r="4986" spans="1:8" x14ac:dyDescent="0.3">
      <c r="A4986" s="94"/>
      <c r="B4986" s="93"/>
      <c r="H4986" s="95"/>
    </row>
    <row r="4987" spans="1:8" x14ac:dyDescent="0.3">
      <c r="A4987" s="94"/>
      <c r="B4987" s="93"/>
      <c r="H4987" s="95"/>
    </row>
    <row r="4988" spans="1:8" x14ac:dyDescent="0.3">
      <c r="A4988" s="94"/>
      <c r="B4988" s="93"/>
      <c r="H4988" s="95"/>
    </row>
    <row r="4989" spans="1:8" x14ac:dyDescent="0.3">
      <c r="A4989" s="94"/>
      <c r="B4989" s="93"/>
      <c r="H4989" s="95"/>
    </row>
    <row r="4990" spans="1:8" x14ac:dyDescent="0.3">
      <c r="A4990" s="94"/>
      <c r="B4990" s="93"/>
      <c r="H4990" s="95"/>
    </row>
    <row r="4991" spans="1:8" x14ac:dyDescent="0.3">
      <c r="A4991" s="94"/>
      <c r="B4991" s="93"/>
      <c r="H4991" s="95"/>
    </row>
    <row r="4992" spans="1:8" x14ac:dyDescent="0.3">
      <c r="A4992" s="94"/>
      <c r="B4992" s="93"/>
      <c r="H4992" s="95"/>
    </row>
    <row r="4993" spans="1:8" x14ac:dyDescent="0.3">
      <c r="A4993" s="94"/>
      <c r="B4993" s="93"/>
      <c r="H4993" s="95"/>
    </row>
    <row r="4994" spans="1:8" x14ac:dyDescent="0.3">
      <c r="A4994" s="94"/>
      <c r="B4994" s="93"/>
      <c r="H4994" s="95"/>
    </row>
    <row r="4995" spans="1:8" x14ac:dyDescent="0.3">
      <c r="A4995" s="94"/>
      <c r="B4995" s="93"/>
      <c r="H4995" s="95"/>
    </row>
    <row r="4996" spans="1:8" x14ac:dyDescent="0.3">
      <c r="A4996" s="94"/>
      <c r="B4996" s="93"/>
      <c r="H4996" s="95"/>
    </row>
    <row r="4997" spans="1:8" x14ac:dyDescent="0.3">
      <c r="A4997" s="94"/>
      <c r="B4997" s="93"/>
      <c r="H4997" s="95"/>
    </row>
    <row r="4998" spans="1:8" x14ac:dyDescent="0.3">
      <c r="A4998" s="94"/>
      <c r="B4998" s="93"/>
      <c r="H4998" s="95"/>
    </row>
    <row r="4999" spans="1:8" x14ac:dyDescent="0.3">
      <c r="A4999" s="94"/>
      <c r="B4999" s="93"/>
      <c r="H4999" s="95"/>
    </row>
    <row r="5000" spans="1:8" x14ac:dyDescent="0.3">
      <c r="A5000" s="94"/>
      <c r="B5000" s="93"/>
      <c r="H5000" s="95"/>
    </row>
    <row r="5001" spans="1:8" x14ac:dyDescent="0.3">
      <c r="A5001" s="94"/>
      <c r="B5001" s="93"/>
      <c r="H5001" s="95"/>
    </row>
    <row r="5002" spans="1:8" x14ac:dyDescent="0.3">
      <c r="A5002" s="94"/>
      <c r="B5002" s="93"/>
      <c r="H5002" s="95"/>
    </row>
    <row r="5003" spans="1:8" x14ac:dyDescent="0.3">
      <c r="A5003" s="94"/>
      <c r="B5003" s="93"/>
      <c r="H5003" s="95"/>
    </row>
  </sheetData>
  <sheetProtection algorithmName="SHA-512" hashValue="vRBwDbMHuWPfx+dVn0Wbx9aRVxHWLibZzYrdlv+1oTEph/L5ISgDmfZqXylTKcRs38nmIrgHPtANyvRaWoYKZQ==" saltValue="TTS6+eTmlCYoXFRxa5tjbw==" spinCount="100000" sheet="1" objects="1" scenarios="1"/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  <col min="21" max="21" width="7.77734375" customWidth="1"/>
    <col min="22" max="22" width="12.77734375" customWidth="1"/>
    <col min="23" max="23" width="14.77734375" customWidth="1"/>
    <col min="24" max="24" width="16.77734375" customWidth="1"/>
    <col min="25" max="25" width="12.77734375" customWidth="1"/>
    <col min="26" max="26" width="11.77734375" customWidth="1"/>
  </cols>
  <sheetData>
    <row r="1" spans="1:27" ht="34.049999999999997" customHeight="1" x14ac:dyDescent="0.4">
      <c r="A1" s="113" t="s">
        <v>387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</row>
    <row r="2" spans="1:27" ht="19.95" customHeight="1" x14ac:dyDescent="0.3">
      <c r="A2" s="114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</row>
    <row r="3" spans="1:27" ht="24" customHeight="1" x14ac:dyDescent="0.3">
      <c r="A3" s="83" t="s">
        <v>384</v>
      </c>
      <c r="B3" s="83" t="s">
        <v>199</v>
      </c>
      <c r="C3" s="83" t="s">
        <v>179</v>
      </c>
      <c r="D3" s="83" t="s">
        <v>114</v>
      </c>
      <c r="E3" s="83" t="s">
        <v>385</v>
      </c>
      <c r="F3" s="83" t="s">
        <v>291</v>
      </c>
      <c r="K3" s="83" t="s">
        <v>384</v>
      </c>
      <c r="L3" s="83" t="s">
        <v>199</v>
      </c>
      <c r="M3" s="83" t="s">
        <v>179</v>
      </c>
      <c r="N3" s="83" t="s">
        <v>114</v>
      </c>
      <c r="O3" s="83" t="s">
        <v>385</v>
      </c>
      <c r="P3" s="83" t="s">
        <v>291</v>
      </c>
      <c r="U3" s="83" t="s">
        <v>384</v>
      </c>
      <c r="V3" s="83" t="s">
        <v>199</v>
      </c>
      <c r="W3" s="83" t="s">
        <v>179</v>
      </c>
      <c r="X3" s="83" t="s">
        <v>114</v>
      </c>
      <c r="Y3" s="83" t="s">
        <v>385</v>
      </c>
      <c r="Z3" s="83" t="s">
        <v>291</v>
      </c>
    </row>
    <row r="4" spans="1:27" x14ac:dyDescent="0.3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3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3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3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3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3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3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3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3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3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3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3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3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3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3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3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3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3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3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3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3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3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3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3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3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3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3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3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3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3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3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3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3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3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3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3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3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3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3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3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3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3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3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3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3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3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3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3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3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3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3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3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3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3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3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3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3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3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3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3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3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3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3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3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3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3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3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3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3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3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3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3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3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3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3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3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3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3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3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3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3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3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3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3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3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3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3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3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3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3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3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3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3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3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3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3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3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3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3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3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3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3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3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3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3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3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3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3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3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3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3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3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3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3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3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3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3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3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3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3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3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3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3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3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3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3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3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3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3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3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3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3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3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3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3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3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3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3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3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3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3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3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3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3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3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3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3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3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3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3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3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3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3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3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3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3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3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3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3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3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3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3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3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3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3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3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3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3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3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3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3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3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3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3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3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3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3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3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3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3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3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3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3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3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3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3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3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3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3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3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3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3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3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3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3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3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3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3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3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3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3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3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3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3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3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3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3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3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3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3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3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3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3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3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3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3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3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3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3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3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3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3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3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3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3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3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3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3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3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3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3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3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3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3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3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3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3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3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3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3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3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3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3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3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3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3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3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3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3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3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3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3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3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3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3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3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3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3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3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3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3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3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3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3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3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3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3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3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3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3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3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3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3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3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3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3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3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3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3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3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3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3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3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3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3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3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3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3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3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3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3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3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3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3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3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3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3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3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3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3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3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3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3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3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3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3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3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3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3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3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3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3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3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3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3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3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3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3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3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3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3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3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3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3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3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3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3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3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3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3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3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3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3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3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3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3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3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3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3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3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3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3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3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3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3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3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3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3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3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3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3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3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3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3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3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3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3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3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3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3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3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3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3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3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3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3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3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3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3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3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3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3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3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3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3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3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3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3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3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3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3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3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3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3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3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3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3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3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3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3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3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3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3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3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3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3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3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3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3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3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3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3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3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3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3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3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3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3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3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3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3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3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3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3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3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3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3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3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3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3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3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3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3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3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3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3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3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3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3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3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3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3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3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3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3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3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3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3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3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3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3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3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3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3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3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3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3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3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3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3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3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3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3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3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3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3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3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3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3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3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3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3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3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3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3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3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3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3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3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3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3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3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3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3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3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3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3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3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3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3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3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3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3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3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3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3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3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3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3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3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3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3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3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3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3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3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3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3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3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3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sheetProtection algorithmName="SHA-512" hashValue="S9xuzEzVsLOS5WiTZMbCbbm+5WhS+5rtTEPMy+qtam3rwzd7ibTh1UhmSrPFP+fYc//+IrPd/KH9bLAakXtMiw==" saltValue="dGKbX+4UFwIHMvxqflpycA==" spinCount="100000" sheet="1" objects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4" t="s">
        <v>0</v>
      </c>
      <c r="B1" s="105"/>
      <c r="C1" s="105"/>
      <c r="D1" s="105"/>
      <c r="E1" s="105"/>
      <c r="F1" s="105"/>
      <c r="G1" s="105"/>
      <c r="H1" s="105"/>
    </row>
    <row r="2" spans="1:8" ht="19.95" customHeight="1" x14ac:dyDescent="0.3">
      <c r="A2" s="109" t="s">
        <v>1</v>
      </c>
      <c r="B2" s="105"/>
      <c r="C2" s="105"/>
      <c r="D2" s="105"/>
      <c r="E2" s="105"/>
      <c r="F2" s="105"/>
      <c r="G2" s="105"/>
      <c r="H2" s="105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16" t="s">
        <v>15</v>
      </c>
      <c r="D12" s="117"/>
      <c r="E12" s="117"/>
      <c r="F12" s="117"/>
      <c r="G12" s="118"/>
    </row>
    <row r="13" spans="1:8" x14ac:dyDescent="0.3">
      <c r="B13" s="4" t="s">
        <v>16</v>
      </c>
      <c r="C13" s="116" t="s">
        <v>17</v>
      </c>
      <c r="D13" s="117"/>
      <c r="E13" s="117"/>
      <c r="F13" s="117"/>
      <c r="G13" s="118"/>
    </row>
    <row r="14" spans="1:8" x14ac:dyDescent="0.3">
      <c r="B14" s="4" t="s">
        <v>18</v>
      </c>
      <c r="C14" s="116" t="s">
        <v>19</v>
      </c>
      <c r="D14" s="117"/>
      <c r="E14" s="117"/>
      <c r="F14" s="117"/>
      <c r="G14" s="118"/>
    </row>
    <row r="15" spans="1:8" x14ac:dyDescent="0.3">
      <c r="B15" s="4" t="s">
        <v>20</v>
      </c>
      <c r="C15" s="116" t="s">
        <v>21</v>
      </c>
      <c r="D15" s="117"/>
      <c r="E15" s="117"/>
      <c r="F15" s="117"/>
      <c r="G15" s="118"/>
    </row>
    <row r="16" spans="1:8" x14ac:dyDescent="0.3">
      <c r="B16" s="4" t="s">
        <v>22</v>
      </c>
      <c r="C16" s="116" t="s">
        <v>23</v>
      </c>
      <c r="D16" s="117"/>
      <c r="E16" s="117"/>
      <c r="F16" s="117"/>
      <c r="G16" s="118"/>
    </row>
    <row r="17" spans="2:7" x14ac:dyDescent="0.3">
      <c r="B17" s="4" t="s">
        <v>24</v>
      </c>
      <c r="C17" s="116" t="s">
        <v>25</v>
      </c>
      <c r="D17" s="117"/>
      <c r="E17" s="117"/>
      <c r="F17" s="117"/>
      <c r="G17" s="118"/>
    </row>
    <row r="18" spans="2:7" x14ac:dyDescent="0.3">
      <c r="B18" s="4" t="s">
        <v>26</v>
      </c>
      <c r="C18" s="116" t="s">
        <v>27</v>
      </c>
      <c r="D18" s="117"/>
      <c r="E18" s="117"/>
      <c r="F18" s="117"/>
      <c r="G18" s="118"/>
    </row>
    <row r="19" spans="2:7" x14ac:dyDescent="0.3">
      <c r="B19" s="4" t="s">
        <v>28</v>
      </c>
      <c r="C19" s="116" t="s">
        <v>29</v>
      </c>
      <c r="D19" s="117"/>
      <c r="E19" s="117"/>
      <c r="F19" s="117"/>
      <c r="G19" s="118"/>
    </row>
    <row r="20" spans="2:7" x14ac:dyDescent="0.3">
      <c r="B20" s="4" t="s">
        <v>30</v>
      </c>
      <c r="C20" s="116" t="s">
        <v>31</v>
      </c>
      <c r="D20" s="117"/>
      <c r="E20" s="117"/>
      <c r="F20" s="117"/>
      <c r="G20" s="118"/>
    </row>
    <row r="22" spans="2:7" ht="15.6" x14ac:dyDescent="0.3">
      <c r="B22" s="1" t="s">
        <v>32</v>
      </c>
    </row>
    <row r="23" spans="2:7" x14ac:dyDescent="0.3">
      <c r="B23" s="115" t="s">
        <v>33</v>
      </c>
      <c r="C23" s="105"/>
      <c r="D23" s="105"/>
      <c r="E23" s="105"/>
      <c r="F23" s="105"/>
      <c r="G23" s="105"/>
    </row>
    <row r="24" spans="2:7" x14ac:dyDescent="0.3">
      <c r="B24" s="115" t="s">
        <v>34</v>
      </c>
      <c r="C24" s="105"/>
      <c r="D24" s="105"/>
      <c r="E24" s="105"/>
      <c r="F24" s="105"/>
      <c r="G24" s="105"/>
    </row>
    <row r="25" spans="2:7" x14ac:dyDescent="0.3">
      <c r="B25" s="115" t="s">
        <v>35</v>
      </c>
      <c r="C25" s="105"/>
      <c r="D25" s="105"/>
      <c r="E25" s="105"/>
      <c r="F25" s="105"/>
      <c r="G25" s="105"/>
    </row>
    <row r="26" spans="2:7" x14ac:dyDescent="0.3">
      <c r="B26" s="115" t="s">
        <v>36</v>
      </c>
      <c r="C26" s="105"/>
      <c r="D26" s="105"/>
      <c r="E26" s="105"/>
      <c r="F26" s="105"/>
      <c r="G26" s="105"/>
    </row>
  </sheetData>
  <sheetProtection algorithmName="SHA-512" hashValue="sjteqwljh65BXDfdIfMi6AQOhCvgQjeGWHB2WXB+1knUrLAggi3G9zdSRLKuT05x9Guj6097ohxBgxtrsdbxRw==" saltValue="4C6qtt26rRrkcnKUvsRW5g==" spinCount="100000" sheet="1" objects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4" t="s">
        <v>37</v>
      </c>
      <c r="B1" s="105"/>
      <c r="C1" s="105"/>
      <c r="D1" s="105"/>
      <c r="E1" s="105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19" t="s">
        <v>54</v>
      </c>
      <c r="C19" s="105"/>
      <c r="D19" s="105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IFERROR(INDEX(Configuração!$D$26:$D$75,MATCH($C$20,Configuração!$C$26:$C$75,0)),"")</f>
        <v>46112</v>
      </c>
    </row>
    <row r="23" spans="2:4" ht="15.6" x14ac:dyDescent="0.3">
      <c r="B23" s="1" t="s">
        <v>57</v>
      </c>
    </row>
    <row r="24" spans="2:4" x14ac:dyDescent="0.3">
      <c r="B24" s="119" t="s">
        <v>58</v>
      </c>
      <c r="C24" s="105"/>
      <c r="D24" s="105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B51" s="11" t="s">
        <v>86</v>
      </c>
      <c r="C51" s="15"/>
      <c r="D51" s="16"/>
    </row>
    <row r="52" spans="2:4" x14ac:dyDescent="0.3">
      <c r="B52" s="11" t="s">
        <v>87</v>
      </c>
      <c r="C52" s="15"/>
      <c r="D52" s="16"/>
    </row>
    <row r="53" spans="2:4" x14ac:dyDescent="0.3">
      <c r="B53" s="11" t="s">
        <v>88</v>
      </c>
      <c r="C53" s="15"/>
      <c r="D53" s="16"/>
    </row>
    <row r="54" spans="2:4" x14ac:dyDescent="0.3">
      <c r="B54" s="11" t="s">
        <v>89</v>
      </c>
      <c r="C54" s="15"/>
      <c r="D54" s="16"/>
    </row>
    <row r="55" spans="2:4" x14ac:dyDescent="0.3">
      <c r="B55" s="11" t="s">
        <v>90</v>
      </c>
      <c r="C55" s="15"/>
      <c r="D55" s="16"/>
    </row>
    <row r="56" spans="2:4" x14ac:dyDescent="0.3">
      <c r="B56" s="11" t="s">
        <v>91</v>
      </c>
      <c r="C56" s="15"/>
      <c r="D56" s="16"/>
    </row>
    <row r="57" spans="2:4" x14ac:dyDescent="0.3">
      <c r="B57" s="11" t="s">
        <v>92</v>
      </c>
      <c r="C57" s="15"/>
      <c r="D57" s="16"/>
    </row>
    <row r="58" spans="2:4" x14ac:dyDescent="0.3">
      <c r="B58" s="11" t="s">
        <v>93</v>
      </c>
      <c r="C58" s="15"/>
      <c r="D58" s="16"/>
    </row>
    <row r="59" spans="2:4" x14ac:dyDescent="0.3">
      <c r="B59" s="11" t="s">
        <v>94</v>
      </c>
      <c r="C59" s="15"/>
      <c r="D59" s="16"/>
    </row>
    <row r="60" spans="2:4" x14ac:dyDescent="0.3">
      <c r="B60" s="11" t="s">
        <v>95</v>
      </c>
      <c r="C60" s="15"/>
      <c r="D60" s="16"/>
    </row>
    <row r="61" spans="2:4" x14ac:dyDescent="0.3">
      <c r="B61" s="11" t="s">
        <v>96</v>
      </c>
      <c r="C61" s="15"/>
      <c r="D61" s="16"/>
    </row>
    <row r="62" spans="2:4" x14ac:dyDescent="0.3">
      <c r="B62" s="11" t="s">
        <v>97</v>
      </c>
      <c r="C62" s="15"/>
      <c r="D62" s="16"/>
    </row>
    <row r="63" spans="2:4" x14ac:dyDescent="0.3">
      <c r="B63" s="11" t="s">
        <v>98</v>
      </c>
      <c r="C63" s="15"/>
      <c r="D63" s="16"/>
    </row>
    <row r="64" spans="2:4" x14ac:dyDescent="0.3">
      <c r="B64" s="11" t="s">
        <v>99</v>
      </c>
      <c r="C64" s="15"/>
      <c r="D64" s="16"/>
    </row>
    <row r="65" spans="2:4" x14ac:dyDescent="0.3">
      <c r="B65" s="11" t="s">
        <v>100</v>
      </c>
      <c r="C65" s="15"/>
      <c r="D65" s="16"/>
    </row>
    <row r="66" spans="2:4" x14ac:dyDescent="0.3">
      <c r="B66" s="11" t="s">
        <v>101</v>
      </c>
      <c r="C66" s="15"/>
      <c r="D66" s="16"/>
    </row>
    <row r="67" spans="2:4" x14ac:dyDescent="0.3">
      <c r="B67" s="11" t="s">
        <v>102</v>
      </c>
      <c r="C67" s="15"/>
      <c r="D67" s="16"/>
    </row>
    <row r="68" spans="2:4" x14ac:dyDescent="0.3">
      <c r="B68" s="11" t="s">
        <v>103</v>
      </c>
      <c r="C68" s="15"/>
      <c r="D68" s="16"/>
    </row>
    <row r="69" spans="2:4" x14ac:dyDescent="0.3">
      <c r="B69" s="11" t="s">
        <v>104</v>
      </c>
      <c r="C69" s="15"/>
      <c r="D69" s="16"/>
    </row>
    <row r="70" spans="2:4" x14ac:dyDescent="0.3">
      <c r="B70" s="11" t="s">
        <v>105</v>
      </c>
      <c r="C70" s="15"/>
      <c r="D70" s="16"/>
    </row>
    <row r="71" spans="2:4" x14ac:dyDescent="0.3">
      <c r="B71" s="11" t="s">
        <v>106</v>
      </c>
      <c r="C71" s="15"/>
      <c r="D71" s="16"/>
    </row>
    <row r="72" spans="2:4" x14ac:dyDescent="0.3">
      <c r="B72" s="11" t="s">
        <v>107</v>
      </c>
      <c r="C72" s="15"/>
      <c r="D72" s="16"/>
    </row>
    <row r="73" spans="2:4" x14ac:dyDescent="0.3">
      <c r="B73" s="11" t="s">
        <v>108</v>
      </c>
      <c r="C73" s="15"/>
      <c r="D73" s="16"/>
    </row>
    <row r="74" spans="2:4" x14ac:dyDescent="0.3">
      <c r="B74" s="11" t="s">
        <v>109</v>
      </c>
      <c r="C74" s="15"/>
      <c r="D74" s="16"/>
    </row>
    <row r="75" spans="2:4" x14ac:dyDescent="0.3">
      <c r="B75" s="11" t="s">
        <v>110</v>
      </c>
      <c r="C75" s="15"/>
      <c r="D75" s="16"/>
    </row>
    <row r="76" spans="2:4" x14ac:dyDescent="0.3">
      <c r="C76" s="12"/>
      <c r="D76" s="12"/>
    </row>
    <row r="77" spans="2:4" x14ac:dyDescent="0.3">
      <c r="C77" s="12"/>
      <c r="D77" s="12"/>
    </row>
    <row r="78" spans="2:4" x14ac:dyDescent="0.3">
      <c r="C78" s="12"/>
      <c r="D78" s="12"/>
    </row>
    <row r="79" spans="2:4" x14ac:dyDescent="0.3">
      <c r="C79" s="12"/>
      <c r="D79" s="12"/>
    </row>
    <row r="80" spans="2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sheetProtection algorithmName="SHA-512" hashValue="ipD53lzJWQpRk/Q2gh0cE+NFyeKfxKyyMlSSuZEuyXovOuhLNiFK9oDeN55Hqwq3Ao0VvWFGOsUadukjVnoIPg==" saltValue="FE35DeiSnoOHwmMH0ce57g==" spinCount="100000" sheet="1" objects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049999999999997" customHeight="1" x14ac:dyDescent="0.3">
      <c r="A1" s="104" t="s">
        <v>111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</row>
    <row r="2" spans="1:36" ht="19.95" customHeight="1" x14ac:dyDescent="0.3">
      <c r="A2" s="12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U2" s="8" t="s">
        <v>112</v>
      </c>
      <c r="Y2" s="8" t="s">
        <v>113</v>
      </c>
    </row>
    <row r="3" spans="1:36" ht="28.05" customHeight="1" x14ac:dyDescent="0.3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3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3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3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3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3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3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3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3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3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3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3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3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3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3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3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3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3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3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3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3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3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3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3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3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3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3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3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3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sheetProtection algorithmName="SHA-512" hashValue="ssu0GFvfTR6K4SXFBYBH5JBp3+CAFWn+DtX8zE3xwi6JlM57Ki62+18A/IcNDxuv7H1MIQtGnnLPoDB8Yxxglg==" saltValue="YPQsSpo4+ZpKE4Z3fyBzYA==" spinCount="100000" sheet="1" objects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3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3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3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3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3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3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3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3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3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3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3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3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3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3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3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3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3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3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3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3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3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3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3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3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3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3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3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3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3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3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3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3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3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3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3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3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3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3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3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3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sheetProtection algorithmName="SHA-512" hashValue="eO6EZ9jAx5FY8tOzMNjAlO6k3S9cHs6VXBV28uvFSc3xRaPQT1IczcNz1X5gljo0yOl34D5qJw4uTKyWm6HKAA==" saltValue="0ANpv6PncdzOjvabzBNIPg==" spinCount="100000" sheet="1" objects="1" scenarios="1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96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96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04" t="s">
        <v>193</v>
      </c>
      <c r="B1" s="105"/>
      <c r="C1" s="105"/>
      <c r="D1" s="105"/>
      <c r="E1" s="105"/>
      <c r="F1" s="105"/>
      <c r="H1" s="34"/>
      <c r="K1" s="122" t="s">
        <v>194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D1" s="35" t="s">
        <v>195</v>
      </c>
      <c r="BG1" s="102" t="s">
        <v>545</v>
      </c>
      <c r="CB1" s="102" t="s">
        <v>550</v>
      </c>
    </row>
    <row r="2" spans="1:98" ht="19.95" customHeight="1" x14ac:dyDescent="0.3">
      <c r="A2" s="109" t="s">
        <v>196</v>
      </c>
      <c r="B2" s="105"/>
      <c r="C2" s="105"/>
      <c r="D2" s="105"/>
      <c r="E2" s="105"/>
      <c r="F2" s="105"/>
      <c r="H2" s="107" t="s">
        <v>197</v>
      </c>
      <c r="I2" s="105"/>
      <c r="J2" s="105"/>
      <c r="K2" s="121" t="s">
        <v>198</v>
      </c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D2" s="5" t="str">
        <f>IF(Configuração!$C$26="","",("QC-"&amp;Configuração!$C$26&amp;TEXT(1,"00")))</f>
        <v>QC-52261101</v>
      </c>
    </row>
    <row r="3" spans="1:98" ht="28.05" customHeight="1" x14ac:dyDescent="0.3">
      <c r="A3" s="17" t="s">
        <v>384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385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386</v>
      </c>
      <c r="BD3" s="5" t="str">
        <f>IF(Configuração!$C$26="","",("QC-"&amp;Configuração!$C$26&amp;TEXT(2,"00")))</f>
        <v>QC-52261102</v>
      </c>
      <c r="BG3" s="96" t="s">
        <v>546</v>
      </c>
      <c r="BH3" t="s">
        <v>547</v>
      </c>
      <c r="BI3" t="s">
        <v>548</v>
      </c>
      <c r="BJ3" t="s">
        <v>549</v>
      </c>
      <c r="BK3" t="s">
        <v>384</v>
      </c>
      <c r="BL3" t="s">
        <v>482</v>
      </c>
      <c r="BM3" t="s">
        <v>444</v>
      </c>
      <c r="BN3" t="s">
        <v>114</v>
      </c>
      <c r="BO3" t="s">
        <v>179</v>
      </c>
      <c r="BP3" t="s">
        <v>385</v>
      </c>
      <c r="BQ3" t="s">
        <v>488</v>
      </c>
      <c r="BR3" t="s">
        <v>489</v>
      </c>
      <c r="BS3" t="s">
        <v>491</v>
      </c>
      <c r="BT3" t="s">
        <v>492</v>
      </c>
      <c r="BU3" t="s">
        <v>494</v>
      </c>
      <c r="BV3" t="s">
        <v>495</v>
      </c>
      <c r="BW3" t="s">
        <v>496</v>
      </c>
      <c r="BX3" t="s">
        <v>497</v>
      </c>
      <c r="BY3" t="s">
        <v>498</v>
      </c>
      <c r="CB3" s="96" t="s">
        <v>546</v>
      </c>
      <c r="CC3" t="s">
        <v>547</v>
      </c>
      <c r="CD3" t="s">
        <v>548</v>
      </c>
      <c r="CE3" t="s">
        <v>549</v>
      </c>
      <c r="CF3" t="s">
        <v>384</v>
      </c>
      <c r="CG3" t="s">
        <v>482</v>
      </c>
      <c r="CH3" t="s">
        <v>444</v>
      </c>
      <c r="CI3" t="s">
        <v>114</v>
      </c>
      <c r="CJ3" t="s">
        <v>179</v>
      </c>
      <c r="CK3" t="s">
        <v>385</v>
      </c>
      <c r="CL3" t="s">
        <v>488</v>
      </c>
      <c r="CM3" t="s">
        <v>489</v>
      </c>
      <c r="CN3" t="s">
        <v>491</v>
      </c>
      <c r="CO3" t="s">
        <v>492</v>
      </c>
      <c r="CP3" t="s">
        <v>494</v>
      </c>
      <c r="CQ3" t="s">
        <v>495</v>
      </c>
      <c r="CR3" t="s">
        <v>496</v>
      </c>
      <c r="CS3" t="s">
        <v>497</v>
      </c>
      <c r="CT3" t="s">
        <v>498</v>
      </c>
    </row>
    <row r="4" spans="1:98" x14ac:dyDescent="0.3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383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3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383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3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383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3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383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3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383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3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383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3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383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3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383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3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383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3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383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3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383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3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383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3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383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383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383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383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383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383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383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383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383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383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383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383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383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383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383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383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383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383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383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383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383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383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383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383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383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383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383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383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383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383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383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383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383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383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383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383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383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3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383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3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383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3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383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3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383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3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383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3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383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3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383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3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383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3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383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3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383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3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383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3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383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3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383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3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383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3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383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3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383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3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383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3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383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3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383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3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383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3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383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3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383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3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383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3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383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3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383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3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383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3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383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3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383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3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383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3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383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3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383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3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383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3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383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3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383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3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383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3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383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3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383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3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383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3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383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3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383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3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383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3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383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3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383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3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383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3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383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3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383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3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383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3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383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3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383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3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383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3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383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3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383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3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383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3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383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3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383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3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383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3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383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3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383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3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383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3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383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3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383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3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383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3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383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3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383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3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383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3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383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3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383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3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383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3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383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3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383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3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383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3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383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3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383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3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383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3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383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3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383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3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383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3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383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3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383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3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383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3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383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3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383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3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383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3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383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3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383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3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383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3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383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3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383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3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383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3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383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3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383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3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383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3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383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3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383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3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383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3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383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3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383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3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383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3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383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3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383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3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383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3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383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3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383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3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383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3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383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3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383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3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383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3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383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383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383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383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383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383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383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383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383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383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383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383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383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383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383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383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383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383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383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383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383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383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383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383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383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383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383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383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383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383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383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383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383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383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383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383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383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383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383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383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383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383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383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383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383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383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383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383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383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383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383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383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383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383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383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383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383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383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383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383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383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383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383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383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383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383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383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383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383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383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383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383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383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383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383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383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383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383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383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383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383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383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383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383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383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383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383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383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383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383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383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383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383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383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383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383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383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383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383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383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383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383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383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383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383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383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383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383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383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383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383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383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383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383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383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383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383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383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383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383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383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383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383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383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383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383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383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383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383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383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383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383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383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383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383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383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383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383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383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383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383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383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383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383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383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383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383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383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383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383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383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383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383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383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383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383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383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383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383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383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383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383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383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383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383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383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383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383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383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383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383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383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383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383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383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383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383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383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383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383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383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383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383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383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383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383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383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383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383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383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383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383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383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383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383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383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383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383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383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383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383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383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383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383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383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383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383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383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383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383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383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383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383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383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383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383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383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383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383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383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383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383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383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383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383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383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383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383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383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383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383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383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383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383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383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383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383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383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383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383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383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383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383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383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383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383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383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383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383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383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383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383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383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383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383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383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383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383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383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383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383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383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383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383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383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383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383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383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383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383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383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383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383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383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383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383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383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383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383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383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383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383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383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383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383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383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383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383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383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383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383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383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383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383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383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383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383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383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383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383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383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383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383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383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383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383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383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383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383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383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383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383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383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383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383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383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383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383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383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383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383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383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383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383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383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383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383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383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383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383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383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383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383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383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383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383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383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383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383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383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383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383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383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383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383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383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383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383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383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383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383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383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383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383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383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383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383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383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383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383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383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383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383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383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383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383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383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383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383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383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383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383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383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383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383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383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383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383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383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383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383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383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383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383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383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383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383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383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383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383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383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383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383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383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383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383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383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383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383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383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383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383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383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383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383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383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383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383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383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383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383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383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383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383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383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383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383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383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383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383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383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383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383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383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383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383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383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383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383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383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383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383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383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383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383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383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383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383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383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383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383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383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383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383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383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383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383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383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383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383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383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383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383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383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383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383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383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383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383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383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383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383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383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383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383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383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383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383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383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383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383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383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383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383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383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383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383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383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383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383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383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383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383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383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383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383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383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383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383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383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383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383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383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383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383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383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383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383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383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383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383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383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383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383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383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383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383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383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383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383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383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383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383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383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383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383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383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383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383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383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383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383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383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383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383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383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383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383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383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383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383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383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383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383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383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383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383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383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383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383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383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383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383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383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383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383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383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383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383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383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383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383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383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383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383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383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383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383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383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383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383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383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383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383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383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383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383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383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383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383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383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383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383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383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383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383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383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383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383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383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383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383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383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383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383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383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383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383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383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383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383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383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383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383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383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383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383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383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383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383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383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383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383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383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383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383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383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383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383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383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383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383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383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383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383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383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383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383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383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383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383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383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383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383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383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383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383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383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383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383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383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383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383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383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383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383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383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383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383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383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383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383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383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383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383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383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383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383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383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383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383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383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383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383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383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383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383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383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383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383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383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383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383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383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383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383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383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383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383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383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383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383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383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383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383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383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383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383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383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383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383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383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383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383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383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383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383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383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383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383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383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383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383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383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383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383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383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383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383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383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383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383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383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383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383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383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383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383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383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383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383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383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383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383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383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383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383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383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383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383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383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383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383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383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383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383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383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383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383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383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383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383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383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383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383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383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383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383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383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383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383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383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383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383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383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383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383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383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383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383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383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383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383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383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383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383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383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383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383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383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383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383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383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383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383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383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383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383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383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383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383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383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383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383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383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383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383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383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383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383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383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383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383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383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383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383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383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383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383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383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383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383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383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383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383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383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383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383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383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383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383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383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383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383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383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383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383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383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383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383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383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383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383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383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383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383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383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383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383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383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383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383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383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383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383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383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383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383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383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383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383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383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383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383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383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383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383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383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383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383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383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383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383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383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383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383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383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383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383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383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383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383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383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383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383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383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383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383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383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383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383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383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383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383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383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383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383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383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383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383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383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383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383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383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383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383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383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383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383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383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383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383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383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383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383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383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383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383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383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383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383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383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383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383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383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3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383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3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383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3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383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3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383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3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383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383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383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383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383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383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383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383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383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383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383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383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383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383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383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383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383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383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383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383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383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383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383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383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383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383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383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383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383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383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383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383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383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383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383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383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383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383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383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383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383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383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383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383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383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383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383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383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383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383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383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383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383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383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383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383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383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383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383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383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383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383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3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383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3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383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3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383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3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383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3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383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3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383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3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383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3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383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3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383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383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383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383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383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383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383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383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383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383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383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383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383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383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383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383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383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383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383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383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383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383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383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3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383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3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383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3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383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383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383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383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383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383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383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383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383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383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383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383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383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383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383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383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383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383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383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383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383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383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383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383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383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383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383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383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383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3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383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3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383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3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383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3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383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3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383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3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383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3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383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3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383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3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383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3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383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3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383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3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383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3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383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3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383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3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383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3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383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3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383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3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383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3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383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3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383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3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383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3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383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383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383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383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383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383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383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383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383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383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3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383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3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383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3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383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3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383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3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383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3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383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3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383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3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383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3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383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3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383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3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383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3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383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3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383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3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383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3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383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3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383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383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383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383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383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383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383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383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383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383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383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383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383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383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383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383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3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383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3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383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3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383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3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383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3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383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3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383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3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383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3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383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3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383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3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383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3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383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3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383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3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383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3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383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3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383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3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383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3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383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3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383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3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383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3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383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3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383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3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383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3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383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3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383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3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383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3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383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3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383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3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383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3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383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3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383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3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383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383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383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383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383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3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383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3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383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3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383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3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383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3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383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3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383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3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383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3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383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3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383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3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383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3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383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3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383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3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383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3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383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3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383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3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383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3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383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3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383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3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383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3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383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3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383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3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383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3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383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3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383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3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383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383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383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3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383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3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383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3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383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3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383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3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383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3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383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3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383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3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383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3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383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3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383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3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383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3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383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3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383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3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383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3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383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3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383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3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383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3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383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3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383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3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383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3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383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3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383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3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383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3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383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3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383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3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383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3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383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3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383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3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383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3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383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3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383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383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383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383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383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383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383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383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383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383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383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383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383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383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383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383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383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383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3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383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3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383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3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383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3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383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3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383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3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383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3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383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3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383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3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383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3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383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3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383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3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383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3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383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3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383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3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383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383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383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383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383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383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383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383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383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383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383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3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383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3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383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3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383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3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383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3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383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3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383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3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383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3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383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3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383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3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383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3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383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3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383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3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383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3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383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3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383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3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383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3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383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3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383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3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383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3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383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383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383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383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383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383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383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383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383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383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383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383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383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383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383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383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383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383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383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383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383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383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383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383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383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383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383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383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383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383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383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3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383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3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383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383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383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383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383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383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383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383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383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383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383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383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383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383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383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383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383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383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383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383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383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383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383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383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3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383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3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383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3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383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3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383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3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383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3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383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3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383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383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383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383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383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383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383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383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383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383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383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383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383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383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383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383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383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383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383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383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383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383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383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383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383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383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383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383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383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383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383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383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3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383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3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383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3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383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3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383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3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383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3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383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3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383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3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383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3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383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3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383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3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383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3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383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383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383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383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383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383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383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383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383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383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383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383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383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383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383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383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383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383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383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383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3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383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3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383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3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383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3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383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3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383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3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383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383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383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383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383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383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383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383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383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383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383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383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383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383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383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383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383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383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383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383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383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383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383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383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383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383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3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383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3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383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3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383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3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383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3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383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3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383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3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383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3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383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3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383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3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383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3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383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3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383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3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383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3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383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3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383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3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383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3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383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3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383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3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383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3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383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3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383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3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383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3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383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3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383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otZs7yjRh+EPaVKl/6wlLnBqwoTClB8Ly6WOASySvmRUz/NqqvF3BKMEqgqbHEopEd+FOC/kaSb8okBM4J5Edg==" saltValue="xazkGbSMd5Z4yiJHt3jtrw==" spinCount="100000" sheet="1" objects="1" scenarios="1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388620</xdr:rowOff>
                  </from>
                  <to>
                    <xdr:col>8</xdr:col>
                    <xdr:colOff>929640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4.4" x14ac:dyDescent="0.3"/>
  <sheetData>
    <row r="1" spans="1:85" x14ac:dyDescent="0.3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3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3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 t="e">
        <f t="shared" ref="Y3:Y34" si="23">IF(AND($D3=1,COUNTIFS(regAnalito,selAnalito,regNivel,1,regData,$C3,regRep2,"&lt;&gt;")&gt;0),SUMIFS(regRep2,regAnalito,selAnalito,regNivel,1,regData,$C3),NA())</f>
        <v>#N/A</v>
      </c>
      <c r="Z3" s="32" t="e">
        <f t="shared" ref="Z3:Z34" si="24">IF(AND($D3=1,COUNTIFS(regAnalito,selAnalito,regNivel,1,regData,$C3,regRep3,"&lt;&gt;")&gt;0),SUMIFS(regRep3,regAnalito,selAnalito,regNivel,1,regData,$C3),NA())</f>
        <v>#N/A</v>
      </c>
      <c r="AA3" s="32" t="e">
        <f t="shared" ref="AA3:AA34" si="25">IF(AND($D3=1,COUNTIFS(regAnalito,selAnalito,regData,$C3,regCalib,"Sim")&gt;0),$BT$1,NA())</f>
        <v>#N/A</v>
      </c>
      <c r="AB3" s="32">
        <f t="shared" ref="AB3:AB34" si="26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7">IF(OR($AB3="",$BW$1=""),"",($AB3-$BV$1)/$BW$1)</f>
        <v>-0.30285714285714754</v>
      </c>
      <c r="AD3" s="32">
        <f t="shared" ref="AD3:AD34" si="28">IF(AND($AB3&lt;&gt;"",$D3=1),$AB3,NA())</f>
        <v>4.3662999999999998</v>
      </c>
      <c r="AE3" s="32">
        <f t="shared" ref="AE3:AE34" si="29">IF(AND($AB3&lt;&gt;"",$D3=1,$AL3="OK"),$AB3,NA())</f>
        <v>4.3662999999999998</v>
      </c>
      <c r="AF3" s="32" t="e">
        <f t="shared" ref="AF3:AF34" si="30">IF(AND($AB3&lt;&gt;"",$D3=1,$AL3&lt;&gt;"OK",$AL3&lt;&gt;""),$AB3,NA())</f>
        <v>#N/A</v>
      </c>
      <c r="AG3" s="32">
        <f t="shared" ref="AG3:AG34" si="31">IF($AB3="",0,IFERROR(INDEX(engDados,MATCH(selAnalito&amp;"|"&amp;$B3,engChave,0),10),0))</f>
        <v>0</v>
      </c>
      <c r="AH3" s="32">
        <f t="shared" ref="AH3:AH34" si="32">IF($AB3="",0,IFERROR(INDEX(engDados,MATCH(selAnalito&amp;"|"&amp;$B3,engChave,0),11),0))</f>
        <v>0</v>
      </c>
      <c r="AI3" s="32">
        <f t="shared" ref="AI3:AI34" si="33">IF($AB3="",0,IFERROR(INDEX(engDados,MATCH(selAnalito&amp;"|"&amp;$B3,engChave,0),12),0))</f>
        <v>0</v>
      </c>
      <c r="AJ3" s="32">
        <f t="shared" ref="AJ3:AJ34" si="34">IF($AB3="",0,IFERROR(INDEX(engDados,MATCH(selAnalito&amp;"|"&amp;$B3,engChave,0),13),0))</f>
        <v>0</v>
      </c>
      <c r="AK3" s="32">
        <f t="shared" ref="AK3:AK34" si="35">IF($AB3="",0,IFERROR(INDEX(engDados,MATCH(selAnalito&amp;"|"&amp;$B3,engChave,0),14),0))</f>
        <v>0</v>
      </c>
      <c r="AL3" s="32" t="str">
        <f t="shared" ref="AL3:AL34" si="36">IF($AB3="","",IFERROR(INDEX(engDados,MATCH(selAnalito&amp;"|"&amp;$B3,engChave,0),16),""))</f>
        <v>OK</v>
      </c>
      <c r="AM3" s="32">
        <f t="shared" ref="AM3:AM34" si="37">IF(AND($D3=1,$BV$1&lt;&gt;""),$BV$1+(-3)*$BW$1,NA())</f>
        <v>4.2718999999999996</v>
      </c>
      <c r="AN3" s="32">
        <f t="shared" ref="AN3:AN34" si="38">IF(AND($D3=1,$BV$1&lt;&gt;""),$BV$1+(-2)*$BW$1,NA())</f>
        <v>4.3068999999999997</v>
      </c>
      <c r="AO3" s="32">
        <f t="shared" ref="AO3:AO34" si="39">IF(AND($D3=1,$BV$1&lt;&gt;""),$BV$1+(-1)*$BW$1,NA())</f>
        <v>4.3418999999999999</v>
      </c>
      <c r="AP3" s="32">
        <f t="shared" ref="AP3:AP34" si="40">IF(AND($D3=1,$BV$1&lt;&gt;""),$BV$1,NA())</f>
        <v>4.3769</v>
      </c>
      <c r="AQ3" s="32">
        <f t="shared" ref="AQ3:AQ34" si="41">IF(AND($D3=1,$BV$1&lt;&gt;""),$BV$1+(1)*$BW$1,NA())</f>
        <v>4.4119000000000002</v>
      </c>
      <c r="AR3" s="32">
        <f t="shared" ref="AR3:AR34" si="42">IF(AND($D3=1,$BV$1&lt;&gt;""),$BV$1+(2)*$BW$1,NA())</f>
        <v>4.4469000000000003</v>
      </c>
      <c r="AS3" s="32">
        <f t="shared" ref="AS3:AS34" si="43">IF(AND($D3=1,$BV$1&lt;&gt;""),$BV$1+(3)*$BW$1,NA())</f>
        <v>4.4819000000000004</v>
      </c>
      <c r="AT3" s="32" t="e">
        <f t="shared" ref="AT3:AT34" si="44">IF(AND($D3=1,COUNTIFS(regAnalito,selAnalito,regNivel,2,regData,$C3,regRep1,"&lt;&gt;")&gt;0),SUMIFS(regRep1,regAnalito,selAnalito,regNivel,2,regData,$C3),NA())</f>
        <v>#N/A</v>
      </c>
      <c r="AU3" s="32" t="e">
        <f t="shared" ref="AU3:AU34" si="45">IF(AND($D3=1,COUNTIFS(regAnalito,selAnalito,regNivel,2,regData,$C3,regRep2,"&lt;&gt;")&gt;0),SUMIFS(regRep2,regAnalito,selAnalito,regNivel,2,regData,$C3),NA())</f>
        <v>#N/A</v>
      </c>
      <c r="AV3" s="32" t="e">
        <f t="shared" ref="AV3:AV34" si="46">IF(AND($D3=1,COUNTIFS(regAnalito,selAnalito,regNivel,2,regData,$C3,regRep3,"&lt;&gt;")&gt;0),SUMIFS(regRep3,regAnalito,selAnalito,regNivel,2,regData,$C3),NA())</f>
        <v>#N/A</v>
      </c>
      <c r="AW3" s="32" t="e">
        <f t="shared" ref="AW3:AW34" si="47">IF(AND($D3=1,COUNTIFS(regAnalito,selAnalito,regData,$C3,regCalib,"Sim")&gt;0),$BV$1,NA())</f>
        <v>#N/A</v>
      </c>
      <c r="AX3" s="32">
        <f t="shared" ref="AX3:AX34" si="48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9">IF(OR($AX3="",$BY$1=""),"",($AX3-$BX$1)/$BY$1)</f>
        <v>0.36231884057971525</v>
      </c>
      <c r="AZ3" s="32">
        <f t="shared" ref="AZ3:AZ34" si="50">IF(AND($AX3&lt;&gt;"",$D3=1),$AX3,NA())</f>
        <v>5.1353</v>
      </c>
      <c r="BA3" s="32">
        <f t="shared" ref="BA3:BA34" si="51">IF(AND($AX3&lt;&gt;"",$D3=1,$BH3="OK"),$AX3,NA())</f>
        <v>5.1353</v>
      </c>
      <c r="BB3" s="32" t="e">
        <f t="shared" ref="BB3:BB34" si="52">IF(AND($AX3&lt;&gt;"",$D3=1,$BH3&lt;&gt;"OK",$BH3&lt;&gt;""),$AX3,NA())</f>
        <v>#N/A</v>
      </c>
      <c r="BC3" s="32">
        <f t="shared" ref="BC3:BC34" si="53">IF($AX3="",0,IFERROR(INDEX(engDados,MATCH(selAnalito&amp;"|"&amp;$B3,engChave,0),17),0))</f>
        <v>0</v>
      </c>
      <c r="BD3" s="32">
        <f t="shared" ref="BD3:BD34" si="54">IF($AX3="",0,IFERROR(INDEX(engDados,MATCH(selAnalito&amp;"|"&amp;$B3,engChave,0),18),0))</f>
        <v>0</v>
      </c>
      <c r="BE3" s="32">
        <f t="shared" ref="BE3:BE34" si="55">IF($AX3="",0,IFERROR(INDEX(engDados,MATCH(selAnalito&amp;"|"&amp;$B3,engChave,0),19),0))</f>
        <v>0</v>
      </c>
      <c r="BF3" s="32">
        <f t="shared" ref="BF3:BF34" si="56">IF($AX3="",0,IFERROR(INDEX(engDados,MATCH(selAnalito&amp;"|"&amp;$B3,engChave,0),20),0))</f>
        <v>0</v>
      </c>
      <c r="BG3" s="32">
        <f t="shared" ref="BG3:BG34" si="57">IF($AX3="",0,IFERROR(INDEX(engDados,MATCH(selAnalito&amp;"|"&amp;$B3,engChave,0),21),0))</f>
        <v>0</v>
      </c>
      <c r="BH3" s="32" t="str">
        <f t="shared" ref="BH3:BH34" si="58">IF($AX3="","",IFERROR(INDEX(engDados,MATCH(selAnalito&amp;"|"&amp;$B3,engChave,0),23),""))</f>
        <v>OK</v>
      </c>
      <c r="BI3" s="32">
        <f t="shared" ref="BI3:BI34" si="59">IF(AND($D3=1,$BX$1&lt;&gt;""),$BX$1+(-3)*$BY$1,NA())</f>
        <v>5.0192999999999994</v>
      </c>
      <c r="BJ3" s="32">
        <f t="shared" ref="BJ3:BJ34" si="60">IF(AND($D3=1,$BX$1&lt;&gt;""),$BX$1+(-2)*$BY$1,NA())</f>
        <v>5.0537999999999998</v>
      </c>
      <c r="BK3" s="32">
        <f t="shared" ref="BK3:BK34" si="61">IF(AND($D3=1,$BX$1&lt;&gt;""),$BX$1+(-1)*$BY$1,NA())</f>
        <v>5.0882999999999994</v>
      </c>
      <c r="BL3" s="32">
        <f t="shared" ref="BL3:BL34" si="62">IF(AND($D3=1,$BX$1&lt;&gt;""),$BX$1,NA())</f>
        <v>5.1227999999999998</v>
      </c>
      <c r="BM3" s="32">
        <f t="shared" ref="BM3:BM34" si="63">IF(AND($D3=1,$BX$1&lt;&gt;""),$BX$1+(1)*$BY$1,NA())</f>
        <v>5.1573000000000002</v>
      </c>
      <c r="BN3" s="32">
        <f t="shared" ref="BN3:BN34" si="64">IF(AND($D3=1,$BX$1&lt;&gt;""),$BX$1+(2)*$BY$1,NA())</f>
        <v>5.1917999999999997</v>
      </c>
      <c r="BO3" s="32">
        <f t="shared" ref="BO3:BO34" si="65">IF(AND($D3=1,$BX$1&lt;&gt;""),$BX$1+(3)*$BY$1,NA())</f>
        <v>5.2263000000000002</v>
      </c>
      <c r="BP3" s="32" t="e">
        <f t="shared" ref="BP3:BP34" si="66">IF(AND($D3=1,COUNTIFS(regAnalito,selAnalito,regNivel,3,regData,$C3,regRep1,"&lt;&gt;")&gt;0),SUMIFS(regRep1,regAnalito,selAnalito,regNivel,3,regData,$C3),NA())</f>
        <v>#N/A</v>
      </c>
      <c r="BQ3" s="32" t="e">
        <f t="shared" ref="BQ3:BQ34" si="67">IF(AND($D3=1,COUNTIFS(regAnalito,selAnalito,regNivel,3,regData,$C3,regRep2,"&lt;&gt;")&gt;0),SUMIFS(regRep2,regAnalito,selAnalito,regNivel,3,regData,$C3),NA())</f>
        <v>#N/A</v>
      </c>
      <c r="BR3" s="32" t="e">
        <f t="shared" ref="BR3:BR34" si="68">IF(AND($D3=1,COUNTIFS(regAnalito,selAnalito,regNivel,3,regData,$C3,regRep3,"&lt;&gt;")&gt;0),SUMIFS(regRep3,regAnalito,selAnalito,regNivel,3,regData,$C3),NA())</f>
        <v>#N/A</v>
      </c>
      <c r="BS3" s="32" t="e">
        <f t="shared" ref="BS3:BS34" si="69">IF(AND($D3=1,COUNTIFS(regAnalito,selAnalito,regData,$C3,regCalib,"Sim")&gt;0),$BX$1,NA())</f>
        <v>#N/A</v>
      </c>
    </row>
    <row r="4" spans="1:85" x14ac:dyDescent="0.3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 t="e">
        <f t="shared" si="23"/>
        <v>#N/A</v>
      </c>
      <c r="Z4" s="32" t="e">
        <f t="shared" si="24"/>
        <v>#N/A</v>
      </c>
      <c r="AA4" s="32" t="e">
        <f t="shared" si="25"/>
        <v>#N/A</v>
      </c>
      <c r="AB4" s="32">
        <f t="shared" si="26"/>
        <v>4.3453999999999997</v>
      </c>
      <c r="AC4" s="32">
        <f t="shared" si="27"/>
        <v>-0.90000000000000868</v>
      </c>
      <c r="AD4" s="32">
        <f t="shared" si="28"/>
        <v>4.3453999999999997</v>
      </c>
      <c r="AE4" s="32">
        <f t="shared" si="29"/>
        <v>4.3453999999999997</v>
      </c>
      <c r="AF4" s="32" t="e">
        <f t="shared" si="30"/>
        <v>#N/A</v>
      </c>
      <c r="AG4" s="32">
        <f t="shared" si="31"/>
        <v>0</v>
      </c>
      <c r="AH4" s="32">
        <f t="shared" si="32"/>
        <v>0</v>
      </c>
      <c r="AI4" s="32">
        <f t="shared" si="33"/>
        <v>0</v>
      </c>
      <c r="AJ4" s="32">
        <f t="shared" si="34"/>
        <v>0</v>
      </c>
      <c r="AK4" s="32">
        <f t="shared" si="35"/>
        <v>0</v>
      </c>
      <c r="AL4" s="32" t="str">
        <f t="shared" si="36"/>
        <v>OK</v>
      </c>
      <c r="AM4" s="32">
        <f t="shared" si="37"/>
        <v>4.2718999999999996</v>
      </c>
      <c r="AN4" s="32">
        <f t="shared" si="38"/>
        <v>4.3068999999999997</v>
      </c>
      <c r="AO4" s="32">
        <f t="shared" si="39"/>
        <v>4.3418999999999999</v>
      </c>
      <c r="AP4" s="32">
        <f t="shared" si="40"/>
        <v>4.3769</v>
      </c>
      <c r="AQ4" s="32">
        <f t="shared" si="41"/>
        <v>4.4119000000000002</v>
      </c>
      <c r="AR4" s="32">
        <f t="shared" si="42"/>
        <v>4.4469000000000003</v>
      </c>
      <c r="AS4" s="32">
        <f t="shared" si="43"/>
        <v>4.4819000000000004</v>
      </c>
      <c r="AT4" s="32" t="e">
        <f t="shared" si="44"/>
        <v>#N/A</v>
      </c>
      <c r="AU4" s="32" t="e">
        <f t="shared" si="45"/>
        <v>#N/A</v>
      </c>
      <c r="AV4" s="32" t="e">
        <f t="shared" si="46"/>
        <v>#N/A</v>
      </c>
      <c r="AW4" s="32" t="e">
        <f t="shared" si="47"/>
        <v>#N/A</v>
      </c>
      <c r="AX4" s="32">
        <f t="shared" si="48"/>
        <v>5.0492999999999997</v>
      </c>
      <c r="AY4" s="32">
        <f t="shared" si="49"/>
        <v>-2.1304347826086989</v>
      </c>
      <c r="AZ4" s="32">
        <f t="shared" si="50"/>
        <v>5.0492999999999997</v>
      </c>
      <c r="BA4" s="32">
        <f t="shared" si="51"/>
        <v>5.0492999999999997</v>
      </c>
      <c r="BB4" s="32" t="e">
        <f t="shared" si="52"/>
        <v>#N/A</v>
      </c>
      <c r="BC4" s="32">
        <f t="shared" si="53"/>
        <v>0</v>
      </c>
      <c r="BD4" s="32">
        <f t="shared" si="54"/>
        <v>0</v>
      </c>
      <c r="BE4" s="32">
        <f t="shared" si="55"/>
        <v>0</v>
      </c>
      <c r="BF4" s="32">
        <f t="shared" si="56"/>
        <v>0</v>
      </c>
      <c r="BG4" s="32">
        <f t="shared" si="57"/>
        <v>0</v>
      </c>
      <c r="BH4" s="32" t="str">
        <f t="shared" si="58"/>
        <v>OK</v>
      </c>
      <c r="BI4" s="32">
        <f t="shared" si="59"/>
        <v>5.0192999999999994</v>
      </c>
      <c r="BJ4" s="32">
        <f t="shared" si="60"/>
        <v>5.0537999999999998</v>
      </c>
      <c r="BK4" s="32">
        <f t="shared" si="61"/>
        <v>5.0882999999999994</v>
      </c>
      <c r="BL4" s="32">
        <f t="shared" si="62"/>
        <v>5.1227999999999998</v>
      </c>
      <c r="BM4" s="32">
        <f t="shared" si="63"/>
        <v>5.1573000000000002</v>
      </c>
      <c r="BN4" s="32">
        <f t="shared" si="64"/>
        <v>5.1917999999999997</v>
      </c>
      <c r="BO4" s="32">
        <f t="shared" si="65"/>
        <v>5.2263000000000002</v>
      </c>
      <c r="BP4" s="32" t="e">
        <f t="shared" si="66"/>
        <v>#N/A</v>
      </c>
      <c r="BQ4" s="32" t="e">
        <f t="shared" si="67"/>
        <v>#N/A</v>
      </c>
      <c r="BR4" s="32" t="e">
        <f t="shared" si="68"/>
        <v>#N/A</v>
      </c>
      <c r="BS4" s="32" t="e">
        <f t="shared" si="69"/>
        <v>#N/A</v>
      </c>
    </row>
    <row r="5" spans="1:85" x14ac:dyDescent="0.3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 t="e">
        <f t="shared" si="23"/>
        <v>#N/A</v>
      </c>
      <c r="Z5" s="32" t="e">
        <f t="shared" si="24"/>
        <v>#N/A</v>
      </c>
      <c r="AA5" s="32" t="e">
        <f t="shared" si="25"/>
        <v>#N/A</v>
      </c>
      <c r="AB5" s="32">
        <f t="shared" si="26"/>
        <v>4.3826000000000001</v>
      </c>
      <c r="AC5" s="32">
        <f t="shared" si="27"/>
        <v>0.16285714285714395</v>
      </c>
      <c r="AD5" s="32">
        <f t="shared" si="28"/>
        <v>4.3826000000000001</v>
      </c>
      <c r="AE5" s="32">
        <f t="shared" si="29"/>
        <v>4.3826000000000001</v>
      </c>
      <c r="AF5" s="32" t="e">
        <f t="shared" si="30"/>
        <v>#N/A</v>
      </c>
      <c r="AG5" s="32">
        <f t="shared" si="31"/>
        <v>0</v>
      </c>
      <c r="AH5" s="32">
        <f t="shared" si="32"/>
        <v>0</v>
      </c>
      <c r="AI5" s="32">
        <f t="shared" si="33"/>
        <v>0</v>
      </c>
      <c r="AJ5" s="32">
        <f t="shared" si="34"/>
        <v>0</v>
      </c>
      <c r="AK5" s="32">
        <f t="shared" si="35"/>
        <v>0</v>
      </c>
      <c r="AL5" s="32" t="str">
        <f t="shared" si="36"/>
        <v>OK</v>
      </c>
      <c r="AM5" s="32">
        <f t="shared" si="37"/>
        <v>4.2718999999999996</v>
      </c>
      <c r="AN5" s="32">
        <f t="shared" si="38"/>
        <v>4.3068999999999997</v>
      </c>
      <c r="AO5" s="32">
        <f t="shared" si="39"/>
        <v>4.3418999999999999</v>
      </c>
      <c r="AP5" s="32">
        <f t="shared" si="40"/>
        <v>4.3769</v>
      </c>
      <c r="AQ5" s="32">
        <f t="shared" si="41"/>
        <v>4.4119000000000002</v>
      </c>
      <c r="AR5" s="32">
        <f t="shared" si="42"/>
        <v>4.4469000000000003</v>
      </c>
      <c r="AS5" s="32">
        <f t="shared" si="43"/>
        <v>4.4819000000000004</v>
      </c>
      <c r="AT5" s="32" t="e">
        <f t="shared" si="44"/>
        <v>#N/A</v>
      </c>
      <c r="AU5" s="32" t="e">
        <f t="shared" si="45"/>
        <v>#N/A</v>
      </c>
      <c r="AV5" s="32" t="e">
        <f t="shared" si="46"/>
        <v>#N/A</v>
      </c>
      <c r="AW5" s="32" t="e">
        <f t="shared" si="47"/>
        <v>#N/A</v>
      </c>
      <c r="AX5" s="32">
        <f t="shared" si="48"/>
        <v>5.1520000000000001</v>
      </c>
      <c r="AY5" s="32">
        <f t="shared" si="49"/>
        <v>0.84637681159421263</v>
      </c>
      <c r="AZ5" s="32">
        <f t="shared" si="50"/>
        <v>5.1520000000000001</v>
      </c>
      <c r="BA5" s="32">
        <f t="shared" si="51"/>
        <v>5.1520000000000001</v>
      </c>
      <c r="BB5" s="32" t="e">
        <f t="shared" si="52"/>
        <v>#N/A</v>
      </c>
      <c r="BC5" s="32">
        <f t="shared" si="53"/>
        <v>0</v>
      </c>
      <c r="BD5" s="32">
        <f t="shared" si="54"/>
        <v>0</v>
      </c>
      <c r="BE5" s="32">
        <f t="shared" si="55"/>
        <v>0</v>
      </c>
      <c r="BF5" s="32">
        <f t="shared" si="56"/>
        <v>0</v>
      </c>
      <c r="BG5" s="32">
        <f t="shared" si="57"/>
        <v>0</v>
      </c>
      <c r="BH5" s="32" t="str">
        <f t="shared" si="58"/>
        <v>OK</v>
      </c>
      <c r="BI5" s="32">
        <f t="shared" si="59"/>
        <v>5.0192999999999994</v>
      </c>
      <c r="BJ5" s="32">
        <f t="shared" si="60"/>
        <v>5.0537999999999998</v>
      </c>
      <c r="BK5" s="32">
        <f t="shared" si="61"/>
        <v>5.0882999999999994</v>
      </c>
      <c r="BL5" s="32">
        <f t="shared" si="62"/>
        <v>5.1227999999999998</v>
      </c>
      <c r="BM5" s="32">
        <f t="shared" si="63"/>
        <v>5.1573000000000002</v>
      </c>
      <c r="BN5" s="32">
        <f t="shared" si="64"/>
        <v>5.1917999999999997</v>
      </c>
      <c r="BO5" s="32">
        <f t="shared" si="65"/>
        <v>5.2263000000000002</v>
      </c>
      <c r="BP5" s="32" t="e">
        <f t="shared" si="66"/>
        <v>#N/A</v>
      </c>
      <c r="BQ5" s="32" t="e">
        <f t="shared" si="67"/>
        <v>#N/A</v>
      </c>
      <c r="BR5" s="32" t="e">
        <f t="shared" si="68"/>
        <v>#N/A</v>
      </c>
      <c r="BS5" s="32" t="e">
        <f t="shared" si="69"/>
        <v>#N/A</v>
      </c>
    </row>
    <row r="6" spans="1:85" x14ac:dyDescent="0.3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 t="e">
        <f t="shared" si="23"/>
        <v>#N/A</v>
      </c>
      <c r="Z6" s="32" t="e">
        <f t="shared" si="24"/>
        <v>#N/A</v>
      </c>
      <c r="AA6" s="32" t="e">
        <f t="shared" si="25"/>
        <v>#N/A</v>
      </c>
      <c r="AB6" s="32">
        <f t="shared" si="26"/>
        <v>4.4554</v>
      </c>
      <c r="AC6" s="32">
        <f t="shared" si="27"/>
        <v>2.2428571428571429</v>
      </c>
      <c r="AD6" s="32">
        <f t="shared" si="28"/>
        <v>4.4554</v>
      </c>
      <c r="AE6" s="32">
        <f t="shared" si="29"/>
        <v>4.4554</v>
      </c>
      <c r="AF6" s="32" t="e">
        <f t="shared" si="30"/>
        <v>#N/A</v>
      </c>
      <c r="AG6" s="32">
        <f t="shared" si="31"/>
        <v>0</v>
      </c>
      <c r="AH6" s="32">
        <f t="shared" si="32"/>
        <v>0</v>
      </c>
      <c r="AI6" s="32">
        <f t="shared" si="33"/>
        <v>0</v>
      </c>
      <c r="AJ6" s="32">
        <f t="shared" si="34"/>
        <v>0</v>
      </c>
      <c r="AK6" s="32">
        <f t="shared" si="35"/>
        <v>0</v>
      </c>
      <c r="AL6" s="32" t="str">
        <f t="shared" si="36"/>
        <v>OK</v>
      </c>
      <c r="AM6" s="32">
        <f t="shared" si="37"/>
        <v>4.2718999999999996</v>
      </c>
      <c r="AN6" s="32">
        <f t="shared" si="38"/>
        <v>4.3068999999999997</v>
      </c>
      <c r="AO6" s="32">
        <f t="shared" si="39"/>
        <v>4.3418999999999999</v>
      </c>
      <c r="AP6" s="32">
        <f t="shared" si="40"/>
        <v>4.3769</v>
      </c>
      <c r="AQ6" s="32">
        <f t="shared" si="41"/>
        <v>4.4119000000000002</v>
      </c>
      <c r="AR6" s="32">
        <f t="shared" si="42"/>
        <v>4.4469000000000003</v>
      </c>
      <c r="AS6" s="32">
        <f t="shared" si="43"/>
        <v>4.4819000000000004</v>
      </c>
      <c r="AT6" s="32" t="e">
        <f t="shared" si="44"/>
        <v>#N/A</v>
      </c>
      <c r="AU6" s="32" t="e">
        <f t="shared" si="45"/>
        <v>#N/A</v>
      </c>
      <c r="AV6" s="32" t="e">
        <f t="shared" si="46"/>
        <v>#N/A</v>
      </c>
      <c r="AW6" s="32" t="e">
        <f t="shared" si="47"/>
        <v>#N/A</v>
      </c>
      <c r="AX6" s="32">
        <f t="shared" si="48"/>
        <v>5.0625</v>
      </c>
      <c r="AY6" s="32">
        <f t="shared" si="49"/>
        <v>-1.7478260869565156</v>
      </c>
      <c r="AZ6" s="32">
        <f t="shared" si="50"/>
        <v>5.0625</v>
      </c>
      <c r="BA6" s="32">
        <f t="shared" si="51"/>
        <v>5.0625</v>
      </c>
      <c r="BB6" s="32" t="e">
        <f t="shared" si="52"/>
        <v>#N/A</v>
      </c>
      <c r="BC6" s="32">
        <f t="shared" si="53"/>
        <v>0</v>
      </c>
      <c r="BD6" s="32">
        <f t="shared" si="54"/>
        <v>0</v>
      </c>
      <c r="BE6" s="32">
        <f t="shared" si="55"/>
        <v>0</v>
      </c>
      <c r="BF6" s="32">
        <f t="shared" si="56"/>
        <v>0</v>
      </c>
      <c r="BG6" s="32">
        <f t="shared" si="57"/>
        <v>0</v>
      </c>
      <c r="BH6" s="32" t="str">
        <f t="shared" si="58"/>
        <v>OK</v>
      </c>
      <c r="BI6" s="32">
        <f t="shared" si="59"/>
        <v>5.0192999999999994</v>
      </c>
      <c r="BJ6" s="32">
        <f t="shared" si="60"/>
        <v>5.0537999999999998</v>
      </c>
      <c r="BK6" s="32">
        <f t="shared" si="61"/>
        <v>5.0882999999999994</v>
      </c>
      <c r="BL6" s="32">
        <f t="shared" si="62"/>
        <v>5.1227999999999998</v>
      </c>
      <c r="BM6" s="32">
        <f t="shared" si="63"/>
        <v>5.1573000000000002</v>
      </c>
      <c r="BN6" s="32">
        <f t="shared" si="64"/>
        <v>5.1917999999999997</v>
      </c>
      <c r="BO6" s="32">
        <f t="shared" si="65"/>
        <v>5.2263000000000002</v>
      </c>
      <c r="BP6" s="32" t="e">
        <f t="shared" si="66"/>
        <v>#N/A</v>
      </c>
      <c r="BQ6" s="32" t="e">
        <f t="shared" si="67"/>
        <v>#N/A</v>
      </c>
      <c r="BR6" s="32" t="e">
        <f t="shared" si="68"/>
        <v>#N/A</v>
      </c>
      <c r="BS6" s="32" t="e">
        <f t="shared" si="69"/>
        <v>#N/A</v>
      </c>
    </row>
    <row r="7" spans="1:85" x14ac:dyDescent="0.3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 t="e">
        <f t="shared" si="23"/>
        <v>#N/A</v>
      </c>
      <c r="Z7" s="32" t="e">
        <f t="shared" si="24"/>
        <v>#N/A</v>
      </c>
      <c r="AA7" s="32" t="e">
        <f t="shared" si="25"/>
        <v>#N/A</v>
      </c>
      <c r="AB7" s="32">
        <f t="shared" si="26"/>
        <v>4.3478000000000003</v>
      </c>
      <c r="AC7" s="32">
        <f t="shared" si="27"/>
        <v>-0.8314285714285623</v>
      </c>
      <c r="AD7" s="32">
        <f t="shared" si="28"/>
        <v>4.3478000000000003</v>
      </c>
      <c r="AE7" s="32">
        <f t="shared" si="29"/>
        <v>4.3478000000000003</v>
      </c>
      <c r="AF7" s="32" t="e">
        <f t="shared" si="30"/>
        <v>#N/A</v>
      </c>
      <c r="AG7" s="32">
        <f t="shared" si="31"/>
        <v>0</v>
      </c>
      <c r="AH7" s="32">
        <f t="shared" si="32"/>
        <v>0</v>
      </c>
      <c r="AI7" s="32">
        <f t="shared" si="33"/>
        <v>0</v>
      </c>
      <c r="AJ7" s="32">
        <f t="shared" si="34"/>
        <v>0</v>
      </c>
      <c r="AK7" s="32">
        <f t="shared" si="35"/>
        <v>0</v>
      </c>
      <c r="AL7" s="32" t="str">
        <f t="shared" si="36"/>
        <v>OK</v>
      </c>
      <c r="AM7" s="32">
        <f t="shared" si="37"/>
        <v>4.2718999999999996</v>
      </c>
      <c r="AN7" s="32">
        <f t="shared" si="38"/>
        <v>4.3068999999999997</v>
      </c>
      <c r="AO7" s="32">
        <f t="shared" si="39"/>
        <v>4.3418999999999999</v>
      </c>
      <c r="AP7" s="32">
        <f t="shared" si="40"/>
        <v>4.3769</v>
      </c>
      <c r="AQ7" s="32">
        <f t="shared" si="41"/>
        <v>4.4119000000000002</v>
      </c>
      <c r="AR7" s="32">
        <f t="shared" si="42"/>
        <v>4.4469000000000003</v>
      </c>
      <c r="AS7" s="32">
        <f t="shared" si="43"/>
        <v>4.4819000000000004</v>
      </c>
      <c r="AT7" s="32" t="e">
        <f t="shared" si="44"/>
        <v>#N/A</v>
      </c>
      <c r="AU7" s="32" t="e">
        <f t="shared" si="45"/>
        <v>#N/A</v>
      </c>
      <c r="AV7" s="32" t="e">
        <f t="shared" si="46"/>
        <v>#N/A</v>
      </c>
      <c r="AW7" s="32" t="e">
        <f t="shared" si="47"/>
        <v>#N/A</v>
      </c>
      <c r="AX7" s="32">
        <f t="shared" si="48"/>
        <v>5.1489000000000003</v>
      </c>
      <c r="AY7" s="32">
        <f t="shared" si="49"/>
        <v>0.75652173913044796</v>
      </c>
      <c r="AZ7" s="32">
        <f t="shared" si="50"/>
        <v>5.1489000000000003</v>
      </c>
      <c r="BA7" s="32">
        <f t="shared" si="51"/>
        <v>5.1489000000000003</v>
      </c>
      <c r="BB7" s="32" t="e">
        <f t="shared" si="52"/>
        <v>#N/A</v>
      </c>
      <c r="BC7" s="32">
        <f t="shared" si="53"/>
        <v>0</v>
      </c>
      <c r="BD7" s="32">
        <f t="shared" si="54"/>
        <v>0</v>
      </c>
      <c r="BE7" s="32">
        <f t="shared" si="55"/>
        <v>0</v>
      </c>
      <c r="BF7" s="32">
        <f t="shared" si="56"/>
        <v>0</v>
      </c>
      <c r="BG7" s="32">
        <f t="shared" si="57"/>
        <v>0</v>
      </c>
      <c r="BH7" s="32" t="str">
        <f t="shared" si="58"/>
        <v>OK</v>
      </c>
      <c r="BI7" s="32">
        <f t="shared" si="59"/>
        <v>5.0192999999999994</v>
      </c>
      <c r="BJ7" s="32">
        <f t="shared" si="60"/>
        <v>5.0537999999999998</v>
      </c>
      <c r="BK7" s="32">
        <f t="shared" si="61"/>
        <v>5.0882999999999994</v>
      </c>
      <c r="BL7" s="32">
        <f t="shared" si="62"/>
        <v>5.1227999999999998</v>
      </c>
      <c r="BM7" s="32">
        <f t="shared" si="63"/>
        <v>5.1573000000000002</v>
      </c>
      <c r="BN7" s="32">
        <f t="shared" si="64"/>
        <v>5.1917999999999997</v>
      </c>
      <c r="BO7" s="32">
        <f t="shared" si="65"/>
        <v>5.2263000000000002</v>
      </c>
      <c r="BP7" s="32" t="e">
        <f t="shared" si="66"/>
        <v>#N/A</v>
      </c>
      <c r="BQ7" s="32" t="e">
        <f t="shared" si="67"/>
        <v>#N/A</v>
      </c>
      <c r="BR7" s="32" t="e">
        <f t="shared" si="68"/>
        <v>#N/A</v>
      </c>
      <c r="BS7" s="32" t="e">
        <f t="shared" si="69"/>
        <v>#N/A</v>
      </c>
    </row>
    <row r="8" spans="1:85" x14ac:dyDescent="0.3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 t="e">
        <f t="shared" si="23"/>
        <v>#N/A</v>
      </c>
      <c r="Z8" s="32" t="e">
        <f t="shared" si="24"/>
        <v>#N/A</v>
      </c>
      <c r="AA8" s="32" t="e">
        <f t="shared" si="25"/>
        <v>#N/A</v>
      </c>
      <c r="AB8" s="32">
        <f t="shared" si="26"/>
        <v>4.3551000000000002</v>
      </c>
      <c r="AC8" s="32">
        <f t="shared" si="27"/>
        <v>-0.62285714285713767</v>
      </c>
      <c r="AD8" s="32">
        <f t="shared" si="28"/>
        <v>4.3551000000000002</v>
      </c>
      <c r="AE8" s="32">
        <f t="shared" si="29"/>
        <v>4.3551000000000002</v>
      </c>
      <c r="AF8" s="32" t="e">
        <f t="shared" si="30"/>
        <v>#N/A</v>
      </c>
      <c r="AG8" s="32">
        <f t="shared" si="31"/>
        <v>0</v>
      </c>
      <c r="AH8" s="32">
        <f t="shared" si="32"/>
        <v>0</v>
      </c>
      <c r="AI8" s="32">
        <f t="shared" si="33"/>
        <v>0</v>
      </c>
      <c r="AJ8" s="32">
        <f t="shared" si="34"/>
        <v>0</v>
      </c>
      <c r="AK8" s="32">
        <f t="shared" si="35"/>
        <v>0</v>
      </c>
      <c r="AL8" s="32" t="str">
        <f t="shared" si="36"/>
        <v>OK</v>
      </c>
      <c r="AM8" s="32">
        <f t="shared" si="37"/>
        <v>4.2718999999999996</v>
      </c>
      <c r="AN8" s="32">
        <f t="shared" si="38"/>
        <v>4.3068999999999997</v>
      </c>
      <c r="AO8" s="32">
        <f t="shared" si="39"/>
        <v>4.3418999999999999</v>
      </c>
      <c r="AP8" s="32">
        <f t="shared" si="40"/>
        <v>4.3769</v>
      </c>
      <c r="AQ8" s="32">
        <f t="shared" si="41"/>
        <v>4.4119000000000002</v>
      </c>
      <c r="AR8" s="32">
        <f t="shared" si="42"/>
        <v>4.4469000000000003</v>
      </c>
      <c r="AS8" s="32">
        <f t="shared" si="43"/>
        <v>4.4819000000000004</v>
      </c>
      <c r="AT8" s="32" t="e">
        <f t="shared" si="44"/>
        <v>#N/A</v>
      </c>
      <c r="AU8" s="32" t="e">
        <f t="shared" si="45"/>
        <v>#N/A</v>
      </c>
      <c r="AV8" s="32" t="e">
        <f t="shared" si="46"/>
        <v>#N/A</v>
      </c>
      <c r="AW8" s="32" t="e">
        <f t="shared" si="47"/>
        <v>#N/A</v>
      </c>
      <c r="AX8" s="32">
        <f t="shared" si="48"/>
        <v>5.0936000000000003</v>
      </c>
      <c r="AY8" s="32">
        <f t="shared" si="49"/>
        <v>-0.84637681159418687</v>
      </c>
      <c r="AZ8" s="32">
        <f t="shared" si="50"/>
        <v>5.0936000000000003</v>
      </c>
      <c r="BA8" s="32">
        <f t="shared" si="51"/>
        <v>5.0936000000000003</v>
      </c>
      <c r="BB8" s="32" t="e">
        <f t="shared" si="52"/>
        <v>#N/A</v>
      </c>
      <c r="BC8" s="32">
        <f t="shared" si="53"/>
        <v>0</v>
      </c>
      <c r="BD8" s="32">
        <f t="shared" si="54"/>
        <v>0</v>
      </c>
      <c r="BE8" s="32">
        <f t="shared" si="55"/>
        <v>0</v>
      </c>
      <c r="BF8" s="32">
        <f t="shared" si="56"/>
        <v>0</v>
      </c>
      <c r="BG8" s="32">
        <f t="shared" si="57"/>
        <v>0</v>
      </c>
      <c r="BH8" s="32" t="str">
        <f t="shared" si="58"/>
        <v>OK</v>
      </c>
      <c r="BI8" s="32">
        <f t="shared" si="59"/>
        <v>5.0192999999999994</v>
      </c>
      <c r="BJ8" s="32">
        <f t="shared" si="60"/>
        <v>5.0537999999999998</v>
      </c>
      <c r="BK8" s="32">
        <f t="shared" si="61"/>
        <v>5.0882999999999994</v>
      </c>
      <c r="BL8" s="32">
        <f t="shared" si="62"/>
        <v>5.1227999999999998</v>
      </c>
      <c r="BM8" s="32">
        <f t="shared" si="63"/>
        <v>5.1573000000000002</v>
      </c>
      <c r="BN8" s="32">
        <f t="shared" si="64"/>
        <v>5.1917999999999997</v>
      </c>
      <c r="BO8" s="32">
        <f t="shared" si="65"/>
        <v>5.2263000000000002</v>
      </c>
      <c r="BP8" s="32" t="e">
        <f t="shared" si="66"/>
        <v>#N/A</v>
      </c>
      <c r="BQ8" s="32" t="e">
        <f t="shared" si="67"/>
        <v>#N/A</v>
      </c>
      <c r="BR8" s="32" t="e">
        <f t="shared" si="68"/>
        <v>#N/A</v>
      </c>
      <c r="BS8" s="32" t="e">
        <f t="shared" si="69"/>
        <v>#N/A</v>
      </c>
    </row>
    <row r="9" spans="1:85" x14ac:dyDescent="0.3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 t="e">
        <f t="shared" si="23"/>
        <v>#N/A</v>
      </c>
      <c r="Z9" s="32" t="e">
        <f t="shared" si="24"/>
        <v>#N/A</v>
      </c>
      <c r="AA9" s="32" t="e">
        <f t="shared" si="25"/>
        <v>#N/A</v>
      </c>
      <c r="AB9" s="32">
        <f t="shared" si="26"/>
        <v>4.3841000000000001</v>
      </c>
      <c r="AC9" s="32">
        <f t="shared" si="27"/>
        <v>0.2057142857142884</v>
      </c>
      <c r="AD9" s="32">
        <f t="shared" si="28"/>
        <v>4.3841000000000001</v>
      </c>
      <c r="AE9" s="32">
        <f t="shared" si="29"/>
        <v>4.3841000000000001</v>
      </c>
      <c r="AF9" s="32" t="e">
        <f t="shared" si="30"/>
        <v>#N/A</v>
      </c>
      <c r="AG9" s="32">
        <f t="shared" si="31"/>
        <v>0</v>
      </c>
      <c r="AH9" s="32">
        <f t="shared" si="32"/>
        <v>0</v>
      </c>
      <c r="AI9" s="32">
        <f t="shared" si="33"/>
        <v>0</v>
      </c>
      <c r="AJ9" s="32">
        <f t="shared" si="34"/>
        <v>0</v>
      </c>
      <c r="AK9" s="32">
        <f t="shared" si="35"/>
        <v>0</v>
      </c>
      <c r="AL9" s="32" t="str">
        <f t="shared" si="36"/>
        <v>OK</v>
      </c>
      <c r="AM9" s="32">
        <f t="shared" si="37"/>
        <v>4.2718999999999996</v>
      </c>
      <c r="AN9" s="32">
        <f t="shared" si="38"/>
        <v>4.3068999999999997</v>
      </c>
      <c r="AO9" s="32">
        <f t="shared" si="39"/>
        <v>4.3418999999999999</v>
      </c>
      <c r="AP9" s="32">
        <f t="shared" si="40"/>
        <v>4.3769</v>
      </c>
      <c r="AQ9" s="32">
        <f t="shared" si="41"/>
        <v>4.4119000000000002</v>
      </c>
      <c r="AR9" s="32">
        <f t="shared" si="42"/>
        <v>4.4469000000000003</v>
      </c>
      <c r="AS9" s="32">
        <f t="shared" si="43"/>
        <v>4.4819000000000004</v>
      </c>
      <c r="AT9" s="32" t="e">
        <f t="shared" si="44"/>
        <v>#N/A</v>
      </c>
      <c r="AU9" s="32" t="e">
        <f t="shared" si="45"/>
        <v>#N/A</v>
      </c>
      <c r="AV9" s="32" t="e">
        <f t="shared" si="46"/>
        <v>#N/A</v>
      </c>
      <c r="AW9" s="32" t="e">
        <f t="shared" si="47"/>
        <v>#N/A</v>
      </c>
      <c r="AX9" s="32">
        <f t="shared" si="48"/>
        <v>5.1497000000000002</v>
      </c>
      <c r="AY9" s="32">
        <f t="shared" si="49"/>
        <v>0.77971014492754687</v>
      </c>
      <c r="AZ9" s="32">
        <f t="shared" si="50"/>
        <v>5.1497000000000002</v>
      </c>
      <c r="BA9" s="32">
        <f t="shared" si="51"/>
        <v>5.1497000000000002</v>
      </c>
      <c r="BB9" s="32" t="e">
        <f t="shared" si="52"/>
        <v>#N/A</v>
      </c>
      <c r="BC9" s="32">
        <f t="shared" si="53"/>
        <v>0</v>
      </c>
      <c r="BD9" s="32">
        <f t="shared" si="54"/>
        <v>0</v>
      </c>
      <c r="BE9" s="32">
        <f t="shared" si="55"/>
        <v>0</v>
      </c>
      <c r="BF9" s="32">
        <f t="shared" si="56"/>
        <v>0</v>
      </c>
      <c r="BG9" s="32">
        <f t="shared" si="57"/>
        <v>0</v>
      </c>
      <c r="BH9" s="32" t="str">
        <f t="shared" si="58"/>
        <v>OK</v>
      </c>
      <c r="BI9" s="32">
        <f t="shared" si="59"/>
        <v>5.0192999999999994</v>
      </c>
      <c r="BJ9" s="32">
        <f t="shared" si="60"/>
        <v>5.0537999999999998</v>
      </c>
      <c r="BK9" s="32">
        <f t="shared" si="61"/>
        <v>5.0882999999999994</v>
      </c>
      <c r="BL9" s="32">
        <f t="shared" si="62"/>
        <v>5.1227999999999998</v>
      </c>
      <c r="BM9" s="32">
        <f t="shared" si="63"/>
        <v>5.1573000000000002</v>
      </c>
      <c r="BN9" s="32">
        <f t="shared" si="64"/>
        <v>5.1917999999999997</v>
      </c>
      <c r="BO9" s="32">
        <f t="shared" si="65"/>
        <v>5.2263000000000002</v>
      </c>
      <c r="BP9" s="32" t="e">
        <f t="shared" si="66"/>
        <v>#N/A</v>
      </c>
      <c r="BQ9" s="32" t="e">
        <f t="shared" si="67"/>
        <v>#N/A</v>
      </c>
      <c r="BR9" s="32" t="e">
        <f t="shared" si="68"/>
        <v>#N/A</v>
      </c>
      <c r="BS9" s="32" t="e">
        <f t="shared" si="69"/>
        <v>#N/A</v>
      </c>
    </row>
    <row r="10" spans="1:85" x14ac:dyDescent="0.3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 t="e">
        <f t="shared" si="23"/>
        <v>#N/A</v>
      </c>
      <c r="Z10" s="32" t="e">
        <f t="shared" si="24"/>
        <v>#N/A</v>
      </c>
      <c r="AA10" s="32" t="e">
        <f t="shared" si="25"/>
        <v>#N/A</v>
      </c>
      <c r="AB10" s="32">
        <f t="shared" si="26"/>
        <v>4.3940999999999999</v>
      </c>
      <c r="AC10" s="32">
        <f t="shared" si="27"/>
        <v>0.491428571428568</v>
      </c>
      <c r="AD10" s="32">
        <f t="shared" si="28"/>
        <v>4.3940999999999999</v>
      </c>
      <c r="AE10" s="32">
        <f t="shared" si="29"/>
        <v>4.3940999999999999</v>
      </c>
      <c r="AF10" s="32" t="e">
        <f t="shared" si="30"/>
        <v>#N/A</v>
      </c>
      <c r="AG10" s="32">
        <f t="shared" si="31"/>
        <v>0</v>
      </c>
      <c r="AH10" s="32">
        <f t="shared" si="32"/>
        <v>0</v>
      </c>
      <c r="AI10" s="32">
        <f t="shared" si="33"/>
        <v>0</v>
      </c>
      <c r="AJ10" s="32">
        <f t="shared" si="34"/>
        <v>0</v>
      </c>
      <c r="AK10" s="32">
        <f t="shared" si="35"/>
        <v>0</v>
      </c>
      <c r="AL10" s="32" t="str">
        <f t="shared" si="36"/>
        <v>OK</v>
      </c>
      <c r="AM10" s="32">
        <f t="shared" si="37"/>
        <v>4.2718999999999996</v>
      </c>
      <c r="AN10" s="32">
        <f t="shared" si="38"/>
        <v>4.3068999999999997</v>
      </c>
      <c r="AO10" s="32">
        <f t="shared" si="39"/>
        <v>4.3418999999999999</v>
      </c>
      <c r="AP10" s="32">
        <f t="shared" si="40"/>
        <v>4.3769</v>
      </c>
      <c r="AQ10" s="32">
        <f t="shared" si="41"/>
        <v>4.4119000000000002</v>
      </c>
      <c r="AR10" s="32">
        <f t="shared" si="42"/>
        <v>4.4469000000000003</v>
      </c>
      <c r="AS10" s="32">
        <f t="shared" si="43"/>
        <v>4.4819000000000004</v>
      </c>
      <c r="AT10" s="32" t="e">
        <f t="shared" si="44"/>
        <v>#N/A</v>
      </c>
      <c r="AU10" s="32" t="e">
        <f t="shared" si="45"/>
        <v>#N/A</v>
      </c>
      <c r="AV10" s="32" t="e">
        <f t="shared" si="46"/>
        <v>#N/A</v>
      </c>
      <c r="AW10" s="32" t="e">
        <f t="shared" si="47"/>
        <v>#N/A</v>
      </c>
      <c r="AX10" s="32">
        <f t="shared" si="48"/>
        <v>5.1273</v>
      </c>
      <c r="AY10" s="32">
        <f t="shared" si="49"/>
        <v>0.13043478260870059</v>
      </c>
      <c r="AZ10" s="32">
        <f t="shared" si="50"/>
        <v>5.1273</v>
      </c>
      <c r="BA10" s="32">
        <f t="shared" si="51"/>
        <v>5.1273</v>
      </c>
      <c r="BB10" s="32" t="e">
        <f t="shared" si="52"/>
        <v>#N/A</v>
      </c>
      <c r="BC10" s="32">
        <f t="shared" si="53"/>
        <v>0</v>
      </c>
      <c r="BD10" s="32">
        <f t="shared" si="54"/>
        <v>0</v>
      </c>
      <c r="BE10" s="32">
        <f t="shared" si="55"/>
        <v>0</v>
      </c>
      <c r="BF10" s="32">
        <f t="shared" si="56"/>
        <v>0</v>
      </c>
      <c r="BG10" s="32">
        <f t="shared" si="57"/>
        <v>0</v>
      </c>
      <c r="BH10" s="32" t="str">
        <f t="shared" si="58"/>
        <v>OK</v>
      </c>
      <c r="BI10" s="32">
        <f t="shared" si="59"/>
        <v>5.0192999999999994</v>
      </c>
      <c r="BJ10" s="32">
        <f t="shared" si="60"/>
        <v>5.0537999999999998</v>
      </c>
      <c r="BK10" s="32">
        <f t="shared" si="61"/>
        <v>5.0882999999999994</v>
      </c>
      <c r="BL10" s="32">
        <f t="shared" si="62"/>
        <v>5.1227999999999998</v>
      </c>
      <c r="BM10" s="32">
        <f t="shared" si="63"/>
        <v>5.1573000000000002</v>
      </c>
      <c r="BN10" s="32">
        <f t="shared" si="64"/>
        <v>5.1917999999999997</v>
      </c>
      <c r="BO10" s="32">
        <f t="shared" si="65"/>
        <v>5.2263000000000002</v>
      </c>
      <c r="BP10" s="32" t="e">
        <f t="shared" si="66"/>
        <v>#N/A</v>
      </c>
      <c r="BQ10" s="32" t="e">
        <f t="shared" si="67"/>
        <v>#N/A</v>
      </c>
      <c r="BR10" s="32" t="e">
        <f t="shared" si="68"/>
        <v>#N/A</v>
      </c>
      <c r="BS10" s="32" t="e">
        <f t="shared" si="69"/>
        <v>#N/A</v>
      </c>
    </row>
    <row r="11" spans="1:85" x14ac:dyDescent="0.3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 t="e">
        <f t="shared" si="23"/>
        <v>#N/A</v>
      </c>
      <c r="Z11" s="32" t="e">
        <f t="shared" si="24"/>
        <v>#N/A</v>
      </c>
      <c r="AA11" s="32" t="e">
        <f t="shared" si="25"/>
        <v>#N/A</v>
      </c>
      <c r="AB11" s="32">
        <f t="shared" si="26"/>
        <v>4.3707000000000003</v>
      </c>
      <c r="AC11" s="32">
        <f t="shared" si="27"/>
        <v>-0.1771428571428503</v>
      </c>
      <c r="AD11" s="32">
        <f t="shared" si="28"/>
        <v>4.3707000000000003</v>
      </c>
      <c r="AE11" s="32">
        <f t="shared" si="29"/>
        <v>4.3707000000000003</v>
      </c>
      <c r="AF11" s="32" t="e">
        <f t="shared" si="30"/>
        <v>#N/A</v>
      </c>
      <c r="AG11" s="32">
        <f t="shared" si="31"/>
        <v>0</v>
      </c>
      <c r="AH11" s="32">
        <f t="shared" si="32"/>
        <v>0</v>
      </c>
      <c r="AI11" s="32">
        <f t="shared" si="33"/>
        <v>0</v>
      </c>
      <c r="AJ11" s="32">
        <f t="shared" si="34"/>
        <v>0</v>
      </c>
      <c r="AK11" s="32">
        <f t="shared" si="35"/>
        <v>0</v>
      </c>
      <c r="AL11" s="32" t="str">
        <f t="shared" si="36"/>
        <v>OK</v>
      </c>
      <c r="AM11" s="32">
        <f t="shared" si="37"/>
        <v>4.2718999999999996</v>
      </c>
      <c r="AN11" s="32">
        <f t="shared" si="38"/>
        <v>4.3068999999999997</v>
      </c>
      <c r="AO11" s="32">
        <f t="shared" si="39"/>
        <v>4.3418999999999999</v>
      </c>
      <c r="AP11" s="32">
        <f t="shared" si="40"/>
        <v>4.3769</v>
      </c>
      <c r="AQ11" s="32">
        <f t="shared" si="41"/>
        <v>4.4119000000000002</v>
      </c>
      <c r="AR11" s="32">
        <f t="shared" si="42"/>
        <v>4.4469000000000003</v>
      </c>
      <c r="AS11" s="32">
        <f t="shared" si="43"/>
        <v>4.4819000000000004</v>
      </c>
      <c r="AT11" s="32" t="e">
        <f t="shared" si="44"/>
        <v>#N/A</v>
      </c>
      <c r="AU11" s="32" t="e">
        <f t="shared" si="45"/>
        <v>#N/A</v>
      </c>
      <c r="AV11" s="32" t="e">
        <f t="shared" si="46"/>
        <v>#N/A</v>
      </c>
      <c r="AW11" s="32" t="e">
        <f t="shared" si="47"/>
        <v>#N/A</v>
      </c>
      <c r="AX11" s="32">
        <f t="shared" si="48"/>
        <v>5.0697000000000001</v>
      </c>
      <c r="AY11" s="32">
        <f t="shared" si="49"/>
        <v>-1.5391304347826</v>
      </c>
      <c r="AZ11" s="32">
        <f t="shared" si="50"/>
        <v>5.0697000000000001</v>
      </c>
      <c r="BA11" s="32">
        <f t="shared" si="51"/>
        <v>5.0697000000000001</v>
      </c>
      <c r="BB11" s="32" t="e">
        <f t="shared" si="52"/>
        <v>#N/A</v>
      </c>
      <c r="BC11" s="32">
        <f t="shared" si="53"/>
        <v>0</v>
      </c>
      <c r="BD11" s="32">
        <f t="shared" si="54"/>
        <v>0</v>
      </c>
      <c r="BE11" s="32">
        <f t="shared" si="55"/>
        <v>0</v>
      </c>
      <c r="BF11" s="32">
        <f t="shared" si="56"/>
        <v>0</v>
      </c>
      <c r="BG11" s="32">
        <f t="shared" si="57"/>
        <v>0</v>
      </c>
      <c r="BH11" s="32" t="str">
        <f t="shared" si="58"/>
        <v>OK</v>
      </c>
      <c r="BI11" s="32">
        <f t="shared" si="59"/>
        <v>5.0192999999999994</v>
      </c>
      <c r="BJ11" s="32">
        <f t="shared" si="60"/>
        <v>5.0537999999999998</v>
      </c>
      <c r="BK11" s="32">
        <f t="shared" si="61"/>
        <v>5.0882999999999994</v>
      </c>
      <c r="BL11" s="32">
        <f t="shared" si="62"/>
        <v>5.1227999999999998</v>
      </c>
      <c r="BM11" s="32">
        <f t="shared" si="63"/>
        <v>5.1573000000000002</v>
      </c>
      <c r="BN11" s="32">
        <f t="shared" si="64"/>
        <v>5.1917999999999997</v>
      </c>
      <c r="BO11" s="32">
        <f t="shared" si="65"/>
        <v>5.2263000000000002</v>
      </c>
      <c r="BP11" s="32" t="e">
        <f t="shared" si="66"/>
        <v>#N/A</v>
      </c>
      <c r="BQ11" s="32" t="e">
        <f t="shared" si="67"/>
        <v>#N/A</v>
      </c>
      <c r="BR11" s="32" t="e">
        <f t="shared" si="68"/>
        <v>#N/A</v>
      </c>
      <c r="BS11" s="32" t="e">
        <f t="shared" si="69"/>
        <v>#N/A</v>
      </c>
    </row>
    <row r="12" spans="1:85" x14ac:dyDescent="0.3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 t="e">
        <f t="shared" si="23"/>
        <v>#N/A</v>
      </c>
      <c r="Z12" s="32" t="e">
        <f t="shared" si="24"/>
        <v>#N/A</v>
      </c>
      <c r="AA12" s="32" t="e">
        <f t="shared" si="25"/>
        <v>#N/A</v>
      </c>
      <c r="AB12" s="32">
        <f t="shared" si="26"/>
        <v>4.3696999999999999</v>
      </c>
      <c r="AC12" s="32">
        <f t="shared" si="27"/>
        <v>-0.2057142857142884</v>
      </c>
      <c r="AD12" s="32">
        <f t="shared" si="28"/>
        <v>4.3696999999999999</v>
      </c>
      <c r="AE12" s="32">
        <f t="shared" si="29"/>
        <v>4.3696999999999999</v>
      </c>
      <c r="AF12" s="32" t="e">
        <f t="shared" si="30"/>
        <v>#N/A</v>
      </c>
      <c r="AG12" s="32">
        <f t="shared" si="31"/>
        <v>0</v>
      </c>
      <c r="AH12" s="32">
        <f t="shared" si="32"/>
        <v>0</v>
      </c>
      <c r="AI12" s="32">
        <f t="shared" si="33"/>
        <v>0</v>
      </c>
      <c r="AJ12" s="32">
        <f t="shared" si="34"/>
        <v>0</v>
      </c>
      <c r="AK12" s="32">
        <f t="shared" si="35"/>
        <v>0</v>
      </c>
      <c r="AL12" s="32" t="str">
        <f t="shared" si="36"/>
        <v>OK</v>
      </c>
      <c r="AM12" s="32">
        <f t="shared" si="37"/>
        <v>4.2718999999999996</v>
      </c>
      <c r="AN12" s="32">
        <f t="shared" si="38"/>
        <v>4.3068999999999997</v>
      </c>
      <c r="AO12" s="32">
        <f t="shared" si="39"/>
        <v>4.3418999999999999</v>
      </c>
      <c r="AP12" s="32">
        <f t="shared" si="40"/>
        <v>4.3769</v>
      </c>
      <c r="AQ12" s="32">
        <f t="shared" si="41"/>
        <v>4.4119000000000002</v>
      </c>
      <c r="AR12" s="32">
        <f t="shared" si="42"/>
        <v>4.4469000000000003</v>
      </c>
      <c r="AS12" s="32">
        <f t="shared" si="43"/>
        <v>4.4819000000000004</v>
      </c>
      <c r="AT12" s="32" t="e">
        <f t="shared" si="44"/>
        <v>#N/A</v>
      </c>
      <c r="AU12" s="32" t="e">
        <f t="shared" si="45"/>
        <v>#N/A</v>
      </c>
      <c r="AV12" s="32" t="e">
        <f t="shared" si="46"/>
        <v>#N/A</v>
      </c>
      <c r="AW12" s="32" t="e">
        <f t="shared" si="47"/>
        <v>#N/A</v>
      </c>
      <c r="AX12" s="32">
        <f t="shared" si="48"/>
        <v>5.1658999999999997</v>
      </c>
      <c r="AY12" s="32">
        <f t="shared" si="49"/>
        <v>1.249275362318838</v>
      </c>
      <c r="AZ12" s="32">
        <f t="shared" si="50"/>
        <v>5.1658999999999997</v>
      </c>
      <c r="BA12" s="32">
        <f t="shared" si="51"/>
        <v>5.1658999999999997</v>
      </c>
      <c r="BB12" s="32" t="e">
        <f t="shared" si="52"/>
        <v>#N/A</v>
      </c>
      <c r="BC12" s="32">
        <f t="shared" si="53"/>
        <v>0</v>
      </c>
      <c r="BD12" s="32">
        <f t="shared" si="54"/>
        <v>0</v>
      </c>
      <c r="BE12" s="32">
        <f t="shared" si="55"/>
        <v>0</v>
      </c>
      <c r="BF12" s="32">
        <f t="shared" si="56"/>
        <v>0</v>
      </c>
      <c r="BG12" s="32">
        <f t="shared" si="57"/>
        <v>0</v>
      </c>
      <c r="BH12" s="32" t="str">
        <f t="shared" si="58"/>
        <v>OK</v>
      </c>
      <c r="BI12" s="32">
        <f t="shared" si="59"/>
        <v>5.0192999999999994</v>
      </c>
      <c r="BJ12" s="32">
        <f t="shared" si="60"/>
        <v>5.0537999999999998</v>
      </c>
      <c r="BK12" s="32">
        <f t="shared" si="61"/>
        <v>5.0882999999999994</v>
      </c>
      <c r="BL12" s="32">
        <f t="shared" si="62"/>
        <v>5.1227999999999998</v>
      </c>
      <c r="BM12" s="32">
        <f t="shared" si="63"/>
        <v>5.1573000000000002</v>
      </c>
      <c r="BN12" s="32">
        <f t="shared" si="64"/>
        <v>5.1917999999999997</v>
      </c>
      <c r="BO12" s="32">
        <f t="shared" si="65"/>
        <v>5.2263000000000002</v>
      </c>
      <c r="BP12" s="32" t="e">
        <f t="shared" si="66"/>
        <v>#N/A</v>
      </c>
      <c r="BQ12" s="32" t="e">
        <f t="shared" si="67"/>
        <v>#N/A</v>
      </c>
      <c r="BR12" s="32" t="e">
        <f t="shared" si="68"/>
        <v>#N/A</v>
      </c>
      <c r="BS12" s="32" t="e">
        <f t="shared" si="69"/>
        <v>#N/A</v>
      </c>
    </row>
    <row r="13" spans="1:85" x14ac:dyDescent="0.3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 t="e">
        <f t="shared" si="23"/>
        <v>#N/A</v>
      </c>
      <c r="Z13" s="32" t="e">
        <f t="shared" si="24"/>
        <v>#N/A</v>
      </c>
      <c r="AA13" s="32" t="e">
        <f t="shared" si="25"/>
        <v>#N/A</v>
      </c>
      <c r="AB13" s="32">
        <f t="shared" si="26"/>
        <v>4.4015000000000004</v>
      </c>
      <c r="AC13" s="32">
        <f t="shared" si="27"/>
        <v>0.70285714285715417</v>
      </c>
      <c r="AD13" s="32">
        <f t="shared" si="28"/>
        <v>4.4015000000000004</v>
      </c>
      <c r="AE13" s="32">
        <f t="shared" si="29"/>
        <v>4.4015000000000004</v>
      </c>
      <c r="AF13" s="32" t="e">
        <f t="shared" si="30"/>
        <v>#N/A</v>
      </c>
      <c r="AG13" s="32">
        <f t="shared" si="31"/>
        <v>0</v>
      </c>
      <c r="AH13" s="32">
        <f t="shared" si="32"/>
        <v>0</v>
      </c>
      <c r="AI13" s="32">
        <f t="shared" si="33"/>
        <v>0</v>
      </c>
      <c r="AJ13" s="32">
        <f t="shared" si="34"/>
        <v>0</v>
      </c>
      <c r="AK13" s="32">
        <f t="shared" si="35"/>
        <v>0</v>
      </c>
      <c r="AL13" s="32" t="str">
        <f t="shared" si="36"/>
        <v>OK</v>
      </c>
      <c r="AM13" s="32">
        <f t="shared" si="37"/>
        <v>4.2718999999999996</v>
      </c>
      <c r="AN13" s="32">
        <f t="shared" si="38"/>
        <v>4.3068999999999997</v>
      </c>
      <c r="AO13" s="32">
        <f t="shared" si="39"/>
        <v>4.3418999999999999</v>
      </c>
      <c r="AP13" s="32">
        <f t="shared" si="40"/>
        <v>4.3769</v>
      </c>
      <c r="AQ13" s="32">
        <f t="shared" si="41"/>
        <v>4.4119000000000002</v>
      </c>
      <c r="AR13" s="32">
        <f t="shared" si="42"/>
        <v>4.4469000000000003</v>
      </c>
      <c r="AS13" s="32">
        <f t="shared" si="43"/>
        <v>4.4819000000000004</v>
      </c>
      <c r="AT13" s="32" t="e">
        <f t="shared" si="44"/>
        <v>#N/A</v>
      </c>
      <c r="AU13" s="32" t="e">
        <f t="shared" si="45"/>
        <v>#N/A</v>
      </c>
      <c r="AV13" s="32" t="e">
        <f t="shared" si="46"/>
        <v>#N/A</v>
      </c>
      <c r="AW13" s="32" t="e">
        <f t="shared" si="47"/>
        <v>#N/A</v>
      </c>
      <c r="AX13" s="32">
        <f t="shared" si="48"/>
        <v>5.1725000000000003</v>
      </c>
      <c r="AY13" s="32">
        <f t="shared" si="49"/>
        <v>1.4405797101449425</v>
      </c>
      <c r="AZ13" s="32">
        <f t="shared" si="50"/>
        <v>5.1725000000000003</v>
      </c>
      <c r="BA13" s="32">
        <f t="shared" si="51"/>
        <v>5.1725000000000003</v>
      </c>
      <c r="BB13" s="32" t="e">
        <f t="shared" si="52"/>
        <v>#N/A</v>
      </c>
      <c r="BC13" s="32">
        <f t="shared" si="53"/>
        <v>0</v>
      </c>
      <c r="BD13" s="32">
        <f t="shared" si="54"/>
        <v>0</v>
      </c>
      <c r="BE13" s="32">
        <f t="shared" si="55"/>
        <v>0</v>
      </c>
      <c r="BF13" s="32">
        <f t="shared" si="56"/>
        <v>0</v>
      </c>
      <c r="BG13" s="32">
        <f t="shared" si="57"/>
        <v>0</v>
      </c>
      <c r="BH13" s="32" t="str">
        <f t="shared" si="58"/>
        <v>OK</v>
      </c>
      <c r="BI13" s="32">
        <f t="shared" si="59"/>
        <v>5.0192999999999994</v>
      </c>
      <c r="BJ13" s="32">
        <f t="shared" si="60"/>
        <v>5.0537999999999998</v>
      </c>
      <c r="BK13" s="32">
        <f t="shared" si="61"/>
        <v>5.0882999999999994</v>
      </c>
      <c r="BL13" s="32">
        <f t="shared" si="62"/>
        <v>5.1227999999999998</v>
      </c>
      <c r="BM13" s="32">
        <f t="shared" si="63"/>
        <v>5.1573000000000002</v>
      </c>
      <c r="BN13" s="32">
        <f t="shared" si="64"/>
        <v>5.1917999999999997</v>
      </c>
      <c r="BO13" s="32">
        <f t="shared" si="65"/>
        <v>5.2263000000000002</v>
      </c>
      <c r="BP13" s="32" t="e">
        <f t="shared" si="66"/>
        <v>#N/A</v>
      </c>
      <c r="BQ13" s="32" t="e">
        <f t="shared" si="67"/>
        <v>#N/A</v>
      </c>
      <c r="BR13" s="32" t="e">
        <f t="shared" si="68"/>
        <v>#N/A</v>
      </c>
      <c r="BS13" s="32" t="e">
        <f t="shared" si="69"/>
        <v>#N/A</v>
      </c>
    </row>
    <row r="14" spans="1:85" x14ac:dyDescent="0.3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 t="e">
        <f t="shared" si="23"/>
        <v>#N/A</v>
      </c>
      <c r="Z14" s="32" t="e">
        <f t="shared" si="24"/>
        <v>#N/A</v>
      </c>
      <c r="AA14" s="32" t="e">
        <f t="shared" si="25"/>
        <v>#N/A</v>
      </c>
      <c r="AB14" s="32">
        <f t="shared" si="26"/>
        <v>4.3951000000000002</v>
      </c>
      <c r="AC14" s="32">
        <f t="shared" si="27"/>
        <v>0.52000000000000612</v>
      </c>
      <c r="AD14" s="32">
        <f t="shared" si="28"/>
        <v>4.3951000000000002</v>
      </c>
      <c r="AE14" s="32">
        <f t="shared" si="29"/>
        <v>4.3951000000000002</v>
      </c>
      <c r="AF14" s="32" t="e">
        <f t="shared" si="30"/>
        <v>#N/A</v>
      </c>
      <c r="AG14" s="32">
        <f t="shared" si="31"/>
        <v>0</v>
      </c>
      <c r="AH14" s="32">
        <f t="shared" si="32"/>
        <v>0</v>
      </c>
      <c r="AI14" s="32">
        <f t="shared" si="33"/>
        <v>0</v>
      </c>
      <c r="AJ14" s="32">
        <f t="shared" si="34"/>
        <v>0</v>
      </c>
      <c r="AK14" s="32">
        <f t="shared" si="35"/>
        <v>0</v>
      </c>
      <c r="AL14" s="32" t="str">
        <f t="shared" si="36"/>
        <v>OK</v>
      </c>
      <c r="AM14" s="32">
        <f t="shared" si="37"/>
        <v>4.2718999999999996</v>
      </c>
      <c r="AN14" s="32">
        <f t="shared" si="38"/>
        <v>4.3068999999999997</v>
      </c>
      <c r="AO14" s="32">
        <f t="shared" si="39"/>
        <v>4.3418999999999999</v>
      </c>
      <c r="AP14" s="32">
        <f t="shared" si="40"/>
        <v>4.3769</v>
      </c>
      <c r="AQ14" s="32">
        <f t="shared" si="41"/>
        <v>4.4119000000000002</v>
      </c>
      <c r="AR14" s="32">
        <f t="shared" si="42"/>
        <v>4.4469000000000003</v>
      </c>
      <c r="AS14" s="32">
        <f t="shared" si="43"/>
        <v>4.4819000000000004</v>
      </c>
      <c r="AT14" s="32" t="e">
        <f t="shared" si="44"/>
        <v>#N/A</v>
      </c>
      <c r="AU14" s="32" t="e">
        <f t="shared" si="45"/>
        <v>#N/A</v>
      </c>
      <c r="AV14" s="32" t="e">
        <f t="shared" si="46"/>
        <v>#N/A</v>
      </c>
      <c r="AW14" s="32" t="e">
        <f t="shared" si="47"/>
        <v>#N/A</v>
      </c>
      <c r="AX14" s="32">
        <f t="shared" si="48"/>
        <v>5.1204999999999998</v>
      </c>
      <c r="AY14" s="32">
        <f t="shared" si="49"/>
        <v>-6.666666666666575E-2</v>
      </c>
      <c r="AZ14" s="32">
        <f t="shared" si="50"/>
        <v>5.1204999999999998</v>
      </c>
      <c r="BA14" s="32">
        <f t="shared" si="51"/>
        <v>5.1204999999999998</v>
      </c>
      <c r="BB14" s="32" t="e">
        <f t="shared" si="52"/>
        <v>#N/A</v>
      </c>
      <c r="BC14" s="32">
        <f t="shared" si="53"/>
        <v>0</v>
      </c>
      <c r="BD14" s="32">
        <f t="shared" si="54"/>
        <v>0</v>
      </c>
      <c r="BE14" s="32">
        <f t="shared" si="55"/>
        <v>0</v>
      </c>
      <c r="BF14" s="32">
        <f t="shared" si="56"/>
        <v>0</v>
      </c>
      <c r="BG14" s="32">
        <f t="shared" si="57"/>
        <v>0</v>
      </c>
      <c r="BH14" s="32" t="str">
        <f t="shared" si="58"/>
        <v>OK</v>
      </c>
      <c r="BI14" s="32">
        <f t="shared" si="59"/>
        <v>5.0192999999999994</v>
      </c>
      <c r="BJ14" s="32">
        <f t="shared" si="60"/>
        <v>5.0537999999999998</v>
      </c>
      <c r="BK14" s="32">
        <f t="shared" si="61"/>
        <v>5.0882999999999994</v>
      </c>
      <c r="BL14" s="32">
        <f t="shared" si="62"/>
        <v>5.1227999999999998</v>
      </c>
      <c r="BM14" s="32">
        <f t="shared" si="63"/>
        <v>5.1573000000000002</v>
      </c>
      <c r="BN14" s="32">
        <f t="shared" si="64"/>
        <v>5.1917999999999997</v>
      </c>
      <c r="BO14" s="32">
        <f t="shared" si="65"/>
        <v>5.2263000000000002</v>
      </c>
      <c r="BP14" s="32" t="e">
        <f t="shared" si="66"/>
        <v>#N/A</v>
      </c>
      <c r="BQ14" s="32" t="e">
        <f t="shared" si="67"/>
        <v>#N/A</v>
      </c>
      <c r="BR14" s="32" t="e">
        <f t="shared" si="68"/>
        <v>#N/A</v>
      </c>
      <c r="BS14" s="32" t="e">
        <f t="shared" si="69"/>
        <v>#N/A</v>
      </c>
    </row>
    <row r="15" spans="1:85" x14ac:dyDescent="0.3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 t="e">
        <f t="shared" si="23"/>
        <v>#N/A</v>
      </c>
      <c r="Z15" s="32" t="e">
        <f t="shared" si="24"/>
        <v>#N/A</v>
      </c>
      <c r="AA15" s="32" t="e">
        <f t="shared" si="25"/>
        <v>#N/A</v>
      </c>
      <c r="AB15" s="32">
        <f t="shared" si="26"/>
        <v>4.3407999999999998</v>
      </c>
      <c r="AC15" s="32">
        <f t="shared" si="27"/>
        <v>-1.0314285714285782</v>
      </c>
      <c r="AD15" s="32">
        <f t="shared" si="28"/>
        <v>4.3407999999999998</v>
      </c>
      <c r="AE15" s="32">
        <f t="shared" si="29"/>
        <v>4.3407999999999998</v>
      </c>
      <c r="AF15" s="32" t="e">
        <f t="shared" si="30"/>
        <v>#N/A</v>
      </c>
      <c r="AG15" s="32">
        <f t="shared" si="31"/>
        <v>0</v>
      </c>
      <c r="AH15" s="32">
        <f t="shared" si="32"/>
        <v>0</v>
      </c>
      <c r="AI15" s="32">
        <f t="shared" si="33"/>
        <v>0</v>
      </c>
      <c r="AJ15" s="32">
        <f t="shared" si="34"/>
        <v>0</v>
      </c>
      <c r="AK15" s="32">
        <f t="shared" si="35"/>
        <v>0</v>
      </c>
      <c r="AL15" s="32" t="str">
        <f t="shared" si="36"/>
        <v>OK</v>
      </c>
      <c r="AM15" s="32">
        <f t="shared" si="37"/>
        <v>4.2718999999999996</v>
      </c>
      <c r="AN15" s="32">
        <f t="shared" si="38"/>
        <v>4.3068999999999997</v>
      </c>
      <c r="AO15" s="32">
        <f t="shared" si="39"/>
        <v>4.3418999999999999</v>
      </c>
      <c r="AP15" s="32">
        <f t="shared" si="40"/>
        <v>4.3769</v>
      </c>
      <c r="AQ15" s="32">
        <f t="shared" si="41"/>
        <v>4.4119000000000002</v>
      </c>
      <c r="AR15" s="32">
        <f t="shared" si="42"/>
        <v>4.4469000000000003</v>
      </c>
      <c r="AS15" s="32">
        <f t="shared" si="43"/>
        <v>4.4819000000000004</v>
      </c>
      <c r="AT15" s="32" t="e">
        <f t="shared" si="44"/>
        <v>#N/A</v>
      </c>
      <c r="AU15" s="32" t="e">
        <f t="shared" si="45"/>
        <v>#N/A</v>
      </c>
      <c r="AV15" s="32" t="e">
        <f t="shared" si="46"/>
        <v>#N/A</v>
      </c>
      <c r="AW15" s="32" t="e">
        <f t="shared" si="47"/>
        <v>#N/A</v>
      </c>
      <c r="AX15" s="32">
        <f t="shared" si="48"/>
        <v>5.1132999999999997</v>
      </c>
      <c r="AY15" s="32">
        <f t="shared" si="49"/>
        <v>-0.27536231884058154</v>
      </c>
      <c r="AZ15" s="32">
        <f t="shared" si="50"/>
        <v>5.1132999999999997</v>
      </c>
      <c r="BA15" s="32">
        <f t="shared" si="51"/>
        <v>5.1132999999999997</v>
      </c>
      <c r="BB15" s="32" t="e">
        <f t="shared" si="52"/>
        <v>#N/A</v>
      </c>
      <c r="BC15" s="32">
        <f t="shared" si="53"/>
        <v>0</v>
      </c>
      <c r="BD15" s="32">
        <f t="shared" si="54"/>
        <v>0</v>
      </c>
      <c r="BE15" s="32">
        <f t="shared" si="55"/>
        <v>0</v>
      </c>
      <c r="BF15" s="32">
        <f t="shared" si="56"/>
        <v>0</v>
      </c>
      <c r="BG15" s="32">
        <f t="shared" si="57"/>
        <v>0</v>
      </c>
      <c r="BH15" s="32" t="str">
        <f t="shared" si="58"/>
        <v>OK</v>
      </c>
      <c r="BI15" s="32">
        <f t="shared" si="59"/>
        <v>5.0192999999999994</v>
      </c>
      <c r="BJ15" s="32">
        <f t="shared" si="60"/>
        <v>5.0537999999999998</v>
      </c>
      <c r="BK15" s="32">
        <f t="shared" si="61"/>
        <v>5.0882999999999994</v>
      </c>
      <c r="BL15" s="32">
        <f t="shared" si="62"/>
        <v>5.1227999999999998</v>
      </c>
      <c r="BM15" s="32">
        <f t="shared" si="63"/>
        <v>5.1573000000000002</v>
      </c>
      <c r="BN15" s="32">
        <f t="shared" si="64"/>
        <v>5.1917999999999997</v>
      </c>
      <c r="BO15" s="32">
        <f t="shared" si="65"/>
        <v>5.2263000000000002</v>
      </c>
      <c r="BP15" s="32" t="e">
        <f t="shared" si="66"/>
        <v>#N/A</v>
      </c>
      <c r="BQ15" s="32" t="e">
        <f t="shared" si="67"/>
        <v>#N/A</v>
      </c>
      <c r="BR15" s="32" t="e">
        <f t="shared" si="68"/>
        <v>#N/A</v>
      </c>
      <c r="BS15" s="32" t="e">
        <f t="shared" si="69"/>
        <v>#N/A</v>
      </c>
    </row>
    <row r="16" spans="1:85" x14ac:dyDescent="0.3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 t="e">
        <f t="shared" si="23"/>
        <v>#N/A</v>
      </c>
      <c r="Z16" s="32" t="e">
        <f t="shared" si="24"/>
        <v>#N/A</v>
      </c>
      <c r="AA16" s="32" t="e">
        <f t="shared" si="25"/>
        <v>#N/A</v>
      </c>
      <c r="AB16" s="32">
        <f t="shared" si="26"/>
        <v>4.3741000000000003</v>
      </c>
      <c r="AC16" s="32">
        <f t="shared" si="27"/>
        <v>-7.9999999999991175E-2</v>
      </c>
      <c r="AD16" s="32">
        <f t="shared" si="28"/>
        <v>4.3741000000000003</v>
      </c>
      <c r="AE16" s="32">
        <f t="shared" si="29"/>
        <v>4.3741000000000003</v>
      </c>
      <c r="AF16" s="32" t="e">
        <f t="shared" si="30"/>
        <v>#N/A</v>
      </c>
      <c r="AG16" s="32">
        <f t="shared" si="31"/>
        <v>0</v>
      </c>
      <c r="AH16" s="32">
        <f t="shared" si="32"/>
        <v>0</v>
      </c>
      <c r="AI16" s="32">
        <f t="shared" si="33"/>
        <v>0</v>
      </c>
      <c r="AJ16" s="32">
        <f t="shared" si="34"/>
        <v>0</v>
      </c>
      <c r="AK16" s="32">
        <f t="shared" si="35"/>
        <v>0</v>
      </c>
      <c r="AL16" s="32" t="str">
        <f t="shared" si="36"/>
        <v>OK</v>
      </c>
      <c r="AM16" s="32">
        <f t="shared" si="37"/>
        <v>4.2718999999999996</v>
      </c>
      <c r="AN16" s="32">
        <f t="shared" si="38"/>
        <v>4.3068999999999997</v>
      </c>
      <c r="AO16" s="32">
        <f t="shared" si="39"/>
        <v>4.3418999999999999</v>
      </c>
      <c r="AP16" s="32">
        <f t="shared" si="40"/>
        <v>4.3769</v>
      </c>
      <c r="AQ16" s="32">
        <f t="shared" si="41"/>
        <v>4.4119000000000002</v>
      </c>
      <c r="AR16" s="32">
        <f t="shared" si="42"/>
        <v>4.4469000000000003</v>
      </c>
      <c r="AS16" s="32">
        <f t="shared" si="43"/>
        <v>4.4819000000000004</v>
      </c>
      <c r="AT16" s="32" t="e">
        <f t="shared" si="44"/>
        <v>#N/A</v>
      </c>
      <c r="AU16" s="32" t="e">
        <f t="shared" si="45"/>
        <v>#N/A</v>
      </c>
      <c r="AV16" s="32" t="e">
        <f t="shared" si="46"/>
        <v>#N/A</v>
      </c>
      <c r="AW16" s="32" t="e">
        <f t="shared" si="47"/>
        <v>#N/A</v>
      </c>
      <c r="AX16" s="32">
        <f t="shared" si="48"/>
        <v>5.1172000000000004</v>
      </c>
      <c r="AY16" s="32">
        <f t="shared" si="49"/>
        <v>-0.16231884057969226</v>
      </c>
      <c r="AZ16" s="32">
        <f t="shared" si="50"/>
        <v>5.1172000000000004</v>
      </c>
      <c r="BA16" s="32">
        <f t="shared" si="51"/>
        <v>5.1172000000000004</v>
      </c>
      <c r="BB16" s="32" t="e">
        <f t="shared" si="52"/>
        <v>#N/A</v>
      </c>
      <c r="BC16" s="32">
        <f t="shared" si="53"/>
        <v>0</v>
      </c>
      <c r="BD16" s="32">
        <f t="shared" si="54"/>
        <v>0</v>
      </c>
      <c r="BE16" s="32">
        <f t="shared" si="55"/>
        <v>0</v>
      </c>
      <c r="BF16" s="32">
        <f t="shared" si="56"/>
        <v>0</v>
      </c>
      <c r="BG16" s="32">
        <f t="shared" si="57"/>
        <v>0</v>
      </c>
      <c r="BH16" s="32" t="str">
        <f t="shared" si="58"/>
        <v>OK</v>
      </c>
      <c r="BI16" s="32">
        <f t="shared" si="59"/>
        <v>5.0192999999999994</v>
      </c>
      <c r="BJ16" s="32">
        <f t="shared" si="60"/>
        <v>5.0537999999999998</v>
      </c>
      <c r="BK16" s="32">
        <f t="shared" si="61"/>
        <v>5.0882999999999994</v>
      </c>
      <c r="BL16" s="32">
        <f t="shared" si="62"/>
        <v>5.1227999999999998</v>
      </c>
      <c r="BM16" s="32">
        <f t="shared" si="63"/>
        <v>5.1573000000000002</v>
      </c>
      <c r="BN16" s="32">
        <f t="shared" si="64"/>
        <v>5.1917999999999997</v>
      </c>
      <c r="BO16" s="32">
        <f t="shared" si="65"/>
        <v>5.2263000000000002</v>
      </c>
      <c r="BP16" s="32" t="e">
        <f t="shared" si="66"/>
        <v>#N/A</v>
      </c>
      <c r="BQ16" s="32" t="e">
        <f t="shared" si="67"/>
        <v>#N/A</v>
      </c>
      <c r="BR16" s="32" t="e">
        <f t="shared" si="68"/>
        <v>#N/A</v>
      </c>
      <c r="BS16" s="32" t="e">
        <f t="shared" si="69"/>
        <v>#N/A</v>
      </c>
    </row>
    <row r="17" spans="1:71" x14ac:dyDescent="0.3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 t="e">
        <f t="shared" si="23"/>
        <v>#N/A</v>
      </c>
      <c r="Z17" s="32" t="e">
        <f t="shared" si="24"/>
        <v>#N/A</v>
      </c>
      <c r="AA17" s="32" t="e">
        <f t="shared" si="25"/>
        <v>#N/A</v>
      </c>
      <c r="AB17" s="32">
        <f t="shared" si="26"/>
        <v>4.3780999999999999</v>
      </c>
      <c r="AC17" s="32">
        <f t="shared" si="27"/>
        <v>3.4285714285710506E-2</v>
      </c>
      <c r="AD17" s="32">
        <f t="shared" si="28"/>
        <v>4.3780999999999999</v>
      </c>
      <c r="AE17" s="32">
        <f t="shared" si="29"/>
        <v>4.3780999999999999</v>
      </c>
      <c r="AF17" s="32" t="e">
        <f t="shared" si="30"/>
        <v>#N/A</v>
      </c>
      <c r="AG17" s="32">
        <f t="shared" si="31"/>
        <v>0</v>
      </c>
      <c r="AH17" s="32">
        <f t="shared" si="32"/>
        <v>0</v>
      </c>
      <c r="AI17" s="32">
        <f t="shared" si="33"/>
        <v>0</v>
      </c>
      <c r="AJ17" s="32">
        <f t="shared" si="34"/>
        <v>0</v>
      </c>
      <c r="AK17" s="32">
        <f t="shared" si="35"/>
        <v>0</v>
      </c>
      <c r="AL17" s="32" t="str">
        <f t="shared" si="36"/>
        <v>OK</v>
      </c>
      <c r="AM17" s="32">
        <f t="shared" si="37"/>
        <v>4.2718999999999996</v>
      </c>
      <c r="AN17" s="32">
        <f t="shared" si="38"/>
        <v>4.3068999999999997</v>
      </c>
      <c r="AO17" s="32">
        <f t="shared" si="39"/>
        <v>4.3418999999999999</v>
      </c>
      <c r="AP17" s="32">
        <f t="shared" si="40"/>
        <v>4.3769</v>
      </c>
      <c r="AQ17" s="32">
        <f t="shared" si="41"/>
        <v>4.4119000000000002</v>
      </c>
      <c r="AR17" s="32">
        <f t="shared" si="42"/>
        <v>4.4469000000000003</v>
      </c>
      <c r="AS17" s="32">
        <f t="shared" si="43"/>
        <v>4.4819000000000004</v>
      </c>
      <c r="AT17" s="32" t="e">
        <f t="shared" si="44"/>
        <v>#N/A</v>
      </c>
      <c r="AU17" s="32" t="e">
        <f t="shared" si="45"/>
        <v>#N/A</v>
      </c>
      <c r="AV17" s="32" t="e">
        <f t="shared" si="46"/>
        <v>#N/A</v>
      </c>
      <c r="AW17" s="32" t="e">
        <f t="shared" si="47"/>
        <v>#N/A</v>
      </c>
      <c r="AX17" s="32">
        <f t="shared" si="48"/>
        <v>5.0891000000000002</v>
      </c>
      <c r="AY17" s="32">
        <f t="shared" si="49"/>
        <v>-0.97681159420288743</v>
      </c>
      <c r="AZ17" s="32">
        <f t="shared" si="50"/>
        <v>5.0891000000000002</v>
      </c>
      <c r="BA17" s="32">
        <f t="shared" si="51"/>
        <v>5.0891000000000002</v>
      </c>
      <c r="BB17" s="32" t="e">
        <f t="shared" si="52"/>
        <v>#N/A</v>
      </c>
      <c r="BC17" s="32">
        <f t="shared" si="53"/>
        <v>0</v>
      </c>
      <c r="BD17" s="32">
        <f t="shared" si="54"/>
        <v>0</v>
      </c>
      <c r="BE17" s="32">
        <f t="shared" si="55"/>
        <v>0</v>
      </c>
      <c r="BF17" s="32">
        <f t="shared" si="56"/>
        <v>0</v>
      </c>
      <c r="BG17" s="32">
        <f t="shared" si="57"/>
        <v>0</v>
      </c>
      <c r="BH17" s="32" t="str">
        <f t="shared" si="58"/>
        <v>OK</v>
      </c>
      <c r="BI17" s="32">
        <f t="shared" si="59"/>
        <v>5.0192999999999994</v>
      </c>
      <c r="BJ17" s="32">
        <f t="shared" si="60"/>
        <v>5.0537999999999998</v>
      </c>
      <c r="BK17" s="32">
        <f t="shared" si="61"/>
        <v>5.0882999999999994</v>
      </c>
      <c r="BL17" s="32">
        <f t="shared" si="62"/>
        <v>5.1227999999999998</v>
      </c>
      <c r="BM17" s="32">
        <f t="shared" si="63"/>
        <v>5.1573000000000002</v>
      </c>
      <c r="BN17" s="32">
        <f t="shared" si="64"/>
        <v>5.1917999999999997</v>
      </c>
      <c r="BO17" s="32">
        <f t="shared" si="65"/>
        <v>5.2263000000000002</v>
      </c>
      <c r="BP17" s="32" t="e">
        <f t="shared" si="66"/>
        <v>#N/A</v>
      </c>
      <c r="BQ17" s="32" t="e">
        <f t="shared" si="67"/>
        <v>#N/A</v>
      </c>
      <c r="BR17" s="32" t="e">
        <f t="shared" si="68"/>
        <v>#N/A</v>
      </c>
      <c r="BS17" s="32" t="e">
        <f t="shared" si="69"/>
        <v>#N/A</v>
      </c>
    </row>
    <row r="18" spans="1:71" x14ac:dyDescent="0.3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 t="e">
        <f t="shared" si="23"/>
        <v>#N/A</v>
      </c>
      <c r="Z18" s="32" t="e">
        <f t="shared" si="24"/>
        <v>#N/A</v>
      </c>
      <c r="AA18" s="32" t="e">
        <f t="shared" si="25"/>
        <v>#N/A</v>
      </c>
      <c r="AB18" s="32">
        <f t="shared" si="26"/>
        <v>4.34</v>
      </c>
      <c r="AC18" s="32">
        <f t="shared" si="27"/>
        <v>-1.0542857142857187</v>
      </c>
      <c r="AD18" s="32">
        <f t="shared" si="28"/>
        <v>4.34</v>
      </c>
      <c r="AE18" s="32">
        <f t="shared" si="29"/>
        <v>4.34</v>
      </c>
      <c r="AF18" s="32" t="e">
        <f t="shared" si="30"/>
        <v>#N/A</v>
      </c>
      <c r="AG18" s="32">
        <f t="shared" si="31"/>
        <v>0</v>
      </c>
      <c r="AH18" s="32">
        <f t="shared" si="32"/>
        <v>0</v>
      </c>
      <c r="AI18" s="32">
        <f t="shared" si="33"/>
        <v>0</v>
      </c>
      <c r="AJ18" s="32">
        <f t="shared" si="34"/>
        <v>0</v>
      </c>
      <c r="AK18" s="32">
        <f t="shared" si="35"/>
        <v>0</v>
      </c>
      <c r="AL18" s="32" t="str">
        <f t="shared" si="36"/>
        <v>OK</v>
      </c>
      <c r="AM18" s="32">
        <f t="shared" si="37"/>
        <v>4.2718999999999996</v>
      </c>
      <c r="AN18" s="32">
        <f t="shared" si="38"/>
        <v>4.3068999999999997</v>
      </c>
      <c r="AO18" s="32">
        <f t="shared" si="39"/>
        <v>4.3418999999999999</v>
      </c>
      <c r="AP18" s="32">
        <f t="shared" si="40"/>
        <v>4.3769</v>
      </c>
      <c r="AQ18" s="32">
        <f t="shared" si="41"/>
        <v>4.4119000000000002</v>
      </c>
      <c r="AR18" s="32">
        <f t="shared" si="42"/>
        <v>4.4469000000000003</v>
      </c>
      <c r="AS18" s="32">
        <f t="shared" si="43"/>
        <v>4.4819000000000004</v>
      </c>
      <c r="AT18" s="32" t="e">
        <f t="shared" si="44"/>
        <v>#N/A</v>
      </c>
      <c r="AU18" s="32" t="e">
        <f t="shared" si="45"/>
        <v>#N/A</v>
      </c>
      <c r="AV18" s="32" t="e">
        <f t="shared" si="46"/>
        <v>#N/A</v>
      </c>
      <c r="AW18" s="32" t="e">
        <f t="shared" si="47"/>
        <v>#N/A</v>
      </c>
      <c r="AX18" s="32">
        <f t="shared" si="48"/>
        <v>5.1607000000000003</v>
      </c>
      <c r="AY18" s="32">
        <f t="shared" si="49"/>
        <v>1.0985507246376953</v>
      </c>
      <c r="AZ18" s="32">
        <f t="shared" si="50"/>
        <v>5.1607000000000003</v>
      </c>
      <c r="BA18" s="32">
        <f t="shared" si="51"/>
        <v>5.1607000000000003</v>
      </c>
      <c r="BB18" s="32" t="e">
        <f t="shared" si="52"/>
        <v>#N/A</v>
      </c>
      <c r="BC18" s="32">
        <f t="shared" si="53"/>
        <v>0</v>
      </c>
      <c r="BD18" s="32">
        <f t="shared" si="54"/>
        <v>0</v>
      </c>
      <c r="BE18" s="32">
        <f t="shared" si="55"/>
        <v>0</v>
      </c>
      <c r="BF18" s="32">
        <f t="shared" si="56"/>
        <v>0</v>
      </c>
      <c r="BG18" s="32">
        <f t="shared" si="57"/>
        <v>0</v>
      </c>
      <c r="BH18" s="32" t="str">
        <f t="shared" si="58"/>
        <v>OK</v>
      </c>
      <c r="BI18" s="32">
        <f t="shared" si="59"/>
        <v>5.0192999999999994</v>
      </c>
      <c r="BJ18" s="32">
        <f t="shared" si="60"/>
        <v>5.0537999999999998</v>
      </c>
      <c r="BK18" s="32">
        <f t="shared" si="61"/>
        <v>5.0882999999999994</v>
      </c>
      <c r="BL18" s="32">
        <f t="shared" si="62"/>
        <v>5.1227999999999998</v>
      </c>
      <c r="BM18" s="32">
        <f t="shared" si="63"/>
        <v>5.1573000000000002</v>
      </c>
      <c r="BN18" s="32">
        <f t="shared" si="64"/>
        <v>5.1917999999999997</v>
      </c>
      <c r="BO18" s="32">
        <f t="shared" si="65"/>
        <v>5.2263000000000002</v>
      </c>
      <c r="BP18" s="32" t="e">
        <f t="shared" si="66"/>
        <v>#N/A</v>
      </c>
      <c r="BQ18" s="32" t="e">
        <f t="shared" si="67"/>
        <v>#N/A</v>
      </c>
      <c r="BR18" s="32" t="e">
        <f t="shared" si="68"/>
        <v>#N/A</v>
      </c>
      <c r="BS18" s="32" t="e">
        <f t="shared" si="69"/>
        <v>#N/A</v>
      </c>
    </row>
    <row r="19" spans="1:71" x14ac:dyDescent="0.3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 t="e">
        <f t="shared" si="23"/>
        <v>#N/A</v>
      </c>
      <c r="Z19" s="32" t="e">
        <f t="shared" si="24"/>
        <v>#N/A</v>
      </c>
      <c r="AA19" s="32" t="e">
        <f t="shared" si="25"/>
        <v>#N/A</v>
      </c>
      <c r="AB19" s="32">
        <f t="shared" si="26"/>
        <v>4.3860000000000001</v>
      </c>
      <c r="AC19" s="32">
        <f t="shared" si="27"/>
        <v>0.26000000000000306</v>
      </c>
      <c r="AD19" s="32">
        <f t="shared" si="28"/>
        <v>4.3860000000000001</v>
      </c>
      <c r="AE19" s="32">
        <f t="shared" si="29"/>
        <v>4.3860000000000001</v>
      </c>
      <c r="AF19" s="32" t="e">
        <f t="shared" si="30"/>
        <v>#N/A</v>
      </c>
      <c r="AG19" s="32">
        <f t="shared" si="31"/>
        <v>0</v>
      </c>
      <c r="AH19" s="32">
        <f t="shared" si="32"/>
        <v>0</v>
      </c>
      <c r="AI19" s="32">
        <f t="shared" si="33"/>
        <v>0</v>
      </c>
      <c r="AJ19" s="32">
        <f t="shared" si="34"/>
        <v>0</v>
      </c>
      <c r="AK19" s="32">
        <f t="shared" si="35"/>
        <v>0</v>
      </c>
      <c r="AL19" s="32" t="str">
        <f t="shared" si="36"/>
        <v>OK</v>
      </c>
      <c r="AM19" s="32">
        <f t="shared" si="37"/>
        <v>4.2718999999999996</v>
      </c>
      <c r="AN19" s="32">
        <f t="shared" si="38"/>
        <v>4.3068999999999997</v>
      </c>
      <c r="AO19" s="32">
        <f t="shared" si="39"/>
        <v>4.3418999999999999</v>
      </c>
      <c r="AP19" s="32">
        <f t="shared" si="40"/>
        <v>4.3769</v>
      </c>
      <c r="AQ19" s="32">
        <f t="shared" si="41"/>
        <v>4.4119000000000002</v>
      </c>
      <c r="AR19" s="32">
        <f t="shared" si="42"/>
        <v>4.4469000000000003</v>
      </c>
      <c r="AS19" s="32">
        <f t="shared" si="43"/>
        <v>4.4819000000000004</v>
      </c>
      <c r="AT19" s="32" t="e">
        <f t="shared" si="44"/>
        <v>#N/A</v>
      </c>
      <c r="AU19" s="32" t="e">
        <f t="shared" si="45"/>
        <v>#N/A</v>
      </c>
      <c r="AV19" s="32" t="e">
        <f t="shared" si="46"/>
        <v>#N/A</v>
      </c>
      <c r="AW19" s="32" t="e">
        <f t="shared" si="47"/>
        <v>#N/A</v>
      </c>
      <c r="AX19" s="32">
        <f t="shared" si="48"/>
        <v>5.1040000000000001</v>
      </c>
      <c r="AY19" s="32">
        <f t="shared" si="49"/>
        <v>-0.54492753623187551</v>
      </c>
      <c r="AZ19" s="32">
        <f t="shared" si="50"/>
        <v>5.1040000000000001</v>
      </c>
      <c r="BA19" s="32">
        <f t="shared" si="51"/>
        <v>5.1040000000000001</v>
      </c>
      <c r="BB19" s="32" t="e">
        <f t="shared" si="52"/>
        <v>#N/A</v>
      </c>
      <c r="BC19" s="32">
        <f t="shared" si="53"/>
        <v>0</v>
      </c>
      <c r="BD19" s="32">
        <f t="shared" si="54"/>
        <v>0</v>
      </c>
      <c r="BE19" s="32">
        <f t="shared" si="55"/>
        <v>0</v>
      </c>
      <c r="BF19" s="32">
        <f t="shared" si="56"/>
        <v>0</v>
      </c>
      <c r="BG19" s="32">
        <f t="shared" si="57"/>
        <v>0</v>
      </c>
      <c r="BH19" s="32" t="str">
        <f t="shared" si="58"/>
        <v>OK</v>
      </c>
      <c r="BI19" s="32">
        <f t="shared" si="59"/>
        <v>5.0192999999999994</v>
      </c>
      <c r="BJ19" s="32">
        <f t="shared" si="60"/>
        <v>5.0537999999999998</v>
      </c>
      <c r="BK19" s="32">
        <f t="shared" si="61"/>
        <v>5.0882999999999994</v>
      </c>
      <c r="BL19" s="32">
        <f t="shared" si="62"/>
        <v>5.1227999999999998</v>
      </c>
      <c r="BM19" s="32">
        <f t="shared" si="63"/>
        <v>5.1573000000000002</v>
      </c>
      <c r="BN19" s="32">
        <f t="shared" si="64"/>
        <v>5.1917999999999997</v>
      </c>
      <c r="BO19" s="32">
        <f t="shared" si="65"/>
        <v>5.2263000000000002</v>
      </c>
      <c r="BP19" s="32" t="e">
        <f t="shared" si="66"/>
        <v>#N/A</v>
      </c>
      <c r="BQ19" s="32" t="e">
        <f t="shared" si="67"/>
        <v>#N/A</v>
      </c>
      <c r="BR19" s="32" t="e">
        <f t="shared" si="68"/>
        <v>#N/A</v>
      </c>
      <c r="BS19" s="32" t="e">
        <f t="shared" si="69"/>
        <v>#N/A</v>
      </c>
    </row>
    <row r="20" spans="1:71" x14ac:dyDescent="0.3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 t="e">
        <f t="shared" si="23"/>
        <v>#N/A</v>
      </c>
      <c r="Z20" s="32" t="e">
        <f t="shared" si="24"/>
        <v>#N/A</v>
      </c>
      <c r="AA20" s="32" t="e">
        <f t="shared" si="25"/>
        <v>#N/A</v>
      </c>
      <c r="AB20" s="32">
        <f t="shared" si="26"/>
        <v>4.3468999999999998</v>
      </c>
      <c r="AC20" s="32">
        <f t="shared" si="27"/>
        <v>-0.8571428571428642</v>
      </c>
      <c r="AD20" s="32">
        <f t="shared" si="28"/>
        <v>4.3468999999999998</v>
      </c>
      <c r="AE20" s="32">
        <f t="shared" si="29"/>
        <v>4.3468999999999998</v>
      </c>
      <c r="AF20" s="32" t="e">
        <f t="shared" si="30"/>
        <v>#N/A</v>
      </c>
      <c r="AG20" s="32">
        <f t="shared" si="31"/>
        <v>0</v>
      </c>
      <c r="AH20" s="32">
        <f t="shared" si="32"/>
        <v>0</v>
      </c>
      <c r="AI20" s="32">
        <f t="shared" si="33"/>
        <v>0</v>
      </c>
      <c r="AJ20" s="32">
        <f t="shared" si="34"/>
        <v>0</v>
      </c>
      <c r="AK20" s="32">
        <f t="shared" si="35"/>
        <v>0</v>
      </c>
      <c r="AL20" s="32" t="str">
        <f t="shared" si="36"/>
        <v>OK</v>
      </c>
      <c r="AM20" s="32">
        <f t="shared" si="37"/>
        <v>4.2718999999999996</v>
      </c>
      <c r="AN20" s="32">
        <f t="shared" si="38"/>
        <v>4.3068999999999997</v>
      </c>
      <c r="AO20" s="32">
        <f t="shared" si="39"/>
        <v>4.3418999999999999</v>
      </c>
      <c r="AP20" s="32">
        <f t="shared" si="40"/>
        <v>4.3769</v>
      </c>
      <c r="AQ20" s="32">
        <f t="shared" si="41"/>
        <v>4.4119000000000002</v>
      </c>
      <c r="AR20" s="32">
        <f t="shared" si="42"/>
        <v>4.4469000000000003</v>
      </c>
      <c r="AS20" s="32">
        <f t="shared" si="43"/>
        <v>4.4819000000000004</v>
      </c>
      <c r="AT20" s="32" t="e">
        <f t="shared" si="44"/>
        <v>#N/A</v>
      </c>
      <c r="AU20" s="32" t="e">
        <f t="shared" si="45"/>
        <v>#N/A</v>
      </c>
      <c r="AV20" s="32" t="e">
        <f t="shared" si="46"/>
        <v>#N/A</v>
      </c>
      <c r="AW20" s="32" t="e">
        <f t="shared" si="47"/>
        <v>#N/A</v>
      </c>
      <c r="AX20" s="32">
        <f t="shared" si="48"/>
        <v>5.1210000000000004</v>
      </c>
      <c r="AY20" s="32">
        <f t="shared" si="49"/>
        <v>-5.2173913043459641E-2</v>
      </c>
      <c r="AZ20" s="32">
        <f t="shared" si="50"/>
        <v>5.1210000000000004</v>
      </c>
      <c r="BA20" s="32">
        <f t="shared" si="51"/>
        <v>5.1210000000000004</v>
      </c>
      <c r="BB20" s="32" t="e">
        <f t="shared" si="52"/>
        <v>#N/A</v>
      </c>
      <c r="BC20" s="32">
        <f t="shared" si="53"/>
        <v>0</v>
      </c>
      <c r="BD20" s="32">
        <f t="shared" si="54"/>
        <v>0</v>
      </c>
      <c r="BE20" s="32">
        <f t="shared" si="55"/>
        <v>0</v>
      </c>
      <c r="BF20" s="32">
        <f t="shared" si="56"/>
        <v>0</v>
      </c>
      <c r="BG20" s="32">
        <f t="shared" si="57"/>
        <v>0</v>
      </c>
      <c r="BH20" s="32" t="str">
        <f t="shared" si="58"/>
        <v>OK</v>
      </c>
      <c r="BI20" s="32">
        <f t="shared" si="59"/>
        <v>5.0192999999999994</v>
      </c>
      <c r="BJ20" s="32">
        <f t="shared" si="60"/>
        <v>5.0537999999999998</v>
      </c>
      <c r="BK20" s="32">
        <f t="shared" si="61"/>
        <v>5.0882999999999994</v>
      </c>
      <c r="BL20" s="32">
        <f t="shared" si="62"/>
        <v>5.1227999999999998</v>
      </c>
      <c r="BM20" s="32">
        <f t="shared" si="63"/>
        <v>5.1573000000000002</v>
      </c>
      <c r="BN20" s="32">
        <f t="shared" si="64"/>
        <v>5.1917999999999997</v>
      </c>
      <c r="BO20" s="32">
        <f t="shared" si="65"/>
        <v>5.2263000000000002</v>
      </c>
      <c r="BP20" s="32" t="e">
        <f t="shared" si="66"/>
        <v>#N/A</v>
      </c>
      <c r="BQ20" s="32" t="e">
        <f t="shared" si="67"/>
        <v>#N/A</v>
      </c>
      <c r="BR20" s="32" t="e">
        <f t="shared" si="68"/>
        <v>#N/A</v>
      </c>
      <c r="BS20" s="32" t="e">
        <f t="shared" si="69"/>
        <v>#N/A</v>
      </c>
    </row>
    <row r="21" spans="1:71" x14ac:dyDescent="0.3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 t="e">
        <f t="shared" si="23"/>
        <v>#N/A</v>
      </c>
      <c r="Z21" s="32" t="e">
        <f t="shared" si="24"/>
        <v>#N/A</v>
      </c>
      <c r="AA21" s="32" t="e">
        <f t="shared" si="25"/>
        <v>#N/A</v>
      </c>
      <c r="AB21" s="32">
        <f t="shared" si="26"/>
        <v>4.4108999999999998</v>
      </c>
      <c r="AC21" s="32">
        <f t="shared" si="27"/>
        <v>0.97142857142856587</v>
      </c>
      <c r="AD21" s="32">
        <f t="shared" si="28"/>
        <v>4.4108999999999998</v>
      </c>
      <c r="AE21" s="32">
        <f t="shared" si="29"/>
        <v>4.4108999999999998</v>
      </c>
      <c r="AF21" s="32" t="e">
        <f t="shared" si="30"/>
        <v>#N/A</v>
      </c>
      <c r="AG21" s="32">
        <f t="shared" si="31"/>
        <v>0</v>
      </c>
      <c r="AH21" s="32">
        <f t="shared" si="32"/>
        <v>0</v>
      </c>
      <c r="AI21" s="32">
        <f t="shared" si="33"/>
        <v>0</v>
      </c>
      <c r="AJ21" s="32">
        <f t="shared" si="34"/>
        <v>0</v>
      </c>
      <c r="AK21" s="32">
        <f t="shared" si="35"/>
        <v>0</v>
      </c>
      <c r="AL21" s="32" t="str">
        <f t="shared" si="36"/>
        <v>OK</v>
      </c>
      <c r="AM21" s="32">
        <f t="shared" si="37"/>
        <v>4.2718999999999996</v>
      </c>
      <c r="AN21" s="32">
        <f t="shared" si="38"/>
        <v>4.3068999999999997</v>
      </c>
      <c r="AO21" s="32">
        <f t="shared" si="39"/>
        <v>4.3418999999999999</v>
      </c>
      <c r="AP21" s="32">
        <f t="shared" si="40"/>
        <v>4.3769</v>
      </c>
      <c r="AQ21" s="32">
        <f t="shared" si="41"/>
        <v>4.4119000000000002</v>
      </c>
      <c r="AR21" s="32">
        <f t="shared" si="42"/>
        <v>4.4469000000000003</v>
      </c>
      <c r="AS21" s="32">
        <f t="shared" si="43"/>
        <v>4.4819000000000004</v>
      </c>
      <c r="AT21" s="32" t="e">
        <f t="shared" si="44"/>
        <v>#N/A</v>
      </c>
      <c r="AU21" s="32" t="e">
        <f t="shared" si="45"/>
        <v>#N/A</v>
      </c>
      <c r="AV21" s="32" t="e">
        <f t="shared" si="46"/>
        <v>#N/A</v>
      </c>
      <c r="AW21" s="32" t="e">
        <f t="shared" si="47"/>
        <v>#N/A</v>
      </c>
      <c r="AX21" s="32">
        <f t="shared" si="48"/>
        <v>5.0953999999999997</v>
      </c>
      <c r="AY21" s="32">
        <f t="shared" si="49"/>
        <v>-0.79420289855072723</v>
      </c>
      <c r="AZ21" s="32">
        <f t="shared" si="50"/>
        <v>5.0953999999999997</v>
      </c>
      <c r="BA21" s="32">
        <f t="shared" si="51"/>
        <v>5.0953999999999997</v>
      </c>
      <c r="BB21" s="32" t="e">
        <f t="shared" si="52"/>
        <v>#N/A</v>
      </c>
      <c r="BC21" s="32">
        <f t="shared" si="53"/>
        <v>0</v>
      </c>
      <c r="BD21" s="32">
        <f t="shared" si="54"/>
        <v>0</v>
      </c>
      <c r="BE21" s="32">
        <f t="shared" si="55"/>
        <v>0</v>
      </c>
      <c r="BF21" s="32">
        <f t="shared" si="56"/>
        <v>0</v>
      </c>
      <c r="BG21" s="32">
        <f t="shared" si="57"/>
        <v>0</v>
      </c>
      <c r="BH21" s="32" t="str">
        <f t="shared" si="58"/>
        <v>OK</v>
      </c>
      <c r="BI21" s="32">
        <f t="shared" si="59"/>
        <v>5.0192999999999994</v>
      </c>
      <c r="BJ21" s="32">
        <f t="shared" si="60"/>
        <v>5.0537999999999998</v>
      </c>
      <c r="BK21" s="32">
        <f t="shared" si="61"/>
        <v>5.0882999999999994</v>
      </c>
      <c r="BL21" s="32">
        <f t="shared" si="62"/>
        <v>5.1227999999999998</v>
      </c>
      <c r="BM21" s="32">
        <f t="shared" si="63"/>
        <v>5.1573000000000002</v>
      </c>
      <c r="BN21" s="32">
        <f t="shared" si="64"/>
        <v>5.1917999999999997</v>
      </c>
      <c r="BO21" s="32">
        <f t="shared" si="65"/>
        <v>5.2263000000000002</v>
      </c>
      <c r="BP21" s="32" t="e">
        <f t="shared" si="66"/>
        <v>#N/A</v>
      </c>
      <c r="BQ21" s="32" t="e">
        <f t="shared" si="67"/>
        <v>#N/A</v>
      </c>
      <c r="BR21" s="32" t="e">
        <f t="shared" si="68"/>
        <v>#N/A</v>
      </c>
      <c r="BS21" s="32" t="e">
        <f t="shared" si="69"/>
        <v>#N/A</v>
      </c>
    </row>
    <row r="22" spans="1:71" x14ac:dyDescent="0.3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 t="e">
        <f t="shared" si="23"/>
        <v>#N/A</v>
      </c>
      <c r="Z22" s="32" t="e">
        <f t="shared" si="24"/>
        <v>#N/A</v>
      </c>
      <c r="AA22" s="32" t="e">
        <f t="shared" si="25"/>
        <v>#N/A</v>
      </c>
      <c r="AB22" s="32">
        <f t="shared" si="26"/>
        <v>4.3836000000000004</v>
      </c>
      <c r="AC22" s="32">
        <f t="shared" si="27"/>
        <v>0.19142857142858205</v>
      </c>
      <c r="AD22" s="32">
        <f t="shared" si="28"/>
        <v>4.3836000000000004</v>
      </c>
      <c r="AE22" s="32">
        <f t="shared" si="29"/>
        <v>4.3836000000000004</v>
      </c>
      <c r="AF22" s="32" t="e">
        <f t="shared" si="30"/>
        <v>#N/A</v>
      </c>
      <c r="AG22" s="32">
        <f t="shared" si="31"/>
        <v>0</v>
      </c>
      <c r="AH22" s="32">
        <f t="shared" si="32"/>
        <v>0</v>
      </c>
      <c r="AI22" s="32">
        <f t="shared" si="33"/>
        <v>0</v>
      </c>
      <c r="AJ22" s="32">
        <f t="shared" si="34"/>
        <v>0</v>
      </c>
      <c r="AK22" s="32">
        <f t="shared" si="35"/>
        <v>0</v>
      </c>
      <c r="AL22" s="32" t="str">
        <f t="shared" si="36"/>
        <v>OK</v>
      </c>
      <c r="AM22" s="32">
        <f t="shared" si="37"/>
        <v>4.2718999999999996</v>
      </c>
      <c r="AN22" s="32">
        <f t="shared" si="38"/>
        <v>4.3068999999999997</v>
      </c>
      <c r="AO22" s="32">
        <f t="shared" si="39"/>
        <v>4.3418999999999999</v>
      </c>
      <c r="AP22" s="32">
        <f t="shared" si="40"/>
        <v>4.3769</v>
      </c>
      <c r="AQ22" s="32">
        <f t="shared" si="41"/>
        <v>4.4119000000000002</v>
      </c>
      <c r="AR22" s="32">
        <f t="shared" si="42"/>
        <v>4.4469000000000003</v>
      </c>
      <c r="AS22" s="32">
        <f t="shared" si="43"/>
        <v>4.4819000000000004</v>
      </c>
      <c r="AT22" s="32" t="e">
        <f t="shared" si="44"/>
        <v>#N/A</v>
      </c>
      <c r="AU22" s="32" t="e">
        <f t="shared" si="45"/>
        <v>#N/A</v>
      </c>
      <c r="AV22" s="32" t="e">
        <f t="shared" si="46"/>
        <v>#N/A</v>
      </c>
      <c r="AW22" s="32" t="e">
        <f t="shared" si="47"/>
        <v>#N/A</v>
      </c>
      <c r="AX22" s="32">
        <f t="shared" si="48"/>
        <v>5.1010999999999997</v>
      </c>
      <c r="AY22" s="32">
        <f t="shared" si="49"/>
        <v>-0.62898550724637825</v>
      </c>
      <c r="AZ22" s="32">
        <f t="shared" si="50"/>
        <v>5.1010999999999997</v>
      </c>
      <c r="BA22" s="32">
        <f t="shared" si="51"/>
        <v>5.1010999999999997</v>
      </c>
      <c r="BB22" s="32" t="e">
        <f t="shared" si="52"/>
        <v>#N/A</v>
      </c>
      <c r="BC22" s="32">
        <f t="shared" si="53"/>
        <v>0</v>
      </c>
      <c r="BD22" s="32">
        <f t="shared" si="54"/>
        <v>0</v>
      </c>
      <c r="BE22" s="32">
        <f t="shared" si="55"/>
        <v>0</v>
      </c>
      <c r="BF22" s="32">
        <f t="shared" si="56"/>
        <v>0</v>
      </c>
      <c r="BG22" s="32">
        <f t="shared" si="57"/>
        <v>0</v>
      </c>
      <c r="BH22" s="32" t="str">
        <f t="shared" si="58"/>
        <v>OK</v>
      </c>
      <c r="BI22" s="32">
        <f t="shared" si="59"/>
        <v>5.0192999999999994</v>
      </c>
      <c r="BJ22" s="32">
        <f t="shared" si="60"/>
        <v>5.0537999999999998</v>
      </c>
      <c r="BK22" s="32">
        <f t="shared" si="61"/>
        <v>5.0882999999999994</v>
      </c>
      <c r="BL22" s="32">
        <f t="shared" si="62"/>
        <v>5.1227999999999998</v>
      </c>
      <c r="BM22" s="32">
        <f t="shared" si="63"/>
        <v>5.1573000000000002</v>
      </c>
      <c r="BN22" s="32">
        <f t="shared" si="64"/>
        <v>5.1917999999999997</v>
      </c>
      <c r="BO22" s="32">
        <f t="shared" si="65"/>
        <v>5.2263000000000002</v>
      </c>
      <c r="BP22" s="32" t="e">
        <f t="shared" si="66"/>
        <v>#N/A</v>
      </c>
      <c r="BQ22" s="32" t="e">
        <f t="shared" si="67"/>
        <v>#N/A</v>
      </c>
      <c r="BR22" s="32" t="e">
        <f t="shared" si="68"/>
        <v>#N/A</v>
      </c>
      <c r="BS22" s="32" t="e">
        <f t="shared" si="69"/>
        <v>#N/A</v>
      </c>
    </row>
    <row r="23" spans="1:71" x14ac:dyDescent="0.3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 t="e">
        <f t="shared" si="23"/>
        <v>#N/A</v>
      </c>
      <c r="Z23" s="32" t="e">
        <f t="shared" si="24"/>
        <v>#N/A</v>
      </c>
      <c r="AA23" s="32" t="e">
        <f t="shared" si="25"/>
        <v>#N/A</v>
      </c>
      <c r="AB23" s="32">
        <f t="shared" si="26"/>
        <v>4.38</v>
      </c>
      <c r="AC23" s="32">
        <f t="shared" si="27"/>
        <v>8.8571428571425151E-2</v>
      </c>
      <c r="AD23" s="32">
        <f t="shared" si="28"/>
        <v>4.38</v>
      </c>
      <c r="AE23" s="32">
        <f t="shared" si="29"/>
        <v>4.38</v>
      </c>
      <c r="AF23" s="32" t="e">
        <f t="shared" si="30"/>
        <v>#N/A</v>
      </c>
      <c r="AG23" s="32">
        <f t="shared" si="31"/>
        <v>0</v>
      </c>
      <c r="AH23" s="32">
        <f t="shared" si="32"/>
        <v>0</v>
      </c>
      <c r="AI23" s="32">
        <f t="shared" si="33"/>
        <v>0</v>
      </c>
      <c r="AJ23" s="32">
        <f t="shared" si="34"/>
        <v>0</v>
      </c>
      <c r="AK23" s="32">
        <f t="shared" si="35"/>
        <v>0</v>
      </c>
      <c r="AL23" s="32" t="str">
        <f t="shared" si="36"/>
        <v>OK</v>
      </c>
      <c r="AM23" s="32">
        <f t="shared" si="37"/>
        <v>4.2718999999999996</v>
      </c>
      <c r="AN23" s="32">
        <f t="shared" si="38"/>
        <v>4.3068999999999997</v>
      </c>
      <c r="AO23" s="32">
        <f t="shared" si="39"/>
        <v>4.3418999999999999</v>
      </c>
      <c r="AP23" s="32">
        <f t="shared" si="40"/>
        <v>4.3769</v>
      </c>
      <c r="AQ23" s="32">
        <f t="shared" si="41"/>
        <v>4.4119000000000002</v>
      </c>
      <c r="AR23" s="32">
        <f t="shared" si="42"/>
        <v>4.4469000000000003</v>
      </c>
      <c r="AS23" s="32">
        <f t="shared" si="43"/>
        <v>4.4819000000000004</v>
      </c>
      <c r="AT23" s="32" t="e">
        <f t="shared" si="44"/>
        <v>#N/A</v>
      </c>
      <c r="AU23" s="32" t="e">
        <f t="shared" si="45"/>
        <v>#N/A</v>
      </c>
      <c r="AV23" s="32" t="e">
        <f t="shared" si="46"/>
        <v>#N/A</v>
      </c>
      <c r="AW23" s="32" t="e">
        <f t="shared" si="47"/>
        <v>#N/A</v>
      </c>
      <c r="AX23" s="32">
        <f t="shared" si="48"/>
        <v>5.0785999999999998</v>
      </c>
      <c r="AY23" s="32">
        <f t="shared" si="49"/>
        <v>-1.2811594202898555</v>
      </c>
      <c r="AZ23" s="32">
        <f t="shared" si="50"/>
        <v>5.0785999999999998</v>
      </c>
      <c r="BA23" s="32">
        <f t="shared" si="51"/>
        <v>5.0785999999999998</v>
      </c>
      <c r="BB23" s="32" t="e">
        <f t="shared" si="52"/>
        <v>#N/A</v>
      </c>
      <c r="BC23" s="32">
        <f t="shared" si="53"/>
        <v>0</v>
      </c>
      <c r="BD23" s="32">
        <f t="shared" si="54"/>
        <v>0</v>
      </c>
      <c r="BE23" s="32">
        <f t="shared" si="55"/>
        <v>0</v>
      </c>
      <c r="BF23" s="32">
        <f t="shared" si="56"/>
        <v>0</v>
      </c>
      <c r="BG23" s="32">
        <f t="shared" si="57"/>
        <v>0</v>
      </c>
      <c r="BH23" s="32" t="str">
        <f t="shared" si="58"/>
        <v>OK</v>
      </c>
      <c r="BI23" s="32">
        <f t="shared" si="59"/>
        <v>5.0192999999999994</v>
      </c>
      <c r="BJ23" s="32">
        <f t="shared" si="60"/>
        <v>5.0537999999999998</v>
      </c>
      <c r="BK23" s="32">
        <f t="shared" si="61"/>
        <v>5.0882999999999994</v>
      </c>
      <c r="BL23" s="32">
        <f t="shared" si="62"/>
        <v>5.1227999999999998</v>
      </c>
      <c r="BM23" s="32">
        <f t="shared" si="63"/>
        <v>5.1573000000000002</v>
      </c>
      <c r="BN23" s="32">
        <f t="shared" si="64"/>
        <v>5.1917999999999997</v>
      </c>
      <c r="BO23" s="32">
        <f t="shared" si="65"/>
        <v>5.2263000000000002</v>
      </c>
      <c r="BP23" s="32" t="e">
        <f t="shared" si="66"/>
        <v>#N/A</v>
      </c>
      <c r="BQ23" s="32" t="e">
        <f t="shared" si="67"/>
        <v>#N/A</v>
      </c>
      <c r="BR23" s="32" t="e">
        <f t="shared" si="68"/>
        <v>#N/A</v>
      </c>
      <c r="BS23" s="32" t="e">
        <f t="shared" si="69"/>
        <v>#N/A</v>
      </c>
    </row>
    <row r="24" spans="1:71" x14ac:dyDescent="0.3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 t="e">
        <f t="shared" si="23"/>
        <v>#N/A</v>
      </c>
      <c r="Z24" s="32" t="e">
        <f t="shared" si="24"/>
        <v>#N/A</v>
      </c>
      <c r="AA24" s="32" t="e">
        <f t="shared" si="25"/>
        <v>#N/A</v>
      </c>
      <c r="AB24" s="32">
        <f t="shared" si="26"/>
        <v>4.3562000000000003</v>
      </c>
      <c r="AC24" s="32">
        <f t="shared" si="27"/>
        <v>-0.59142857142856331</v>
      </c>
      <c r="AD24" s="32">
        <f t="shared" si="28"/>
        <v>4.3562000000000003</v>
      </c>
      <c r="AE24" s="32">
        <f t="shared" si="29"/>
        <v>4.3562000000000003</v>
      </c>
      <c r="AF24" s="32" t="e">
        <f t="shared" si="30"/>
        <v>#N/A</v>
      </c>
      <c r="AG24" s="32">
        <f t="shared" si="31"/>
        <v>0</v>
      </c>
      <c r="AH24" s="32">
        <f t="shared" si="32"/>
        <v>0</v>
      </c>
      <c r="AI24" s="32">
        <f t="shared" si="33"/>
        <v>0</v>
      </c>
      <c r="AJ24" s="32">
        <f t="shared" si="34"/>
        <v>0</v>
      </c>
      <c r="AK24" s="32">
        <f t="shared" si="35"/>
        <v>0</v>
      </c>
      <c r="AL24" s="32" t="str">
        <f t="shared" si="36"/>
        <v>OK</v>
      </c>
      <c r="AM24" s="32">
        <f t="shared" si="37"/>
        <v>4.2718999999999996</v>
      </c>
      <c r="AN24" s="32">
        <f t="shared" si="38"/>
        <v>4.3068999999999997</v>
      </c>
      <c r="AO24" s="32">
        <f t="shared" si="39"/>
        <v>4.3418999999999999</v>
      </c>
      <c r="AP24" s="32">
        <f t="shared" si="40"/>
        <v>4.3769</v>
      </c>
      <c r="AQ24" s="32">
        <f t="shared" si="41"/>
        <v>4.4119000000000002</v>
      </c>
      <c r="AR24" s="32">
        <f t="shared" si="42"/>
        <v>4.4469000000000003</v>
      </c>
      <c r="AS24" s="32">
        <f t="shared" si="43"/>
        <v>4.4819000000000004</v>
      </c>
      <c r="AT24" s="32" t="e">
        <f t="shared" si="44"/>
        <v>#N/A</v>
      </c>
      <c r="AU24" s="32" t="e">
        <f t="shared" si="45"/>
        <v>#N/A</v>
      </c>
      <c r="AV24" s="32" t="e">
        <f t="shared" si="46"/>
        <v>#N/A</v>
      </c>
      <c r="AW24" s="32" t="e">
        <f t="shared" si="47"/>
        <v>#N/A</v>
      </c>
      <c r="AX24" s="32">
        <f t="shared" si="48"/>
        <v>5.1661999999999999</v>
      </c>
      <c r="AY24" s="32">
        <f t="shared" si="49"/>
        <v>1.2579710144927565</v>
      </c>
      <c r="AZ24" s="32">
        <f t="shared" si="50"/>
        <v>5.1661999999999999</v>
      </c>
      <c r="BA24" s="32">
        <f t="shared" si="51"/>
        <v>5.1661999999999999</v>
      </c>
      <c r="BB24" s="32" t="e">
        <f t="shared" si="52"/>
        <v>#N/A</v>
      </c>
      <c r="BC24" s="32">
        <f t="shared" si="53"/>
        <v>0</v>
      </c>
      <c r="BD24" s="32">
        <f t="shared" si="54"/>
        <v>0</v>
      </c>
      <c r="BE24" s="32">
        <f t="shared" si="55"/>
        <v>0</v>
      </c>
      <c r="BF24" s="32">
        <f t="shared" si="56"/>
        <v>0</v>
      </c>
      <c r="BG24" s="32">
        <f t="shared" si="57"/>
        <v>0</v>
      </c>
      <c r="BH24" s="32" t="str">
        <f t="shared" si="58"/>
        <v>OK</v>
      </c>
      <c r="BI24" s="32">
        <f t="shared" si="59"/>
        <v>5.0192999999999994</v>
      </c>
      <c r="BJ24" s="32">
        <f t="shared" si="60"/>
        <v>5.0537999999999998</v>
      </c>
      <c r="BK24" s="32">
        <f t="shared" si="61"/>
        <v>5.0882999999999994</v>
      </c>
      <c r="BL24" s="32">
        <f t="shared" si="62"/>
        <v>5.1227999999999998</v>
      </c>
      <c r="BM24" s="32">
        <f t="shared" si="63"/>
        <v>5.1573000000000002</v>
      </c>
      <c r="BN24" s="32">
        <f t="shared" si="64"/>
        <v>5.1917999999999997</v>
      </c>
      <c r="BO24" s="32">
        <f t="shared" si="65"/>
        <v>5.2263000000000002</v>
      </c>
      <c r="BP24" s="32" t="e">
        <f t="shared" si="66"/>
        <v>#N/A</v>
      </c>
      <c r="BQ24" s="32" t="e">
        <f t="shared" si="67"/>
        <v>#N/A</v>
      </c>
      <c r="BR24" s="32" t="e">
        <f t="shared" si="68"/>
        <v>#N/A</v>
      </c>
      <c r="BS24" s="32" t="e">
        <f t="shared" si="69"/>
        <v>#N/A</v>
      </c>
    </row>
    <row r="25" spans="1:71" x14ac:dyDescent="0.3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 t="e">
        <f t="shared" si="23"/>
        <v>#N/A</v>
      </c>
      <c r="Z25" s="32" t="e">
        <f t="shared" si="24"/>
        <v>#N/A</v>
      </c>
      <c r="AA25" s="32" t="e">
        <f t="shared" si="25"/>
        <v>#N/A</v>
      </c>
      <c r="AB25" s="32">
        <f t="shared" si="26"/>
        <v>4.3727999999999998</v>
      </c>
      <c r="AC25" s="32">
        <f t="shared" si="27"/>
        <v>-0.11714285714286327</v>
      </c>
      <c r="AD25" s="32">
        <f t="shared" si="28"/>
        <v>4.3727999999999998</v>
      </c>
      <c r="AE25" s="32">
        <f t="shared" si="29"/>
        <v>4.3727999999999998</v>
      </c>
      <c r="AF25" s="32" t="e">
        <f t="shared" si="30"/>
        <v>#N/A</v>
      </c>
      <c r="AG25" s="32">
        <f t="shared" si="31"/>
        <v>0</v>
      </c>
      <c r="AH25" s="32">
        <f t="shared" si="32"/>
        <v>0</v>
      </c>
      <c r="AI25" s="32">
        <f t="shared" si="33"/>
        <v>0</v>
      </c>
      <c r="AJ25" s="32">
        <f t="shared" si="34"/>
        <v>0</v>
      </c>
      <c r="AK25" s="32">
        <f t="shared" si="35"/>
        <v>0</v>
      </c>
      <c r="AL25" s="32" t="str">
        <f t="shared" si="36"/>
        <v>OK</v>
      </c>
      <c r="AM25" s="32">
        <f t="shared" si="37"/>
        <v>4.2718999999999996</v>
      </c>
      <c r="AN25" s="32">
        <f t="shared" si="38"/>
        <v>4.3068999999999997</v>
      </c>
      <c r="AO25" s="32">
        <f t="shared" si="39"/>
        <v>4.3418999999999999</v>
      </c>
      <c r="AP25" s="32">
        <f t="shared" si="40"/>
        <v>4.3769</v>
      </c>
      <c r="AQ25" s="32">
        <f t="shared" si="41"/>
        <v>4.4119000000000002</v>
      </c>
      <c r="AR25" s="32">
        <f t="shared" si="42"/>
        <v>4.4469000000000003</v>
      </c>
      <c r="AS25" s="32">
        <f t="shared" si="43"/>
        <v>4.4819000000000004</v>
      </c>
      <c r="AT25" s="32" t="e">
        <f t="shared" si="44"/>
        <v>#N/A</v>
      </c>
      <c r="AU25" s="32" t="e">
        <f t="shared" si="45"/>
        <v>#N/A</v>
      </c>
      <c r="AV25" s="32" t="e">
        <f t="shared" si="46"/>
        <v>#N/A</v>
      </c>
      <c r="AW25" s="32" t="e">
        <f t="shared" si="47"/>
        <v>#N/A</v>
      </c>
      <c r="AX25" s="32">
        <f t="shared" si="48"/>
        <v>5.1173999999999999</v>
      </c>
      <c r="AY25" s="32">
        <f t="shared" si="49"/>
        <v>-0.15652173913043041</v>
      </c>
      <c r="AZ25" s="32">
        <f t="shared" si="50"/>
        <v>5.1173999999999999</v>
      </c>
      <c r="BA25" s="32">
        <f t="shared" si="51"/>
        <v>5.1173999999999999</v>
      </c>
      <c r="BB25" s="32" t="e">
        <f t="shared" si="52"/>
        <v>#N/A</v>
      </c>
      <c r="BC25" s="32">
        <f t="shared" si="53"/>
        <v>0</v>
      </c>
      <c r="BD25" s="32">
        <f t="shared" si="54"/>
        <v>0</v>
      </c>
      <c r="BE25" s="32">
        <f t="shared" si="55"/>
        <v>0</v>
      </c>
      <c r="BF25" s="32">
        <f t="shared" si="56"/>
        <v>0</v>
      </c>
      <c r="BG25" s="32">
        <f t="shared" si="57"/>
        <v>0</v>
      </c>
      <c r="BH25" s="32" t="str">
        <f t="shared" si="58"/>
        <v>OK</v>
      </c>
      <c r="BI25" s="32">
        <f t="shared" si="59"/>
        <v>5.0192999999999994</v>
      </c>
      <c r="BJ25" s="32">
        <f t="shared" si="60"/>
        <v>5.0537999999999998</v>
      </c>
      <c r="BK25" s="32">
        <f t="shared" si="61"/>
        <v>5.0882999999999994</v>
      </c>
      <c r="BL25" s="32">
        <f t="shared" si="62"/>
        <v>5.1227999999999998</v>
      </c>
      <c r="BM25" s="32">
        <f t="shared" si="63"/>
        <v>5.1573000000000002</v>
      </c>
      <c r="BN25" s="32">
        <f t="shared" si="64"/>
        <v>5.1917999999999997</v>
      </c>
      <c r="BO25" s="32">
        <f t="shared" si="65"/>
        <v>5.2263000000000002</v>
      </c>
      <c r="BP25" s="32" t="e">
        <f t="shared" si="66"/>
        <v>#N/A</v>
      </c>
      <c r="BQ25" s="32" t="e">
        <f t="shared" si="67"/>
        <v>#N/A</v>
      </c>
      <c r="BR25" s="32" t="e">
        <f t="shared" si="68"/>
        <v>#N/A</v>
      </c>
      <c r="BS25" s="32" t="e">
        <f t="shared" si="69"/>
        <v>#N/A</v>
      </c>
    </row>
    <row r="26" spans="1:71" x14ac:dyDescent="0.3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 t="e">
        <f t="shared" si="23"/>
        <v>#N/A</v>
      </c>
      <c r="Z26" s="32" t="e">
        <f t="shared" si="24"/>
        <v>#N/A</v>
      </c>
      <c r="AA26" s="32" t="e">
        <f t="shared" si="25"/>
        <v>#N/A</v>
      </c>
      <c r="AB26" s="32">
        <f t="shared" si="26"/>
        <v>4.3071000000000002</v>
      </c>
      <c r="AC26" s="32">
        <f t="shared" si="27"/>
        <v>-1.9942857142857102</v>
      </c>
      <c r="AD26" s="32">
        <f t="shared" si="28"/>
        <v>4.3071000000000002</v>
      </c>
      <c r="AE26" s="32">
        <f t="shared" si="29"/>
        <v>4.3071000000000002</v>
      </c>
      <c r="AF26" s="32" t="e">
        <f t="shared" si="30"/>
        <v>#N/A</v>
      </c>
      <c r="AG26" s="32">
        <f t="shared" si="31"/>
        <v>0</v>
      </c>
      <c r="AH26" s="32">
        <f t="shared" si="32"/>
        <v>0</v>
      </c>
      <c r="AI26" s="32">
        <f t="shared" si="33"/>
        <v>0</v>
      </c>
      <c r="AJ26" s="32">
        <f t="shared" si="34"/>
        <v>0</v>
      </c>
      <c r="AK26" s="32">
        <f t="shared" si="35"/>
        <v>0</v>
      </c>
      <c r="AL26" s="32" t="str">
        <f t="shared" si="36"/>
        <v>OK</v>
      </c>
      <c r="AM26" s="32">
        <f t="shared" si="37"/>
        <v>4.2718999999999996</v>
      </c>
      <c r="AN26" s="32">
        <f t="shared" si="38"/>
        <v>4.3068999999999997</v>
      </c>
      <c r="AO26" s="32">
        <f t="shared" si="39"/>
        <v>4.3418999999999999</v>
      </c>
      <c r="AP26" s="32">
        <f t="shared" si="40"/>
        <v>4.3769</v>
      </c>
      <c r="AQ26" s="32">
        <f t="shared" si="41"/>
        <v>4.4119000000000002</v>
      </c>
      <c r="AR26" s="32">
        <f t="shared" si="42"/>
        <v>4.4469000000000003</v>
      </c>
      <c r="AS26" s="32">
        <f t="shared" si="43"/>
        <v>4.4819000000000004</v>
      </c>
      <c r="AT26" s="32" t="e">
        <f t="shared" si="44"/>
        <v>#N/A</v>
      </c>
      <c r="AU26" s="32" t="e">
        <f t="shared" si="45"/>
        <v>#N/A</v>
      </c>
      <c r="AV26" s="32" t="e">
        <f t="shared" si="46"/>
        <v>#N/A</v>
      </c>
      <c r="AW26" s="32" t="e">
        <f t="shared" si="47"/>
        <v>#N/A</v>
      </c>
      <c r="AX26" s="32">
        <f t="shared" si="48"/>
        <v>5.1561000000000003</v>
      </c>
      <c r="AY26" s="32">
        <f t="shared" si="49"/>
        <v>0.96521739130436368</v>
      </c>
      <c r="AZ26" s="32">
        <f t="shared" si="50"/>
        <v>5.1561000000000003</v>
      </c>
      <c r="BA26" s="32">
        <f t="shared" si="51"/>
        <v>5.1561000000000003</v>
      </c>
      <c r="BB26" s="32" t="e">
        <f t="shared" si="52"/>
        <v>#N/A</v>
      </c>
      <c r="BC26" s="32">
        <f t="shared" si="53"/>
        <v>0</v>
      </c>
      <c r="BD26" s="32">
        <f t="shared" si="54"/>
        <v>0</v>
      </c>
      <c r="BE26" s="32">
        <f t="shared" si="55"/>
        <v>0</v>
      </c>
      <c r="BF26" s="32">
        <f t="shared" si="56"/>
        <v>0</v>
      </c>
      <c r="BG26" s="32">
        <f t="shared" si="57"/>
        <v>0</v>
      </c>
      <c r="BH26" s="32" t="str">
        <f t="shared" si="58"/>
        <v>OK</v>
      </c>
      <c r="BI26" s="32">
        <f t="shared" si="59"/>
        <v>5.0192999999999994</v>
      </c>
      <c r="BJ26" s="32">
        <f t="shared" si="60"/>
        <v>5.0537999999999998</v>
      </c>
      <c r="BK26" s="32">
        <f t="shared" si="61"/>
        <v>5.0882999999999994</v>
      </c>
      <c r="BL26" s="32">
        <f t="shared" si="62"/>
        <v>5.1227999999999998</v>
      </c>
      <c r="BM26" s="32">
        <f t="shared" si="63"/>
        <v>5.1573000000000002</v>
      </c>
      <c r="BN26" s="32">
        <f t="shared" si="64"/>
        <v>5.1917999999999997</v>
      </c>
      <c r="BO26" s="32">
        <f t="shared" si="65"/>
        <v>5.2263000000000002</v>
      </c>
      <c r="BP26" s="32" t="e">
        <f t="shared" si="66"/>
        <v>#N/A</v>
      </c>
      <c r="BQ26" s="32" t="e">
        <f t="shared" si="67"/>
        <v>#N/A</v>
      </c>
      <c r="BR26" s="32" t="e">
        <f t="shared" si="68"/>
        <v>#N/A</v>
      </c>
      <c r="BS26" s="32" t="e">
        <f t="shared" si="69"/>
        <v>#N/A</v>
      </c>
    </row>
    <row r="27" spans="1:71" x14ac:dyDescent="0.3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 t="e">
        <f t="shared" si="23"/>
        <v>#N/A</v>
      </c>
      <c r="Z27" s="32" t="e">
        <f t="shared" si="24"/>
        <v>#N/A</v>
      </c>
      <c r="AA27" s="32" t="e">
        <f t="shared" si="25"/>
        <v>#N/A</v>
      </c>
      <c r="AB27" s="32">
        <f t="shared" si="26"/>
        <v>4.3372999999999999</v>
      </c>
      <c r="AC27" s="32">
        <f t="shared" si="27"/>
        <v>-1.1314285714285737</v>
      </c>
      <c r="AD27" s="32">
        <f t="shared" si="28"/>
        <v>4.3372999999999999</v>
      </c>
      <c r="AE27" s="32">
        <f t="shared" si="29"/>
        <v>4.3372999999999999</v>
      </c>
      <c r="AF27" s="32" t="e">
        <f t="shared" si="30"/>
        <v>#N/A</v>
      </c>
      <c r="AG27" s="32">
        <f t="shared" si="31"/>
        <v>0</v>
      </c>
      <c r="AH27" s="32">
        <f t="shared" si="32"/>
        <v>0</v>
      </c>
      <c r="AI27" s="32">
        <f t="shared" si="33"/>
        <v>0</v>
      </c>
      <c r="AJ27" s="32">
        <f t="shared" si="34"/>
        <v>0</v>
      </c>
      <c r="AK27" s="32">
        <f t="shared" si="35"/>
        <v>0</v>
      </c>
      <c r="AL27" s="32" t="str">
        <f t="shared" si="36"/>
        <v>OK</v>
      </c>
      <c r="AM27" s="32">
        <f t="shared" si="37"/>
        <v>4.2718999999999996</v>
      </c>
      <c r="AN27" s="32">
        <f t="shared" si="38"/>
        <v>4.3068999999999997</v>
      </c>
      <c r="AO27" s="32">
        <f t="shared" si="39"/>
        <v>4.3418999999999999</v>
      </c>
      <c r="AP27" s="32">
        <f t="shared" si="40"/>
        <v>4.3769</v>
      </c>
      <c r="AQ27" s="32">
        <f t="shared" si="41"/>
        <v>4.4119000000000002</v>
      </c>
      <c r="AR27" s="32">
        <f t="shared" si="42"/>
        <v>4.4469000000000003</v>
      </c>
      <c r="AS27" s="32">
        <f t="shared" si="43"/>
        <v>4.4819000000000004</v>
      </c>
      <c r="AT27" s="32" t="e">
        <f t="shared" si="44"/>
        <v>#N/A</v>
      </c>
      <c r="AU27" s="32" t="e">
        <f t="shared" si="45"/>
        <v>#N/A</v>
      </c>
      <c r="AV27" s="32" t="e">
        <f t="shared" si="46"/>
        <v>#N/A</v>
      </c>
      <c r="AW27" s="32" t="e">
        <f t="shared" si="47"/>
        <v>#N/A</v>
      </c>
      <c r="AX27" s="32">
        <f t="shared" si="48"/>
        <v>5.1231999999999998</v>
      </c>
      <c r="AY27" s="32">
        <f t="shared" si="49"/>
        <v>1.1594202898549446E-2</v>
      </c>
      <c r="AZ27" s="32">
        <f t="shared" si="50"/>
        <v>5.1231999999999998</v>
      </c>
      <c r="BA27" s="32">
        <f t="shared" si="51"/>
        <v>5.1231999999999998</v>
      </c>
      <c r="BB27" s="32" t="e">
        <f t="shared" si="52"/>
        <v>#N/A</v>
      </c>
      <c r="BC27" s="32">
        <f t="shared" si="53"/>
        <v>0</v>
      </c>
      <c r="BD27" s="32">
        <f t="shared" si="54"/>
        <v>0</v>
      </c>
      <c r="BE27" s="32">
        <f t="shared" si="55"/>
        <v>0</v>
      </c>
      <c r="BF27" s="32">
        <f t="shared" si="56"/>
        <v>0</v>
      </c>
      <c r="BG27" s="32">
        <f t="shared" si="57"/>
        <v>0</v>
      </c>
      <c r="BH27" s="32" t="str">
        <f t="shared" si="58"/>
        <v>OK</v>
      </c>
      <c r="BI27" s="32">
        <f t="shared" si="59"/>
        <v>5.0192999999999994</v>
      </c>
      <c r="BJ27" s="32">
        <f t="shared" si="60"/>
        <v>5.0537999999999998</v>
      </c>
      <c r="BK27" s="32">
        <f t="shared" si="61"/>
        <v>5.0882999999999994</v>
      </c>
      <c r="BL27" s="32">
        <f t="shared" si="62"/>
        <v>5.1227999999999998</v>
      </c>
      <c r="BM27" s="32">
        <f t="shared" si="63"/>
        <v>5.1573000000000002</v>
      </c>
      <c r="BN27" s="32">
        <f t="shared" si="64"/>
        <v>5.1917999999999997</v>
      </c>
      <c r="BO27" s="32">
        <f t="shared" si="65"/>
        <v>5.2263000000000002</v>
      </c>
      <c r="BP27" s="32" t="e">
        <f t="shared" si="66"/>
        <v>#N/A</v>
      </c>
      <c r="BQ27" s="32" t="e">
        <f t="shared" si="67"/>
        <v>#N/A</v>
      </c>
      <c r="BR27" s="32" t="e">
        <f t="shared" si="68"/>
        <v>#N/A</v>
      </c>
      <c r="BS27" s="32" t="e">
        <f t="shared" si="69"/>
        <v>#N/A</v>
      </c>
    </row>
    <row r="28" spans="1:71" x14ac:dyDescent="0.3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 t="e">
        <f t="shared" si="23"/>
        <v>#N/A</v>
      </c>
      <c r="Z28" s="32" t="e">
        <f t="shared" si="24"/>
        <v>#N/A</v>
      </c>
      <c r="AA28" s="32" t="e">
        <f t="shared" si="25"/>
        <v>#N/A</v>
      </c>
      <c r="AB28" s="32" t="str">
        <f t="shared" si="26"/>
        <v/>
      </c>
      <c r="AC28" s="32" t="str">
        <f t="shared" si="27"/>
        <v/>
      </c>
      <c r="AD28" s="32" t="e">
        <f t="shared" si="28"/>
        <v>#N/A</v>
      </c>
      <c r="AE28" s="32" t="e">
        <f t="shared" si="29"/>
        <v>#N/A</v>
      </c>
      <c r="AF28" s="32" t="e">
        <f t="shared" si="30"/>
        <v>#N/A</v>
      </c>
      <c r="AG28" s="32">
        <f t="shared" si="31"/>
        <v>0</v>
      </c>
      <c r="AH28" s="32">
        <f t="shared" si="32"/>
        <v>0</v>
      </c>
      <c r="AI28" s="32">
        <f t="shared" si="33"/>
        <v>0</v>
      </c>
      <c r="AJ28" s="32">
        <f t="shared" si="34"/>
        <v>0</v>
      </c>
      <c r="AK28" s="32">
        <f t="shared" si="35"/>
        <v>0</v>
      </c>
      <c r="AL28" s="32" t="str">
        <f t="shared" si="36"/>
        <v/>
      </c>
      <c r="AM28" s="32" t="e">
        <f t="shared" si="37"/>
        <v>#N/A</v>
      </c>
      <c r="AN28" s="32" t="e">
        <f t="shared" si="38"/>
        <v>#N/A</v>
      </c>
      <c r="AO28" s="32" t="e">
        <f t="shared" si="39"/>
        <v>#N/A</v>
      </c>
      <c r="AP28" s="32" t="e">
        <f t="shared" si="40"/>
        <v>#N/A</v>
      </c>
      <c r="AQ28" s="32" t="e">
        <f t="shared" si="41"/>
        <v>#N/A</v>
      </c>
      <c r="AR28" s="32" t="e">
        <f t="shared" si="42"/>
        <v>#N/A</v>
      </c>
      <c r="AS28" s="32" t="e">
        <f t="shared" si="43"/>
        <v>#N/A</v>
      </c>
      <c r="AT28" s="32" t="e">
        <f t="shared" si="44"/>
        <v>#N/A</v>
      </c>
      <c r="AU28" s="32" t="e">
        <f t="shared" si="45"/>
        <v>#N/A</v>
      </c>
      <c r="AV28" s="32" t="e">
        <f t="shared" si="46"/>
        <v>#N/A</v>
      </c>
      <c r="AW28" s="32" t="e">
        <f t="shared" si="47"/>
        <v>#N/A</v>
      </c>
      <c r="AX28" s="32" t="str">
        <f t="shared" si="48"/>
        <v/>
      </c>
      <c r="AY28" s="32" t="str">
        <f t="shared" si="49"/>
        <v/>
      </c>
      <c r="AZ28" s="32" t="e">
        <f t="shared" si="50"/>
        <v>#N/A</v>
      </c>
      <c r="BA28" s="32" t="e">
        <f t="shared" si="51"/>
        <v>#N/A</v>
      </c>
      <c r="BB28" s="32" t="e">
        <f t="shared" si="52"/>
        <v>#N/A</v>
      </c>
      <c r="BC28" s="32">
        <f t="shared" si="53"/>
        <v>0</v>
      </c>
      <c r="BD28" s="32">
        <f t="shared" si="54"/>
        <v>0</v>
      </c>
      <c r="BE28" s="32">
        <f t="shared" si="55"/>
        <v>0</v>
      </c>
      <c r="BF28" s="32">
        <f t="shared" si="56"/>
        <v>0</v>
      </c>
      <c r="BG28" s="32">
        <f t="shared" si="57"/>
        <v>0</v>
      </c>
      <c r="BH28" s="32" t="str">
        <f t="shared" si="58"/>
        <v/>
      </c>
      <c r="BI28" s="32" t="e">
        <f t="shared" si="59"/>
        <v>#N/A</v>
      </c>
      <c r="BJ28" s="32" t="e">
        <f t="shared" si="60"/>
        <v>#N/A</v>
      </c>
      <c r="BK28" s="32" t="e">
        <f t="shared" si="61"/>
        <v>#N/A</v>
      </c>
      <c r="BL28" s="32" t="e">
        <f t="shared" si="62"/>
        <v>#N/A</v>
      </c>
      <c r="BM28" s="32" t="e">
        <f t="shared" si="63"/>
        <v>#N/A</v>
      </c>
      <c r="BN28" s="32" t="e">
        <f t="shared" si="64"/>
        <v>#N/A</v>
      </c>
      <c r="BO28" s="32" t="e">
        <f t="shared" si="65"/>
        <v>#N/A</v>
      </c>
      <c r="BP28" s="32" t="e">
        <f t="shared" si="66"/>
        <v>#N/A</v>
      </c>
      <c r="BQ28" s="32" t="e">
        <f t="shared" si="67"/>
        <v>#N/A</v>
      </c>
      <c r="BR28" s="32" t="e">
        <f t="shared" si="68"/>
        <v>#N/A</v>
      </c>
      <c r="BS28" s="32" t="e">
        <f t="shared" si="69"/>
        <v>#N/A</v>
      </c>
    </row>
    <row r="29" spans="1:71" x14ac:dyDescent="0.3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 t="e">
        <f t="shared" si="23"/>
        <v>#N/A</v>
      </c>
      <c r="Z29" s="32" t="e">
        <f t="shared" si="24"/>
        <v>#N/A</v>
      </c>
      <c r="AA29" s="32" t="e">
        <f t="shared" si="25"/>
        <v>#N/A</v>
      </c>
      <c r="AB29" s="32" t="str">
        <f t="shared" si="26"/>
        <v/>
      </c>
      <c r="AC29" s="32" t="str">
        <f t="shared" si="27"/>
        <v/>
      </c>
      <c r="AD29" s="32" t="e">
        <f t="shared" si="28"/>
        <v>#N/A</v>
      </c>
      <c r="AE29" s="32" t="e">
        <f t="shared" si="29"/>
        <v>#N/A</v>
      </c>
      <c r="AF29" s="32" t="e">
        <f t="shared" si="30"/>
        <v>#N/A</v>
      </c>
      <c r="AG29" s="32">
        <f t="shared" si="31"/>
        <v>0</v>
      </c>
      <c r="AH29" s="32">
        <f t="shared" si="32"/>
        <v>0</v>
      </c>
      <c r="AI29" s="32">
        <f t="shared" si="33"/>
        <v>0</v>
      </c>
      <c r="AJ29" s="32">
        <f t="shared" si="34"/>
        <v>0</v>
      </c>
      <c r="AK29" s="32">
        <f t="shared" si="35"/>
        <v>0</v>
      </c>
      <c r="AL29" s="32" t="str">
        <f t="shared" si="36"/>
        <v/>
      </c>
      <c r="AM29" s="32" t="e">
        <f t="shared" si="37"/>
        <v>#N/A</v>
      </c>
      <c r="AN29" s="32" t="e">
        <f t="shared" si="38"/>
        <v>#N/A</v>
      </c>
      <c r="AO29" s="32" t="e">
        <f t="shared" si="39"/>
        <v>#N/A</v>
      </c>
      <c r="AP29" s="32" t="e">
        <f t="shared" si="40"/>
        <v>#N/A</v>
      </c>
      <c r="AQ29" s="32" t="e">
        <f t="shared" si="41"/>
        <v>#N/A</v>
      </c>
      <c r="AR29" s="32" t="e">
        <f t="shared" si="42"/>
        <v>#N/A</v>
      </c>
      <c r="AS29" s="32" t="e">
        <f t="shared" si="43"/>
        <v>#N/A</v>
      </c>
      <c r="AT29" s="32" t="e">
        <f t="shared" si="44"/>
        <v>#N/A</v>
      </c>
      <c r="AU29" s="32" t="e">
        <f t="shared" si="45"/>
        <v>#N/A</v>
      </c>
      <c r="AV29" s="32" t="e">
        <f t="shared" si="46"/>
        <v>#N/A</v>
      </c>
      <c r="AW29" s="32" t="e">
        <f t="shared" si="47"/>
        <v>#N/A</v>
      </c>
      <c r="AX29" s="32" t="str">
        <f t="shared" si="48"/>
        <v/>
      </c>
      <c r="AY29" s="32" t="str">
        <f t="shared" si="49"/>
        <v/>
      </c>
      <c r="AZ29" s="32" t="e">
        <f t="shared" si="50"/>
        <v>#N/A</v>
      </c>
      <c r="BA29" s="32" t="e">
        <f t="shared" si="51"/>
        <v>#N/A</v>
      </c>
      <c r="BB29" s="32" t="e">
        <f t="shared" si="52"/>
        <v>#N/A</v>
      </c>
      <c r="BC29" s="32">
        <f t="shared" si="53"/>
        <v>0</v>
      </c>
      <c r="BD29" s="32">
        <f t="shared" si="54"/>
        <v>0</v>
      </c>
      <c r="BE29" s="32">
        <f t="shared" si="55"/>
        <v>0</v>
      </c>
      <c r="BF29" s="32">
        <f t="shared" si="56"/>
        <v>0</v>
      </c>
      <c r="BG29" s="32">
        <f t="shared" si="57"/>
        <v>0</v>
      </c>
      <c r="BH29" s="32" t="str">
        <f t="shared" si="58"/>
        <v/>
      </c>
      <c r="BI29" s="32" t="e">
        <f t="shared" si="59"/>
        <v>#N/A</v>
      </c>
      <c r="BJ29" s="32" t="e">
        <f t="shared" si="60"/>
        <v>#N/A</v>
      </c>
      <c r="BK29" s="32" t="e">
        <f t="shared" si="61"/>
        <v>#N/A</v>
      </c>
      <c r="BL29" s="32" t="e">
        <f t="shared" si="62"/>
        <v>#N/A</v>
      </c>
      <c r="BM29" s="32" t="e">
        <f t="shared" si="63"/>
        <v>#N/A</v>
      </c>
      <c r="BN29" s="32" t="e">
        <f t="shared" si="64"/>
        <v>#N/A</v>
      </c>
      <c r="BO29" s="32" t="e">
        <f t="shared" si="65"/>
        <v>#N/A</v>
      </c>
      <c r="BP29" s="32" t="e">
        <f t="shared" si="66"/>
        <v>#N/A</v>
      </c>
      <c r="BQ29" s="32" t="e">
        <f t="shared" si="67"/>
        <v>#N/A</v>
      </c>
      <c r="BR29" s="32" t="e">
        <f t="shared" si="68"/>
        <v>#N/A</v>
      </c>
      <c r="BS29" s="32" t="e">
        <f t="shared" si="69"/>
        <v>#N/A</v>
      </c>
    </row>
    <row r="30" spans="1:71" x14ac:dyDescent="0.3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 t="e">
        <f t="shared" si="23"/>
        <v>#N/A</v>
      </c>
      <c r="Z30" s="32" t="e">
        <f t="shared" si="24"/>
        <v>#N/A</v>
      </c>
      <c r="AA30" s="32" t="e">
        <f t="shared" si="25"/>
        <v>#N/A</v>
      </c>
      <c r="AB30" s="32" t="str">
        <f t="shared" si="26"/>
        <v/>
      </c>
      <c r="AC30" s="32" t="str">
        <f t="shared" si="27"/>
        <v/>
      </c>
      <c r="AD30" s="32" t="e">
        <f t="shared" si="28"/>
        <v>#N/A</v>
      </c>
      <c r="AE30" s="32" t="e">
        <f t="shared" si="29"/>
        <v>#N/A</v>
      </c>
      <c r="AF30" s="32" t="e">
        <f t="shared" si="30"/>
        <v>#N/A</v>
      </c>
      <c r="AG30" s="32">
        <f t="shared" si="31"/>
        <v>0</v>
      </c>
      <c r="AH30" s="32">
        <f t="shared" si="32"/>
        <v>0</v>
      </c>
      <c r="AI30" s="32">
        <f t="shared" si="33"/>
        <v>0</v>
      </c>
      <c r="AJ30" s="32">
        <f t="shared" si="34"/>
        <v>0</v>
      </c>
      <c r="AK30" s="32">
        <f t="shared" si="35"/>
        <v>0</v>
      </c>
      <c r="AL30" s="32" t="str">
        <f t="shared" si="36"/>
        <v/>
      </c>
      <c r="AM30" s="32" t="e">
        <f t="shared" si="37"/>
        <v>#N/A</v>
      </c>
      <c r="AN30" s="32" t="e">
        <f t="shared" si="38"/>
        <v>#N/A</v>
      </c>
      <c r="AO30" s="32" t="e">
        <f t="shared" si="39"/>
        <v>#N/A</v>
      </c>
      <c r="AP30" s="32" t="e">
        <f t="shared" si="40"/>
        <v>#N/A</v>
      </c>
      <c r="AQ30" s="32" t="e">
        <f t="shared" si="41"/>
        <v>#N/A</v>
      </c>
      <c r="AR30" s="32" t="e">
        <f t="shared" si="42"/>
        <v>#N/A</v>
      </c>
      <c r="AS30" s="32" t="e">
        <f t="shared" si="43"/>
        <v>#N/A</v>
      </c>
      <c r="AT30" s="32" t="e">
        <f t="shared" si="44"/>
        <v>#N/A</v>
      </c>
      <c r="AU30" s="32" t="e">
        <f t="shared" si="45"/>
        <v>#N/A</v>
      </c>
      <c r="AV30" s="32" t="e">
        <f t="shared" si="46"/>
        <v>#N/A</v>
      </c>
      <c r="AW30" s="32" t="e">
        <f t="shared" si="47"/>
        <v>#N/A</v>
      </c>
      <c r="AX30" s="32" t="str">
        <f t="shared" si="48"/>
        <v/>
      </c>
      <c r="AY30" s="32" t="str">
        <f t="shared" si="49"/>
        <v/>
      </c>
      <c r="AZ30" s="32" t="e">
        <f t="shared" si="50"/>
        <v>#N/A</v>
      </c>
      <c r="BA30" s="32" t="e">
        <f t="shared" si="51"/>
        <v>#N/A</v>
      </c>
      <c r="BB30" s="32" t="e">
        <f t="shared" si="52"/>
        <v>#N/A</v>
      </c>
      <c r="BC30" s="32">
        <f t="shared" si="53"/>
        <v>0</v>
      </c>
      <c r="BD30" s="32">
        <f t="shared" si="54"/>
        <v>0</v>
      </c>
      <c r="BE30" s="32">
        <f t="shared" si="55"/>
        <v>0</v>
      </c>
      <c r="BF30" s="32">
        <f t="shared" si="56"/>
        <v>0</v>
      </c>
      <c r="BG30" s="32">
        <f t="shared" si="57"/>
        <v>0</v>
      </c>
      <c r="BH30" s="32" t="str">
        <f t="shared" si="58"/>
        <v/>
      </c>
      <c r="BI30" s="32" t="e">
        <f t="shared" si="59"/>
        <v>#N/A</v>
      </c>
      <c r="BJ30" s="32" t="e">
        <f t="shared" si="60"/>
        <v>#N/A</v>
      </c>
      <c r="BK30" s="32" t="e">
        <f t="shared" si="61"/>
        <v>#N/A</v>
      </c>
      <c r="BL30" s="32" t="e">
        <f t="shared" si="62"/>
        <v>#N/A</v>
      </c>
      <c r="BM30" s="32" t="e">
        <f t="shared" si="63"/>
        <v>#N/A</v>
      </c>
      <c r="BN30" s="32" t="e">
        <f t="shared" si="64"/>
        <v>#N/A</v>
      </c>
      <c r="BO30" s="32" t="e">
        <f t="shared" si="65"/>
        <v>#N/A</v>
      </c>
      <c r="BP30" s="32" t="e">
        <f t="shared" si="66"/>
        <v>#N/A</v>
      </c>
      <c r="BQ30" s="32" t="e">
        <f t="shared" si="67"/>
        <v>#N/A</v>
      </c>
      <c r="BR30" s="32" t="e">
        <f t="shared" si="68"/>
        <v>#N/A</v>
      </c>
      <c r="BS30" s="32" t="e">
        <f t="shared" si="69"/>
        <v>#N/A</v>
      </c>
    </row>
    <row r="31" spans="1:71" x14ac:dyDescent="0.3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 t="e">
        <f t="shared" si="23"/>
        <v>#N/A</v>
      </c>
      <c r="Z31" s="32" t="e">
        <f t="shared" si="24"/>
        <v>#N/A</v>
      </c>
      <c r="AA31" s="32" t="e">
        <f t="shared" si="25"/>
        <v>#N/A</v>
      </c>
      <c r="AB31" s="32" t="str">
        <f t="shared" si="26"/>
        <v/>
      </c>
      <c r="AC31" s="32" t="str">
        <f t="shared" si="27"/>
        <v/>
      </c>
      <c r="AD31" s="32" t="e">
        <f t="shared" si="28"/>
        <v>#N/A</v>
      </c>
      <c r="AE31" s="32" t="e">
        <f t="shared" si="29"/>
        <v>#N/A</v>
      </c>
      <c r="AF31" s="32" t="e">
        <f t="shared" si="30"/>
        <v>#N/A</v>
      </c>
      <c r="AG31" s="32">
        <f t="shared" si="31"/>
        <v>0</v>
      </c>
      <c r="AH31" s="32">
        <f t="shared" si="32"/>
        <v>0</v>
      </c>
      <c r="AI31" s="32">
        <f t="shared" si="33"/>
        <v>0</v>
      </c>
      <c r="AJ31" s="32">
        <f t="shared" si="34"/>
        <v>0</v>
      </c>
      <c r="AK31" s="32">
        <f t="shared" si="35"/>
        <v>0</v>
      </c>
      <c r="AL31" s="32" t="str">
        <f t="shared" si="36"/>
        <v/>
      </c>
      <c r="AM31" s="32" t="e">
        <f t="shared" si="37"/>
        <v>#N/A</v>
      </c>
      <c r="AN31" s="32" t="e">
        <f t="shared" si="38"/>
        <v>#N/A</v>
      </c>
      <c r="AO31" s="32" t="e">
        <f t="shared" si="39"/>
        <v>#N/A</v>
      </c>
      <c r="AP31" s="32" t="e">
        <f t="shared" si="40"/>
        <v>#N/A</v>
      </c>
      <c r="AQ31" s="32" t="e">
        <f t="shared" si="41"/>
        <v>#N/A</v>
      </c>
      <c r="AR31" s="32" t="e">
        <f t="shared" si="42"/>
        <v>#N/A</v>
      </c>
      <c r="AS31" s="32" t="e">
        <f t="shared" si="43"/>
        <v>#N/A</v>
      </c>
      <c r="AT31" s="32" t="e">
        <f t="shared" si="44"/>
        <v>#N/A</v>
      </c>
      <c r="AU31" s="32" t="e">
        <f t="shared" si="45"/>
        <v>#N/A</v>
      </c>
      <c r="AV31" s="32" t="e">
        <f t="shared" si="46"/>
        <v>#N/A</v>
      </c>
      <c r="AW31" s="32" t="e">
        <f t="shared" si="47"/>
        <v>#N/A</v>
      </c>
      <c r="AX31" s="32" t="str">
        <f t="shared" si="48"/>
        <v/>
      </c>
      <c r="AY31" s="32" t="str">
        <f t="shared" si="49"/>
        <v/>
      </c>
      <c r="AZ31" s="32" t="e">
        <f t="shared" si="50"/>
        <v>#N/A</v>
      </c>
      <c r="BA31" s="32" t="e">
        <f t="shared" si="51"/>
        <v>#N/A</v>
      </c>
      <c r="BB31" s="32" t="e">
        <f t="shared" si="52"/>
        <v>#N/A</v>
      </c>
      <c r="BC31" s="32">
        <f t="shared" si="53"/>
        <v>0</v>
      </c>
      <c r="BD31" s="32">
        <f t="shared" si="54"/>
        <v>0</v>
      </c>
      <c r="BE31" s="32">
        <f t="shared" si="55"/>
        <v>0</v>
      </c>
      <c r="BF31" s="32">
        <f t="shared" si="56"/>
        <v>0</v>
      </c>
      <c r="BG31" s="32">
        <f t="shared" si="57"/>
        <v>0</v>
      </c>
      <c r="BH31" s="32" t="str">
        <f t="shared" si="58"/>
        <v/>
      </c>
      <c r="BI31" s="32" t="e">
        <f t="shared" si="59"/>
        <v>#N/A</v>
      </c>
      <c r="BJ31" s="32" t="e">
        <f t="shared" si="60"/>
        <v>#N/A</v>
      </c>
      <c r="BK31" s="32" t="e">
        <f t="shared" si="61"/>
        <v>#N/A</v>
      </c>
      <c r="BL31" s="32" t="e">
        <f t="shared" si="62"/>
        <v>#N/A</v>
      </c>
      <c r="BM31" s="32" t="e">
        <f t="shared" si="63"/>
        <v>#N/A</v>
      </c>
      <c r="BN31" s="32" t="e">
        <f t="shared" si="64"/>
        <v>#N/A</v>
      </c>
      <c r="BO31" s="32" t="e">
        <f t="shared" si="65"/>
        <v>#N/A</v>
      </c>
      <c r="BP31" s="32" t="e">
        <f t="shared" si="66"/>
        <v>#N/A</v>
      </c>
      <c r="BQ31" s="32" t="e">
        <f t="shared" si="67"/>
        <v>#N/A</v>
      </c>
      <c r="BR31" s="32" t="e">
        <f t="shared" si="68"/>
        <v>#N/A</v>
      </c>
      <c r="BS31" s="32" t="e">
        <f t="shared" si="69"/>
        <v>#N/A</v>
      </c>
    </row>
    <row r="32" spans="1:71" x14ac:dyDescent="0.3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 t="e">
        <f t="shared" si="23"/>
        <v>#N/A</v>
      </c>
      <c r="Z32" s="32" t="e">
        <f t="shared" si="24"/>
        <v>#N/A</v>
      </c>
      <c r="AA32" s="32" t="e">
        <f t="shared" si="25"/>
        <v>#N/A</v>
      </c>
      <c r="AB32" s="32" t="str">
        <f t="shared" si="26"/>
        <v/>
      </c>
      <c r="AC32" s="32" t="str">
        <f t="shared" si="27"/>
        <v/>
      </c>
      <c r="AD32" s="32" t="e">
        <f t="shared" si="28"/>
        <v>#N/A</v>
      </c>
      <c r="AE32" s="32" t="e">
        <f t="shared" si="29"/>
        <v>#N/A</v>
      </c>
      <c r="AF32" s="32" t="e">
        <f t="shared" si="30"/>
        <v>#N/A</v>
      </c>
      <c r="AG32" s="32">
        <f t="shared" si="31"/>
        <v>0</v>
      </c>
      <c r="AH32" s="32">
        <f t="shared" si="32"/>
        <v>0</v>
      </c>
      <c r="AI32" s="32">
        <f t="shared" si="33"/>
        <v>0</v>
      </c>
      <c r="AJ32" s="32">
        <f t="shared" si="34"/>
        <v>0</v>
      </c>
      <c r="AK32" s="32">
        <f t="shared" si="35"/>
        <v>0</v>
      </c>
      <c r="AL32" s="32" t="str">
        <f t="shared" si="36"/>
        <v/>
      </c>
      <c r="AM32" s="32" t="e">
        <f t="shared" si="37"/>
        <v>#N/A</v>
      </c>
      <c r="AN32" s="32" t="e">
        <f t="shared" si="38"/>
        <v>#N/A</v>
      </c>
      <c r="AO32" s="32" t="e">
        <f t="shared" si="39"/>
        <v>#N/A</v>
      </c>
      <c r="AP32" s="32" t="e">
        <f t="shared" si="40"/>
        <v>#N/A</v>
      </c>
      <c r="AQ32" s="32" t="e">
        <f t="shared" si="41"/>
        <v>#N/A</v>
      </c>
      <c r="AR32" s="32" t="e">
        <f t="shared" si="42"/>
        <v>#N/A</v>
      </c>
      <c r="AS32" s="32" t="e">
        <f t="shared" si="43"/>
        <v>#N/A</v>
      </c>
      <c r="AT32" s="32" t="e">
        <f t="shared" si="44"/>
        <v>#N/A</v>
      </c>
      <c r="AU32" s="32" t="e">
        <f t="shared" si="45"/>
        <v>#N/A</v>
      </c>
      <c r="AV32" s="32" t="e">
        <f t="shared" si="46"/>
        <v>#N/A</v>
      </c>
      <c r="AW32" s="32" t="e">
        <f t="shared" si="47"/>
        <v>#N/A</v>
      </c>
      <c r="AX32" s="32" t="str">
        <f t="shared" si="48"/>
        <v/>
      </c>
      <c r="AY32" s="32" t="str">
        <f t="shared" si="49"/>
        <v/>
      </c>
      <c r="AZ32" s="32" t="e">
        <f t="shared" si="50"/>
        <v>#N/A</v>
      </c>
      <c r="BA32" s="32" t="e">
        <f t="shared" si="51"/>
        <v>#N/A</v>
      </c>
      <c r="BB32" s="32" t="e">
        <f t="shared" si="52"/>
        <v>#N/A</v>
      </c>
      <c r="BC32" s="32">
        <f t="shared" si="53"/>
        <v>0</v>
      </c>
      <c r="BD32" s="32">
        <f t="shared" si="54"/>
        <v>0</v>
      </c>
      <c r="BE32" s="32">
        <f t="shared" si="55"/>
        <v>0</v>
      </c>
      <c r="BF32" s="32">
        <f t="shared" si="56"/>
        <v>0</v>
      </c>
      <c r="BG32" s="32">
        <f t="shared" si="57"/>
        <v>0</v>
      </c>
      <c r="BH32" s="32" t="str">
        <f t="shared" si="58"/>
        <v/>
      </c>
      <c r="BI32" s="32" t="e">
        <f t="shared" si="59"/>
        <v>#N/A</v>
      </c>
      <c r="BJ32" s="32" t="e">
        <f t="shared" si="60"/>
        <v>#N/A</v>
      </c>
      <c r="BK32" s="32" t="e">
        <f t="shared" si="61"/>
        <v>#N/A</v>
      </c>
      <c r="BL32" s="32" t="e">
        <f t="shared" si="62"/>
        <v>#N/A</v>
      </c>
      <c r="BM32" s="32" t="e">
        <f t="shared" si="63"/>
        <v>#N/A</v>
      </c>
      <c r="BN32" s="32" t="e">
        <f t="shared" si="64"/>
        <v>#N/A</v>
      </c>
      <c r="BO32" s="32" t="e">
        <f t="shared" si="65"/>
        <v>#N/A</v>
      </c>
      <c r="BP32" s="32" t="e">
        <f t="shared" si="66"/>
        <v>#N/A</v>
      </c>
      <c r="BQ32" s="32" t="e">
        <f t="shared" si="67"/>
        <v>#N/A</v>
      </c>
      <c r="BR32" s="32" t="e">
        <f t="shared" si="68"/>
        <v>#N/A</v>
      </c>
      <c r="BS32" s="32" t="e">
        <f t="shared" si="69"/>
        <v>#N/A</v>
      </c>
    </row>
    <row r="33" spans="1:71" x14ac:dyDescent="0.3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 t="e">
        <f t="shared" si="23"/>
        <v>#N/A</v>
      </c>
      <c r="Z33" s="32" t="e">
        <f t="shared" si="24"/>
        <v>#N/A</v>
      </c>
      <c r="AA33" s="32" t="e">
        <f t="shared" si="25"/>
        <v>#N/A</v>
      </c>
      <c r="AB33" s="32" t="str">
        <f t="shared" si="26"/>
        <v/>
      </c>
      <c r="AC33" s="32" t="str">
        <f t="shared" si="27"/>
        <v/>
      </c>
      <c r="AD33" s="32" t="e">
        <f t="shared" si="28"/>
        <v>#N/A</v>
      </c>
      <c r="AE33" s="32" t="e">
        <f t="shared" si="29"/>
        <v>#N/A</v>
      </c>
      <c r="AF33" s="32" t="e">
        <f t="shared" si="30"/>
        <v>#N/A</v>
      </c>
      <c r="AG33" s="32">
        <f t="shared" si="31"/>
        <v>0</v>
      </c>
      <c r="AH33" s="32">
        <f t="shared" si="32"/>
        <v>0</v>
      </c>
      <c r="AI33" s="32">
        <f t="shared" si="33"/>
        <v>0</v>
      </c>
      <c r="AJ33" s="32">
        <f t="shared" si="34"/>
        <v>0</v>
      </c>
      <c r="AK33" s="32">
        <f t="shared" si="35"/>
        <v>0</v>
      </c>
      <c r="AL33" s="32" t="str">
        <f t="shared" si="36"/>
        <v/>
      </c>
      <c r="AM33" s="32" t="e">
        <f t="shared" si="37"/>
        <v>#N/A</v>
      </c>
      <c r="AN33" s="32" t="e">
        <f t="shared" si="38"/>
        <v>#N/A</v>
      </c>
      <c r="AO33" s="32" t="e">
        <f t="shared" si="39"/>
        <v>#N/A</v>
      </c>
      <c r="AP33" s="32" t="e">
        <f t="shared" si="40"/>
        <v>#N/A</v>
      </c>
      <c r="AQ33" s="32" t="e">
        <f t="shared" si="41"/>
        <v>#N/A</v>
      </c>
      <c r="AR33" s="32" t="e">
        <f t="shared" si="42"/>
        <v>#N/A</v>
      </c>
      <c r="AS33" s="32" t="e">
        <f t="shared" si="43"/>
        <v>#N/A</v>
      </c>
      <c r="AT33" s="32" t="e">
        <f t="shared" si="44"/>
        <v>#N/A</v>
      </c>
      <c r="AU33" s="32" t="e">
        <f t="shared" si="45"/>
        <v>#N/A</v>
      </c>
      <c r="AV33" s="32" t="e">
        <f t="shared" si="46"/>
        <v>#N/A</v>
      </c>
      <c r="AW33" s="32" t="e">
        <f t="shared" si="47"/>
        <v>#N/A</v>
      </c>
      <c r="AX33" s="32" t="str">
        <f t="shared" si="48"/>
        <v/>
      </c>
      <c r="AY33" s="32" t="str">
        <f t="shared" si="49"/>
        <v/>
      </c>
      <c r="AZ33" s="32" t="e">
        <f t="shared" si="50"/>
        <v>#N/A</v>
      </c>
      <c r="BA33" s="32" t="e">
        <f t="shared" si="51"/>
        <v>#N/A</v>
      </c>
      <c r="BB33" s="32" t="e">
        <f t="shared" si="52"/>
        <v>#N/A</v>
      </c>
      <c r="BC33" s="32">
        <f t="shared" si="53"/>
        <v>0</v>
      </c>
      <c r="BD33" s="32">
        <f t="shared" si="54"/>
        <v>0</v>
      </c>
      <c r="BE33" s="32">
        <f t="shared" si="55"/>
        <v>0</v>
      </c>
      <c r="BF33" s="32">
        <f t="shared" si="56"/>
        <v>0</v>
      </c>
      <c r="BG33" s="32">
        <f t="shared" si="57"/>
        <v>0</v>
      </c>
      <c r="BH33" s="32" t="str">
        <f t="shared" si="58"/>
        <v/>
      </c>
      <c r="BI33" s="32" t="e">
        <f t="shared" si="59"/>
        <v>#N/A</v>
      </c>
      <c r="BJ33" s="32" t="e">
        <f t="shared" si="60"/>
        <v>#N/A</v>
      </c>
      <c r="BK33" s="32" t="e">
        <f t="shared" si="61"/>
        <v>#N/A</v>
      </c>
      <c r="BL33" s="32" t="e">
        <f t="shared" si="62"/>
        <v>#N/A</v>
      </c>
      <c r="BM33" s="32" t="e">
        <f t="shared" si="63"/>
        <v>#N/A</v>
      </c>
      <c r="BN33" s="32" t="e">
        <f t="shared" si="64"/>
        <v>#N/A</v>
      </c>
      <c r="BO33" s="32" t="e">
        <f t="shared" si="65"/>
        <v>#N/A</v>
      </c>
      <c r="BP33" s="32" t="e">
        <f t="shared" si="66"/>
        <v>#N/A</v>
      </c>
      <c r="BQ33" s="32" t="e">
        <f t="shared" si="67"/>
        <v>#N/A</v>
      </c>
      <c r="BR33" s="32" t="e">
        <f t="shared" si="68"/>
        <v>#N/A</v>
      </c>
      <c r="BS33" s="32" t="e">
        <f t="shared" si="69"/>
        <v>#N/A</v>
      </c>
    </row>
    <row r="34" spans="1:71" x14ac:dyDescent="0.3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 t="e">
        <f t="shared" si="23"/>
        <v>#N/A</v>
      </c>
      <c r="Z34" s="32" t="e">
        <f t="shared" si="24"/>
        <v>#N/A</v>
      </c>
      <c r="AA34" s="32" t="e">
        <f t="shared" si="25"/>
        <v>#N/A</v>
      </c>
      <c r="AB34" s="32" t="str">
        <f t="shared" si="26"/>
        <v/>
      </c>
      <c r="AC34" s="32" t="str">
        <f t="shared" si="27"/>
        <v/>
      </c>
      <c r="AD34" s="32" t="e">
        <f t="shared" si="28"/>
        <v>#N/A</v>
      </c>
      <c r="AE34" s="32" t="e">
        <f t="shared" si="29"/>
        <v>#N/A</v>
      </c>
      <c r="AF34" s="32" t="e">
        <f t="shared" si="30"/>
        <v>#N/A</v>
      </c>
      <c r="AG34" s="32">
        <f t="shared" si="31"/>
        <v>0</v>
      </c>
      <c r="AH34" s="32">
        <f t="shared" si="32"/>
        <v>0</v>
      </c>
      <c r="AI34" s="32">
        <f t="shared" si="33"/>
        <v>0</v>
      </c>
      <c r="AJ34" s="32">
        <f t="shared" si="34"/>
        <v>0</v>
      </c>
      <c r="AK34" s="32">
        <f t="shared" si="35"/>
        <v>0</v>
      </c>
      <c r="AL34" s="32" t="str">
        <f t="shared" si="36"/>
        <v/>
      </c>
      <c r="AM34" s="32" t="e">
        <f t="shared" si="37"/>
        <v>#N/A</v>
      </c>
      <c r="AN34" s="32" t="e">
        <f t="shared" si="38"/>
        <v>#N/A</v>
      </c>
      <c r="AO34" s="32" t="e">
        <f t="shared" si="39"/>
        <v>#N/A</v>
      </c>
      <c r="AP34" s="32" t="e">
        <f t="shared" si="40"/>
        <v>#N/A</v>
      </c>
      <c r="AQ34" s="32" t="e">
        <f t="shared" si="41"/>
        <v>#N/A</v>
      </c>
      <c r="AR34" s="32" t="e">
        <f t="shared" si="42"/>
        <v>#N/A</v>
      </c>
      <c r="AS34" s="32" t="e">
        <f t="shared" si="43"/>
        <v>#N/A</v>
      </c>
      <c r="AT34" s="32" t="e">
        <f t="shared" si="44"/>
        <v>#N/A</v>
      </c>
      <c r="AU34" s="32" t="e">
        <f t="shared" si="45"/>
        <v>#N/A</v>
      </c>
      <c r="AV34" s="32" t="e">
        <f t="shared" si="46"/>
        <v>#N/A</v>
      </c>
      <c r="AW34" s="32" t="e">
        <f t="shared" si="47"/>
        <v>#N/A</v>
      </c>
      <c r="AX34" s="32" t="str">
        <f t="shared" si="48"/>
        <v/>
      </c>
      <c r="AY34" s="32" t="str">
        <f t="shared" si="49"/>
        <v/>
      </c>
      <c r="AZ34" s="32" t="e">
        <f t="shared" si="50"/>
        <v>#N/A</v>
      </c>
      <c r="BA34" s="32" t="e">
        <f t="shared" si="51"/>
        <v>#N/A</v>
      </c>
      <c r="BB34" s="32" t="e">
        <f t="shared" si="52"/>
        <v>#N/A</v>
      </c>
      <c r="BC34" s="32">
        <f t="shared" si="53"/>
        <v>0</v>
      </c>
      <c r="BD34" s="32">
        <f t="shared" si="54"/>
        <v>0</v>
      </c>
      <c r="BE34" s="32">
        <f t="shared" si="55"/>
        <v>0</v>
      </c>
      <c r="BF34" s="32">
        <f t="shared" si="56"/>
        <v>0</v>
      </c>
      <c r="BG34" s="32">
        <f t="shared" si="57"/>
        <v>0</v>
      </c>
      <c r="BH34" s="32" t="str">
        <f t="shared" si="58"/>
        <v/>
      </c>
      <c r="BI34" s="32" t="e">
        <f t="shared" si="59"/>
        <v>#N/A</v>
      </c>
      <c r="BJ34" s="32" t="e">
        <f t="shared" si="60"/>
        <v>#N/A</v>
      </c>
      <c r="BK34" s="32" t="e">
        <f t="shared" si="61"/>
        <v>#N/A</v>
      </c>
      <c r="BL34" s="32" t="e">
        <f t="shared" si="62"/>
        <v>#N/A</v>
      </c>
      <c r="BM34" s="32" t="e">
        <f t="shared" si="63"/>
        <v>#N/A</v>
      </c>
      <c r="BN34" s="32" t="e">
        <f t="shared" si="64"/>
        <v>#N/A</v>
      </c>
      <c r="BO34" s="32" t="e">
        <f t="shared" si="65"/>
        <v>#N/A</v>
      </c>
      <c r="BP34" s="32" t="e">
        <f t="shared" si="66"/>
        <v>#N/A</v>
      </c>
      <c r="BQ34" s="32" t="e">
        <f t="shared" si="67"/>
        <v>#N/A</v>
      </c>
      <c r="BR34" s="32" t="e">
        <f t="shared" si="68"/>
        <v>#N/A</v>
      </c>
      <c r="BS34" s="32" t="e">
        <f t="shared" si="69"/>
        <v>#N/A</v>
      </c>
    </row>
    <row r="35" spans="1:71" x14ac:dyDescent="0.3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IF($F35="",0,IFERROR(INDEX(engDados,MATCH(selAnalito&amp;"|"&amp;$B35,engChave,0),3),0))</f>
        <v>0</v>
      </c>
      <c r="L35" s="32">
        <f t="shared" ref="L35:L66" si="80">IF($F35="",0,IFERROR(INDEX(engDados,MATCH(selAnalito&amp;"|"&amp;$B35,engChave,0),4),0))</f>
        <v>0</v>
      </c>
      <c r="M35" s="32">
        <f t="shared" ref="M35:M66" si="81">IF($F35="",0,IFERROR(INDEX(engDados,MATCH(selAnalito&amp;"|"&amp;$B35,engChave,0),5),0))</f>
        <v>0</v>
      </c>
      <c r="N35" s="32">
        <f t="shared" ref="N35:N66" si="82">IF($F35="",0,IFERROR(INDEX(engDados,MATCH(selAnalito&amp;"|"&amp;$B35,engChave,0),6),0))</f>
        <v>0</v>
      </c>
      <c r="O35" s="32">
        <f t="shared" ref="O35:O66" si="83">IF($F35="",0,IFERROR(INDEX(engDados,MATCH(selAnalito&amp;"|"&amp;$B35,engChave,0),7),0))</f>
        <v>0</v>
      </c>
      <c r="P35" s="32" t="str">
        <f t="shared" ref="P35:P66" si="84">IF($F35="","",IFERROR(INDEX(engDados,MATCH(selAnalito&amp;"|"&amp;$B35,engChave,0),9),""))</f>
        <v/>
      </c>
      <c r="Q35" s="32" t="e">
        <f t="shared" ref="Q35:Q66" si="85">IF(AND($D35=1,$BT$1&lt;&gt;""),$BT$1+(-3)*$BU$1,NA())</f>
        <v>#N/A</v>
      </c>
      <c r="R35" s="32" t="e">
        <f t="shared" ref="R35:R66" si="86">IF(AND($D35=1,$BT$1&lt;&gt;""),$BT$1+(-2)*$BU$1,NA())</f>
        <v>#N/A</v>
      </c>
      <c r="S35" s="32" t="e">
        <f t="shared" ref="S35:S66" si="87">IF(AND($D35=1,$BT$1&lt;&gt;""),$BT$1+(-1)*$BU$1,NA())</f>
        <v>#N/A</v>
      </c>
      <c r="T35" s="32" t="e">
        <f t="shared" ref="T35:T66" si="88">IF(AND($D35=1,$BT$1&lt;&gt;""),$BT$1,NA())</f>
        <v>#N/A</v>
      </c>
      <c r="U35" s="32" t="e">
        <f t="shared" ref="U35:U66" si="89">IF(AND($D35=1,$BT$1&lt;&gt;""),$BT$1+(1)*$BU$1,NA())</f>
        <v>#N/A</v>
      </c>
      <c r="V35" s="32" t="e">
        <f t="shared" ref="V35:V66" si="90">IF(AND($D35=1,$BT$1&lt;&gt;""),$BT$1+(2)*$BU$1,NA())</f>
        <v>#N/A</v>
      </c>
      <c r="W35" s="32" t="e">
        <f t="shared" ref="W35:W66" si="91">IF(AND($D35=1,$BT$1&lt;&gt;""),$BT$1+(3)*$BU$1,NA())</f>
        <v>#N/A</v>
      </c>
      <c r="X35" s="32" t="e">
        <f t="shared" ref="X35:X66" si="92">IF(AND($D35=1,COUNTIFS(regAnalito,selAnalito,regNivel,1,regData,$C35,regRep1,"&lt;&gt;")&gt;0),SUMIFS(regRep1,regAnalito,selAnalito,regNivel,1,regData,$C35),NA())</f>
        <v>#N/A</v>
      </c>
      <c r="Y35" s="32" t="e">
        <f t="shared" ref="Y35:Y66" si="93">IF(AND($D35=1,COUNTIFS(regAnalito,selAnalito,regNivel,1,regData,$C35,regRep2,"&lt;&gt;")&gt;0),SUMIFS(regRep2,regAnalito,selAnalito,regNivel,1,regData,$C35),NA())</f>
        <v>#N/A</v>
      </c>
      <c r="Z35" s="32" t="e">
        <f t="shared" ref="Z35:Z66" si="94">IF(AND($D35=1,COUNTIFS(regAnalito,selAnalito,regNivel,1,regData,$C35,regRep3,"&lt;&gt;")&gt;0),SUMIFS(regRep3,regAnalito,selAnalito,regNivel,1,regData,$C35),NA())</f>
        <v>#N/A</v>
      </c>
      <c r="AA35" s="32" t="e">
        <f t="shared" ref="AA35:AA66" si="95">IF(AND($D35=1,COUNTIFS(regAnalito,selAnalito,regData,$C35,regCalib,"Sim")&gt;0),$BT$1,NA())</f>
        <v>#N/A</v>
      </c>
      <c r="AB35" s="32" t="str">
        <f t="shared" ref="AB35:AB66" si="96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7">IF(OR($AB35="",$BW$1=""),"",($AB35-$BV$1)/$BW$1)</f>
        <v/>
      </c>
      <c r="AD35" s="32" t="e">
        <f t="shared" ref="AD35:AD66" si="98">IF(AND($AB35&lt;&gt;"",$D35=1),$AB35,NA())</f>
        <v>#N/A</v>
      </c>
      <c r="AE35" s="32" t="e">
        <f t="shared" ref="AE35:AE66" si="99">IF(AND($AB35&lt;&gt;"",$D35=1,$AL35="OK"),$AB35,NA())</f>
        <v>#N/A</v>
      </c>
      <c r="AF35" s="32" t="e">
        <f t="shared" ref="AF35:AF66" si="100">IF(AND($AB35&lt;&gt;"",$D35=1,$AL35&lt;&gt;"OK",$AL35&lt;&gt;""),$AB35,NA())</f>
        <v>#N/A</v>
      </c>
      <c r="AG35" s="32">
        <f t="shared" ref="AG35:AG66" si="101">IF($AB35="",0,IFERROR(INDEX(engDados,MATCH(selAnalito&amp;"|"&amp;$B35,engChave,0),10),0))</f>
        <v>0</v>
      </c>
      <c r="AH35" s="32">
        <f t="shared" ref="AH35:AH66" si="102">IF($AB35="",0,IFERROR(INDEX(engDados,MATCH(selAnalito&amp;"|"&amp;$B35,engChave,0),11),0))</f>
        <v>0</v>
      </c>
      <c r="AI35" s="32">
        <f t="shared" ref="AI35:AI66" si="103">IF($AB35="",0,IFERROR(INDEX(engDados,MATCH(selAnalito&amp;"|"&amp;$B35,engChave,0),12),0))</f>
        <v>0</v>
      </c>
      <c r="AJ35" s="32">
        <f t="shared" ref="AJ35:AJ66" si="104">IF($AB35="",0,IFERROR(INDEX(engDados,MATCH(selAnalito&amp;"|"&amp;$B35,engChave,0),13),0))</f>
        <v>0</v>
      </c>
      <c r="AK35" s="32">
        <f t="shared" ref="AK35:AK66" si="105">IF($AB35="",0,IFERROR(INDEX(engDados,MATCH(selAnalito&amp;"|"&amp;$B35,engChave,0),14),0))</f>
        <v>0</v>
      </c>
      <c r="AL35" s="32" t="str">
        <f t="shared" ref="AL35:AL66" si="106">IF($AB35="","",IFERROR(INDEX(engDados,MATCH(selAnalito&amp;"|"&amp;$B35,engChave,0),16),""))</f>
        <v/>
      </c>
      <c r="AM35" s="32" t="e">
        <f t="shared" ref="AM35:AM66" si="107">IF(AND($D35=1,$BV$1&lt;&gt;""),$BV$1+(-3)*$BW$1,NA())</f>
        <v>#N/A</v>
      </c>
      <c r="AN35" s="32" t="e">
        <f t="shared" ref="AN35:AN66" si="108">IF(AND($D35=1,$BV$1&lt;&gt;""),$BV$1+(-2)*$BW$1,NA())</f>
        <v>#N/A</v>
      </c>
      <c r="AO35" s="32" t="e">
        <f t="shared" ref="AO35:AO66" si="109">IF(AND($D35=1,$BV$1&lt;&gt;""),$BV$1+(-1)*$BW$1,NA())</f>
        <v>#N/A</v>
      </c>
      <c r="AP35" s="32" t="e">
        <f t="shared" ref="AP35:AP66" si="110">IF(AND($D35=1,$BV$1&lt;&gt;""),$BV$1,NA())</f>
        <v>#N/A</v>
      </c>
      <c r="AQ35" s="32" t="e">
        <f t="shared" ref="AQ35:AQ66" si="111">IF(AND($D35=1,$BV$1&lt;&gt;""),$BV$1+(1)*$BW$1,NA())</f>
        <v>#N/A</v>
      </c>
      <c r="AR35" s="32" t="e">
        <f t="shared" ref="AR35:AR66" si="112">IF(AND($D35=1,$BV$1&lt;&gt;""),$BV$1+(2)*$BW$1,NA())</f>
        <v>#N/A</v>
      </c>
      <c r="AS35" s="32" t="e">
        <f t="shared" ref="AS35:AS66" si="113">IF(AND($D35=1,$BV$1&lt;&gt;""),$BV$1+(3)*$BW$1,NA())</f>
        <v>#N/A</v>
      </c>
      <c r="AT35" s="32" t="e">
        <f t="shared" ref="AT35:AT66" si="114">IF(AND($D35=1,COUNTIFS(regAnalito,selAnalito,regNivel,2,regData,$C35,regRep1,"&lt;&gt;")&gt;0),SUMIFS(regRep1,regAnalito,selAnalito,regNivel,2,regData,$C35),NA())</f>
        <v>#N/A</v>
      </c>
      <c r="AU35" s="32" t="e">
        <f t="shared" ref="AU35:AU66" si="115">IF(AND($D35=1,COUNTIFS(regAnalito,selAnalito,regNivel,2,regData,$C35,regRep2,"&lt;&gt;")&gt;0),SUMIFS(regRep2,regAnalito,selAnalito,regNivel,2,regData,$C35),NA())</f>
        <v>#N/A</v>
      </c>
      <c r="AV35" s="32" t="e">
        <f t="shared" ref="AV35:AV66" si="116">IF(AND($D35=1,COUNTIFS(regAnalito,selAnalito,regNivel,2,regData,$C35,regRep3,"&lt;&gt;")&gt;0),SUMIFS(regRep3,regAnalito,selAnalito,regNivel,2,regData,$C35),NA())</f>
        <v>#N/A</v>
      </c>
      <c r="AW35" s="32" t="e">
        <f t="shared" ref="AW35:AW66" si="117">IF(AND($D35=1,COUNTIFS(regAnalito,selAnalito,regData,$C35,regCalib,"Sim")&gt;0),$BV$1,NA())</f>
        <v>#N/A</v>
      </c>
      <c r="AX35" s="32" t="str">
        <f t="shared" ref="AX35:AX66" si="11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9">IF(OR($AX35="",$BY$1=""),"",($AX35-$BX$1)/$BY$1)</f>
        <v/>
      </c>
      <c r="AZ35" s="32" t="e">
        <f t="shared" ref="AZ35:AZ66" si="120">IF(AND($AX35&lt;&gt;"",$D35=1),$AX35,NA())</f>
        <v>#N/A</v>
      </c>
      <c r="BA35" s="32" t="e">
        <f t="shared" ref="BA35:BA66" si="121">IF(AND($AX35&lt;&gt;"",$D35=1,$BH35="OK"),$AX35,NA())</f>
        <v>#N/A</v>
      </c>
      <c r="BB35" s="32" t="e">
        <f t="shared" ref="BB35:BB66" si="122">IF(AND($AX35&lt;&gt;"",$D35=1,$BH35&lt;&gt;"OK",$BH35&lt;&gt;""),$AX35,NA())</f>
        <v>#N/A</v>
      </c>
      <c r="BC35" s="32">
        <f t="shared" ref="BC35:BC66" si="123">IF($AX35="",0,IFERROR(INDEX(engDados,MATCH(selAnalito&amp;"|"&amp;$B35,engChave,0),17),0))</f>
        <v>0</v>
      </c>
      <c r="BD35" s="32">
        <f t="shared" ref="BD35:BD66" si="124">IF($AX35="",0,IFERROR(INDEX(engDados,MATCH(selAnalito&amp;"|"&amp;$B35,engChave,0),18),0))</f>
        <v>0</v>
      </c>
      <c r="BE35" s="32">
        <f t="shared" ref="BE35:BE66" si="125">IF($AX35="",0,IFERROR(INDEX(engDados,MATCH(selAnalito&amp;"|"&amp;$B35,engChave,0),19),0))</f>
        <v>0</v>
      </c>
      <c r="BF35" s="32">
        <f t="shared" ref="BF35:BF66" si="126">IF($AX35="",0,IFERROR(INDEX(engDados,MATCH(selAnalito&amp;"|"&amp;$B35,engChave,0),20),0))</f>
        <v>0</v>
      </c>
      <c r="BG35" s="32">
        <f t="shared" ref="BG35:BG66" si="127">IF($AX35="",0,IFERROR(INDEX(engDados,MATCH(selAnalito&amp;"|"&amp;$B35,engChave,0),21),0))</f>
        <v>0</v>
      </c>
      <c r="BH35" s="32" t="str">
        <f t="shared" ref="BH35:BH66" si="128">IF($AX35="","",IFERROR(INDEX(engDados,MATCH(selAnalito&amp;"|"&amp;$B35,engChave,0),23),""))</f>
        <v/>
      </c>
      <c r="BI35" s="32" t="e">
        <f t="shared" ref="BI35:BI66" si="129">IF(AND($D35=1,$BX$1&lt;&gt;""),$BX$1+(-3)*$BY$1,NA())</f>
        <v>#N/A</v>
      </c>
      <c r="BJ35" s="32" t="e">
        <f t="shared" ref="BJ35:BJ66" si="130">IF(AND($D35=1,$BX$1&lt;&gt;""),$BX$1+(-2)*$BY$1,NA())</f>
        <v>#N/A</v>
      </c>
      <c r="BK35" s="32" t="e">
        <f t="shared" ref="BK35:BK66" si="131">IF(AND($D35=1,$BX$1&lt;&gt;""),$BX$1+(-1)*$BY$1,NA())</f>
        <v>#N/A</v>
      </c>
      <c r="BL35" s="32" t="e">
        <f t="shared" ref="BL35:BL66" si="132">IF(AND($D35=1,$BX$1&lt;&gt;""),$BX$1,NA())</f>
        <v>#N/A</v>
      </c>
      <c r="BM35" s="32" t="e">
        <f t="shared" ref="BM35:BM66" si="133">IF(AND($D35=1,$BX$1&lt;&gt;""),$BX$1+(1)*$BY$1,NA())</f>
        <v>#N/A</v>
      </c>
      <c r="BN35" s="32" t="e">
        <f t="shared" ref="BN35:BN66" si="134">IF(AND($D35=1,$BX$1&lt;&gt;""),$BX$1+(2)*$BY$1,NA())</f>
        <v>#N/A</v>
      </c>
      <c r="BO35" s="32" t="e">
        <f t="shared" ref="BO35:BO66" si="135">IF(AND($D35=1,$BX$1&lt;&gt;""),$BX$1+(3)*$BY$1,NA())</f>
        <v>#N/A</v>
      </c>
      <c r="BP35" s="32" t="e">
        <f t="shared" ref="BP35:BP66" si="136">IF(AND($D35=1,COUNTIFS(regAnalito,selAnalito,regNivel,3,regData,$C35,regRep1,"&lt;&gt;")&gt;0),SUMIFS(regRep1,regAnalito,selAnalito,regNivel,3,regData,$C35),NA())</f>
        <v>#N/A</v>
      </c>
      <c r="BQ35" s="32" t="e">
        <f t="shared" ref="BQ35:BQ66" si="137">IF(AND($D35=1,COUNTIFS(regAnalito,selAnalito,regNivel,3,regData,$C35,regRep2,"&lt;&gt;")&gt;0),SUMIFS(regRep2,regAnalito,selAnalito,regNivel,3,regData,$C35),NA())</f>
        <v>#N/A</v>
      </c>
      <c r="BR35" s="32" t="e">
        <f t="shared" ref="BR35:BR66" si="138">IF(AND($D35=1,COUNTIFS(regAnalito,selAnalito,regNivel,3,regData,$C35,regRep3,"&lt;&gt;")&gt;0),SUMIFS(regRep3,regAnalito,selAnalito,regNivel,3,regData,$C35),NA())</f>
        <v>#N/A</v>
      </c>
      <c r="BS35" s="32" t="e">
        <f t="shared" ref="BS35:BS66" si="139">IF(AND($D35=1,COUNTIFS(regAnalito,selAnalito,regData,$C35,regCalib,"Sim")&gt;0),$BX$1,NA())</f>
        <v>#N/A</v>
      </c>
    </row>
    <row r="36" spans="1:71" x14ac:dyDescent="0.3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80"/>
        <v>0</v>
      </c>
      <c r="M36" s="32">
        <f t="shared" si="81"/>
        <v>0</v>
      </c>
      <c r="N36" s="32">
        <f t="shared" si="82"/>
        <v>0</v>
      </c>
      <c r="O36" s="32">
        <f t="shared" si="83"/>
        <v>0</v>
      </c>
      <c r="P36" s="32" t="str">
        <f t="shared" si="84"/>
        <v/>
      </c>
      <c r="Q36" s="32" t="e">
        <f t="shared" si="85"/>
        <v>#N/A</v>
      </c>
      <c r="R36" s="32" t="e">
        <f t="shared" si="86"/>
        <v>#N/A</v>
      </c>
      <c r="S36" s="32" t="e">
        <f t="shared" si="87"/>
        <v>#N/A</v>
      </c>
      <c r="T36" s="32" t="e">
        <f t="shared" si="88"/>
        <v>#N/A</v>
      </c>
      <c r="U36" s="32" t="e">
        <f t="shared" si="89"/>
        <v>#N/A</v>
      </c>
      <c r="V36" s="32" t="e">
        <f t="shared" si="90"/>
        <v>#N/A</v>
      </c>
      <c r="W36" s="32" t="e">
        <f t="shared" si="91"/>
        <v>#N/A</v>
      </c>
      <c r="X36" s="32" t="e">
        <f t="shared" si="92"/>
        <v>#N/A</v>
      </c>
      <c r="Y36" s="32" t="e">
        <f t="shared" si="93"/>
        <v>#N/A</v>
      </c>
      <c r="Z36" s="32" t="e">
        <f t="shared" si="94"/>
        <v>#N/A</v>
      </c>
      <c r="AA36" s="32" t="e">
        <f t="shared" si="95"/>
        <v>#N/A</v>
      </c>
      <c r="AB36" s="32" t="str">
        <f t="shared" si="96"/>
        <v/>
      </c>
      <c r="AC36" s="32" t="str">
        <f t="shared" si="97"/>
        <v/>
      </c>
      <c r="AD36" s="32" t="e">
        <f t="shared" si="98"/>
        <v>#N/A</v>
      </c>
      <c r="AE36" s="32" t="e">
        <f t="shared" si="99"/>
        <v>#N/A</v>
      </c>
      <c r="AF36" s="32" t="e">
        <f t="shared" si="100"/>
        <v>#N/A</v>
      </c>
      <c r="AG36" s="32">
        <f t="shared" si="101"/>
        <v>0</v>
      </c>
      <c r="AH36" s="32">
        <f t="shared" si="102"/>
        <v>0</v>
      </c>
      <c r="AI36" s="32">
        <f t="shared" si="103"/>
        <v>0</v>
      </c>
      <c r="AJ36" s="32">
        <f t="shared" si="104"/>
        <v>0</v>
      </c>
      <c r="AK36" s="32">
        <f t="shared" si="105"/>
        <v>0</v>
      </c>
      <c r="AL36" s="32" t="str">
        <f t="shared" si="106"/>
        <v/>
      </c>
      <c r="AM36" s="32" t="e">
        <f t="shared" si="107"/>
        <v>#N/A</v>
      </c>
      <c r="AN36" s="32" t="e">
        <f t="shared" si="108"/>
        <v>#N/A</v>
      </c>
      <c r="AO36" s="32" t="e">
        <f t="shared" si="109"/>
        <v>#N/A</v>
      </c>
      <c r="AP36" s="32" t="e">
        <f t="shared" si="110"/>
        <v>#N/A</v>
      </c>
      <c r="AQ36" s="32" t="e">
        <f t="shared" si="111"/>
        <v>#N/A</v>
      </c>
      <c r="AR36" s="32" t="e">
        <f t="shared" si="112"/>
        <v>#N/A</v>
      </c>
      <c r="AS36" s="32" t="e">
        <f t="shared" si="113"/>
        <v>#N/A</v>
      </c>
      <c r="AT36" s="32" t="e">
        <f t="shared" si="114"/>
        <v>#N/A</v>
      </c>
      <c r="AU36" s="32" t="e">
        <f t="shared" si="115"/>
        <v>#N/A</v>
      </c>
      <c r="AV36" s="32" t="e">
        <f t="shared" si="116"/>
        <v>#N/A</v>
      </c>
      <c r="AW36" s="32" t="e">
        <f t="shared" si="117"/>
        <v>#N/A</v>
      </c>
      <c r="AX36" s="32" t="str">
        <f t="shared" si="118"/>
        <v/>
      </c>
      <c r="AY36" s="32" t="str">
        <f t="shared" si="119"/>
        <v/>
      </c>
      <c r="AZ36" s="32" t="e">
        <f t="shared" si="120"/>
        <v>#N/A</v>
      </c>
      <c r="BA36" s="32" t="e">
        <f t="shared" si="121"/>
        <v>#N/A</v>
      </c>
      <c r="BB36" s="32" t="e">
        <f t="shared" si="122"/>
        <v>#N/A</v>
      </c>
      <c r="BC36" s="32">
        <f t="shared" si="123"/>
        <v>0</v>
      </c>
      <c r="BD36" s="32">
        <f t="shared" si="124"/>
        <v>0</v>
      </c>
      <c r="BE36" s="32">
        <f t="shared" si="125"/>
        <v>0</v>
      </c>
      <c r="BF36" s="32">
        <f t="shared" si="126"/>
        <v>0</v>
      </c>
      <c r="BG36" s="32">
        <f t="shared" si="127"/>
        <v>0</v>
      </c>
      <c r="BH36" s="32" t="str">
        <f t="shared" si="128"/>
        <v/>
      </c>
      <c r="BI36" s="32" t="e">
        <f t="shared" si="129"/>
        <v>#N/A</v>
      </c>
      <c r="BJ36" s="32" t="e">
        <f t="shared" si="130"/>
        <v>#N/A</v>
      </c>
      <c r="BK36" s="32" t="e">
        <f t="shared" si="131"/>
        <v>#N/A</v>
      </c>
      <c r="BL36" s="32" t="e">
        <f t="shared" si="132"/>
        <v>#N/A</v>
      </c>
      <c r="BM36" s="32" t="e">
        <f t="shared" si="133"/>
        <v>#N/A</v>
      </c>
      <c r="BN36" s="32" t="e">
        <f t="shared" si="134"/>
        <v>#N/A</v>
      </c>
      <c r="BO36" s="32" t="e">
        <f t="shared" si="135"/>
        <v>#N/A</v>
      </c>
      <c r="BP36" s="32" t="e">
        <f t="shared" si="136"/>
        <v>#N/A</v>
      </c>
      <c r="BQ36" s="32" t="e">
        <f t="shared" si="137"/>
        <v>#N/A</v>
      </c>
      <c r="BR36" s="32" t="e">
        <f t="shared" si="138"/>
        <v>#N/A</v>
      </c>
      <c r="BS36" s="32" t="e">
        <f t="shared" si="139"/>
        <v>#N/A</v>
      </c>
    </row>
    <row r="37" spans="1:71" x14ac:dyDescent="0.3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si="80"/>
        <v>0</v>
      </c>
      <c r="M37" s="32">
        <f t="shared" si="81"/>
        <v>0</v>
      </c>
      <c r="N37" s="32">
        <f t="shared" si="82"/>
        <v>0</v>
      </c>
      <c r="O37" s="32">
        <f t="shared" si="83"/>
        <v>0</v>
      </c>
      <c r="P37" s="32" t="str">
        <f t="shared" si="84"/>
        <v/>
      </c>
      <c r="Q37" s="32" t="e">
        <f t="shared" si="85"/>
        <v>#N/A</v>
      </c>
      <c r="R37" s="32" t="e">
        <f t="shared" si="86"/>
        <v>#N/A</v>
      </c>
      <c r="S37" s="32" t="e">
        <f t="shared" si="87"/>
        <v>#N/A</v>
      </c>
      <c r="T37" s="32" t="e">
        <f t="shared" si="88"/>
        <v>#N/A</v>
      </c>
      <c r="U37" s="32" t="e">
        <f t="shared" si="89"/>
        <v>#N/A</v>
      </c>
      <c r="V37" s="32" t="e">
        <f t="shared" si="90"/>
        <v>#N/A</v>
      </c>
      <c r="W37" s="32" t="e">
        <f t="shared" si="91"/>
        <v>#N/A</v>
      </c>
      <c r="X37" s="32" t="e">
        <f t="shared" si="92"/>
        <v>#N/A</v>
      </c>
      <c r="Y37" s="32" t="e">
        <f t="shared" si="93"/>
        <v>#N/A</v>
      </c>
      <c r="Z37" s="32" t="e">
        <f t="shared" si="94"/>
        <v>#N/A</v>
      </c>
      <c r="AA37" s="32" t="e">
        <f t="shared" si="95"/>
        <v>#N/A</v>
      </c>
      <c r="AB37" s="32" t="str">
        <f t="shared" si="96"/>
        <v/>
      </c>
      <c r="AC37" s="32" t="str">
        <f t="shared" si="97"/>
        <v/>
      </c>
      <c r="AD37" s="32" t="e">
        <f t="shared" si="98"/>
        <v>#N/A</v>
      </c>
      <c r="AE37" s="32" t="e">
        <f t="shared" si="99"/>
        <v>#N/A</v>
      </c>
      <c r="AF37" s="32" t="e">
        <f t="shared" si="100"/>
        <v>#N/A</v>
      </c>
      <c r="AG37" s="32">
        <f t="shared" si="101"/>
        <v>0</v>
      </c>
      <c r="AH37" s="32">
        <f t="shared" si="102"/>
        <v>0</v>
      </c>
      <c r="AI37" s="32">
        <f t="shared" si="103"/>
        <v>0</v>
      </c>
      <c r="AJ37" s="32">
        <f t="shared" si="104"/>
        <v>0</v>
      </c>
      <c r="AK37" s="32">
        <f t="shared" si="105"/>
        <v>0</v>
      </c>
      <c r="AL37" s="32" t="str">
        <f t="shared" si="106"/>
        <v/>
      </c>
      <c r="AM37" s="32" t="e">
        <f t="shared" si="107"/>
        <v>#N/A</v>
      </c>
      <c r="AN37" s="32" t="e">
        <f t="shared" si="108"/>
        <v>#N/A</v>
      </c>
      <c r="AO37" s="32" t="e">
        <f t="shared" si="109"/>
        <v>#N/A</v>
      </c>
      <c r="AP37" s="32" t="e">
        <f t="shared" si="110"/>
        <v>#N/A</v>
      </c>
      <c r="AQ37" s="32" t="e">
        <f t="shared" si="111"/>
        <v>#N/A</v>
      </c>
      <c r="AR37" s="32" t="e">
        <f t="shared" si="112"/>
        <v>#N/A</v>
      </c>
      <c r="AS37" s="32" t="e">
        <f t="shared" si="113"/>
        <v>#N/A</v>
      </c>
      <c r="AT37" s="32" t="e">
        <f t="shared" si="114"/>
        <v>#N/A</v>
      </c>
      <c r="AU37" s="32" t="e">
        <f t="shared" si="115"/>
        <v>#N/A</v>
      </c>
      <c r="AV37" s="32" t="e">
        <f t="shared" si="116"/>
        <v>#N/A</v>
      </c>
      <c r="AW37" s="32" t="e">
        <f t="shared" si="117"/>
        <v>#N/A</v>
      </c>
      <c r="AX37" s="32" t="str">
        <f t="shared" si="118"/>
        <v/>
      </c>
      <c r="AY37" s="32" t="str">
        <f t="shared" si="119"/>
        <v/>
      </c>
      <c r="AZ37" s="32" t="e">
        <f t="shared" si="120"/>
        <v>#N/A</v>
      </c>
      <c r="BA37" s="32" t="e">
        <f t="shared" si="121"/>
        <v>#N/A</v>
      </c>
      <c r="BB37" s="32" t="e">
        <f t="shared" si="122"/>
        <v>#N/A</v>
      </c>
      <c r="BC37" s="32">
        <f t="shared" si="123"/>
        <v>0</v>
      </c>
      <c r="BD37" s="32">
        <f t="shared" si="124"/>
        <v>0</v>
      </c>
      <c r="BE37" s="32">
        <f t="shared" si="125"/>
        <v>0</v>
      </c>
      <c r="BF37" s="32">
        <f t="shared" si="126"/>
        <v>0</v>
      </c>
      <c r="BG37" s="32">
        <f t="shared" si="127"/>
        <v>0</v>
      </c>
      <c r="BH37" s="32" t="str">
        <f t="shared" si="128"/>
        <v/>
      </c>
      <c r="BI37" s="32" t="e">
        <f t="shared" si="129"/>
        <v>#N/A</v>
      </c>
      <c r="BJ37" s="32" t="e">
        <f t="shared" si="130"/>
        <v>#N/A</v>
      </c>
      <c r="BK37" s="32" t="e">
        <f t="shared" si="131"/>
        <v>#N/A</v>
      </c>
      <c r="BL37" s="32" t="e">
        <f t="shared" si="132"/>
        <v>#N/A</v>
      </c>
      <c r="BM37" s="32" t="e">
        <f t="shared" si="133"/>
        <v>#N/A</v>
      </c>
      <c r="BN37" s="32" t="e">
        <f t="shared" si="134"/>
        <v>#N/A</v>
      </c>
      <c r="BO37" s="32" t="e">
        <f t="shared" si="135"/>
        <v>#N/A</v>
      </c>
      <c r="BP37" s="32" t="e">
        <f t="shared" si="136"/>
        <v>#N/A</v>
      </c>
      <c r="BQ37" s="32" t="e">
        <f t="shared" si="137"/>
        <v>#N/A</v>
      </c>
      <c r="BR37" s="32" t="e">
        <f t="shared" si="138"/>
        <v>#N/A</v>
      </c>
      <c r="BS37" s="32" t="e">
        <f t="shared" si="139"/>
        <v>#N/A</v>
      </c>
    </row>
    <row r="38" spans="1:71" x14ac:dyDescent="0.3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80"/>
        <v>0</v>
      </c>
      <c r="M38" s="32">
        <f t="shared" si="81"/>
        <v>0</v>
      </c>
      <c r="N38" s="32">
        <f t="shared" si="82"/>
        <v>0</v>
      </c>
      <c r="O38" s="32">
        <f t="shared" si="83"/>
        <v>0</v>
      </c>
      <c r="P38" s="32" t="str">
        <f t="shared" si="84"/>
        <v/>
      </c>
      <c r="Q38" s="32" t="e">
        <f t="shared" si="85"/>
        <v>#N/A</v>
      </c>
      <c r="R38" s="32" t="e">
        <f t="shared" si="86"/>
        <v>#N/A</v>
      </c>
      <c r="S38" s="32" t="e">
        <f t="shared" si="87"/>
        <v>#N/A</v>
      </c>
      <c r="T38" s="32" t="e">
        <f t="shared" si="88"/>
        <v>#N/A</v>
      </c>
      <c r="U38" s="32" t="e">
        <f t="shared" si="89"/>
        <v>#N/A</v>
      </c>
      <c r="V38" s="32" t="e">
        <f t="shared" si="90"/>
        <v>#N/A</v>
      </c>
      <c r="W38" s="32" t="e">
        <f t="shared" si="91"/>
        <v>#N/A</v>
      </c>
      <c r="X38" s="32" t="e">
        <f t="shared" si="92"/>
        <v>#N/A</v>
      </c>
      <c r="Y38" s="32" t="e">
        <f t="shared" si="93"/>
        <v>#N/A</v>
      </c>
      <c r="Z38" s="32" t="e">
        <f t="shared" si="94"/>
        <v>#N/A</v>
      </c>
      <c r="AA38" s="32" t="e">
        <f t="shared" si="95"/>
        <v>#N/A</v>
      </c>
      <c r="AB38" s="32" t="str">
        <f t="shared" si="96"/>
        <v/>
      </c>
      <c r="AC38" s="32" t="str">
        <f t="shared" si="97"/>
        <v/>
      </c>
      <c r="AD38" s="32" t="e">
        <f t="shared" si="98"/>
        <v>#N/A</v>
      </c>
      <c r="AE38" s="32" t="e">
        <f t="shared" si="99"/>
        <v>#N/A</v>
      </c>
      <c r="AF38" s="32" t="e">
        <f t="shared" si="100"/>
        <v>#N/A</v>
      </c>
      <c r="AG38" s="32">
        <f t="shared" si="101"/>
        <v>0</v>
      </c>
      <c r="AH38" s="32">
        <f t="shared" si="102"/>
        <v>0</v>
      </c>
      <c r="AI38" s="32">
        <f t="shared" si="103"/>
        <v>0</v>
      </c>
      <c r="AJ38" s="32">
        <f t="shared" si="104"/>
        <v>0</v>
      </c>
      <c r="AK38" s="32">
        <f t="shared" si="105"/>
        <v>0</v>
      </c>
      <c r="AL38" s="32" t="str">
        <f t="shared" si="106"/>
        <v/>
      </c>
      <c r="AM38" s="32" t="e">
        <f t="shared" si="107"/>
        <v>#N/A</v>
      </c>
      <c r="AN38" s="32" t="e">
        <f t="shared" si="108"/>
        <v>#N/A</v>
      </c>
      <c r="AO38" s="32" t="e">
        <f t="shared" si="109"/>
        <v>#N/A</v>
      </c>
      <c r="AP38" s="32" t="e">
        <f t="shared" si="110"/>
        <v>#N/A</v>
      </c>
      <c r="AQ38" s="32" t="e">
        <f t="shared" si="111"/>
        <v>#N/A</v>
      </c>
      <c r="AR38" s="32" t="e">
        <f t="shared" si="112"/>
        <v>#N/A</v>
      </c>
      <c r="AS38" s="32" t="e">
        <f t="shared" si="113"/>
        <v>#N/A</v>
      </c>
      <c r="AT38" s="32" t="e">
        <f t="shared" si="114"/>
        <v>#N/A</v>
      </c>
      <c r="AU38" s="32" t="e">
        <f t="shared" si="115"/>
        <v>#N/A</v>
      </c>
      <c r="AV38" s="32" t="e">
        <f t="shared" si="116"/>
        <v>#N/A</v>
      </c>
      <c r="AW38" s="32" t="e">
        <f t="shared" si="117"/>
        <v>#N/A</v>
      </c>
      <c r="AX38" s="32" t="str">
        <f t="shared" si="118"/>
        <v/>
      </c>
      <c r="AY38" s="32" t="str">
        <f t="shared" si="119"/>
        <v/>
      </c>
      <c r="AZ38" s="32" t="e">
        <f t="shared" si="120"/>
        <v>#N/A</v>
      </c>
      <c r="BA38" s="32" t="e">
        <f t="shared" si="121"/>
        <v>#N/A</v>
      </c>
      <c r="BB38" s="32" t="e">
        <f t="shared" si="122"/>
        <v>#N/A</v>
      </c>
      <c r="BC38" s="32">
        <f t="shared" si="123"/>
        <v>0</v>
      </c>
      <c r="BD38" s="32">
        <f t="shared" si="124"/>
        <v>0</v>
      </c>
      <c r="BE38" s="32">
        <f t="shared" si="125"/>
        <v>0</v>
      </c>
      <c r="BF38" s="32">
        <f t="shared" si="126"/>
        <v>0</v>
      </c>
      <c r="BG38" s="32">
        <f t="shared" si="127"/>
        <v>0</v>
      </c>
      <c r="BH38" s="32" t="str">
        <f t="shared" si="128"/>
        <v/>
      </c>
      <c r="BI38" s="32" t="e">
        <f t="shared" si="129"/>
        <v>#N/A</v>
      </c>
      <c r="BJ38" s="32" t="e">
        <f t="shared" si="130"/>
        <v>#N/A</v>
      </c>
      <c r="BK38" s="32" t="e">
        <f t="shared" si="131"/>
        <v>#N/A</v>
      </c>
      <c r="BL38" s="32" t="e">
        <f t="shared" si="132"/>
        <v>#N/A</v>
      </c>
      <c r="BM38" s="32" t="e">
        <f t="shared" si="133"/>
        <v>#N/A</v>
      </c>
      <c r="BN38" s="32" t="e">
        <f t="shared" si="134"/>
        <v>#N/A</v>
      </c>
      <c r="BO38" s="32" t="e">
        <f t="shared" si="135"/>
        <v>#N/A</v>
      </c>
      <c r="BP38" s="32" t="e">
        <f t="shared" si="136"/>
        <v>#N/A</v>
      </c>
      <c r="BQ38" s="32" t="e">
        <f t="shared" si="137"/>
        <v>#N/A</v>
      </c>
      <c r="BR38" s="32" t="e">
        <f t="shared" si="138"/>
        <v>#N/A</v>
      </c>
      <c r="BS38" s="32" t="e">
        <f t="shared" si="139"/>
        <v>#N/A</v>
      </c>
    </row>
    <row r="39" spans="1:71" x14ac:dyDescent="0.3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80"/>
        <v>0</v>
      </c>
      <c r="M39" s="32">
        <f t="shared" si="81"/>
        <v>0</v>
      </c>
      <c r="N39" s="32">
        <f t="shared" si="82"/>
        <v>0</v>
      </c>
      <c r="O39" s="32">
        <f t="shared" si="83"/>
        <v>0</v>
      </c>
      <c r="P39" s="32" t="str">
        <f t="shared" si="84"/>
        <v/>
      </c>
      <c r="Q39" s="32" t="e">
        <f t="shared" si="85"/>
        <v>#N/A</v>
      </c>
      <c r="R39" s="32" t="e">
        <f t="shared" si="86"/>
        <v>#N/A</v>
      </c>
      <c r="S39" s="32" t="e">
        <f t="shared" si="87"/>
        <v>#N/A</v>
      </c>
      <c r="T39" s="32" t="e">
        <f t="shared" si="88"/>
        <v>#N/A</v>
      </c>
      <c r="U39" s="32" t="e">
        <f t="shared" si="89"/>
        <v>#N/A</v>
      </c>
      <c r="V39" s="32" t="e">
        <f t="shared" si="90"/>
        <v>#N/A</v>
      </c>
      <c r="W39" s="32" t="e">
        <f t="shared" si="91"/>
        <v>#N/A</v>
      </c>
      <c r="X39" s="32" t="e">
        <f t="shared" si="92"/>
        <v>#N/A</v>
      </c>
      <c r="Y39" s="32" t="e">
        <f t="shared" si="93"/>
        <v>#N/A</v>
      </c>
      <c r="Z39" s="32" t="e">
        <f t="shared" si="94"/>
        <v>#N/A</v>
      </c>
      <c r="AA39" s="32" t="e">
        <f t="shared" si="95"/>
        <v>#N/A</v>
      </c>
      <c r="AB39" s="32" t="str">
        <f t="shared" si="96"/>
        <v/>
      </c>
      <c r="AC39" s="32" t="str">
        <f t="shared" si="97"/>
        <v/>
      </c>
      <c r="AD39" s="32" t="e">
        <f t="shared" si="98"/>
        <v>#N/A</v>
      </c>
      <c r="AE39" s="32" t="e">
        <f t="shared" si="99"/>
        <v>#N/A</v>
      </c>
      <c r="AF39" s="32" t="e">
        <f t="shared" si="100"/>
        <v>#N/A</v>
      </c>
      <c r="AG39" s="32">
        <f t="shared" si="101"/>
        <v>0</v>
      </c>
      <c r="AH39" s="32">
        <f t="shared" si="102"/>
        <v>0</v>
      </c>
      <c r="AI39" s="32">
        <f t="shared" si="103"/>
        <v>0</v>
      </c>
      <c r="AJ39" s="32">
        <f t="shared" si="104"/>
        <v>0</v>
      </c>
      <c r="AK39" s="32">
        <f t="shared" si="105"/>
        <v>0</v>
      </c>
      <c r="AL39" s="32" t="str">
        <f t="shared" si="106"/>
        <v/>
      </c>
      <c r="AM39" s="32" t="e">
        <f t="shared" si="107"/>
        <v>#N/A</v>
      </c>
      <c r="AN39" s="32" t="e">
        <f t="shared" si="108"/>
        <v>#N/A</v>
      </c>
      <c r="AO39" s="32" t="e">
        <f t="shared" si="109"/>
        <v>#N/A</v>
      </c>
      <c r="AP39" s="32" t="e">
        <f t="shared" si="110"/>
        <v>#N/A</v>
      </c>
      <c r="AQ39" s="32" t="e">
        <f t="shared" si="111"/>
        <v>#N/A</v>
      </c>
      <c r="AR39" s="32" t="e">
        <f t="shared" si="112"/>
        <v>#N/A</v>
      </c>
      <c r="AS39" s="32" t="e">
        <f t="shared" si="113"/>
        <v>#N/A</v>
      </c>
      <c r="AT39" s="32" t="e">
        <f t="shared" si="114"/>
        <v>#N/A</v>
      </c>
      <c r="AU39" s="32" t="e">
        <f t="shared" si="115"/>
        <v>#N/A</v>
      </c>
      <c r="AV39" s="32" t="e">
        <f t="shared" si="116"/>
        <v>#N/A</v>
      </c>
      <c r="AW39" s="32" t="e">
        <f t="shared" si="117"/>
        <v>#N/A</v>
      </c>
      <c r="AX39" s="32" t="str">
        <f t="shared" si="118"/>
        <v/>
      </c>
      <c r="AY39" s="32" t="str">
        <f t="shared" si="119"/>
        <v/>
      </c>
      <c r="AZ39" s="32" t="e">
        <f t="shared" si="120"/>
        <v>#N/A</v>
      </c>
      <c r="BA39" s="32" t="e">
        <f t="shared" si="121"/>
        <v>#N/A</v>
      </c>
      <c r="BB39" s="32" t="e">
        <f t="shared" si="122"/>
        <v>#N/A</v>
      </c>
      <c r="BC39" s="32">
        <f t="shared" si="123"/>
        <v>0</v>
      </c>
      <c r="BD39" s="32">
        <f t="shared" si="124"/>
        <v>0</v>
      </c>
      <c r="BE39" s="32">
        <f t="shared" si="125"/>
        <v>0</v>
      </c>
      <c r="BF39" s="32">
        <f t="shared" si="126"/>
        <v>0</v>
      </c>
      <c r="BG39" s="32">
        <f t="shared" si="127"/>
        <v>0</v>
      </c>
      <c r="BH39" s="32" t="str">
        <f t="shared" si="128"/>
        <v/>
      </c>
      <c r="BI39" s="32" t="e">
        <f t="shared" si="129"/>
        <v>#N/A</v>
      </c>
      <c r="BJ39" s="32" t="e">
        <f t="shared" si="130"/>
        <v>#N/A</v>
      </c>
      <c r="BK39" s="32" t="e">
        <f t="shared" si="131"/>
        <v>#N/A</v>
      </c>
      <c r="BL39" s="32" t="e">
        <f t="shared" si="132"/>
        <v>#N/A</v>
      </c>
      <c r="BM39" s="32" t="e">
        <f t="shared" si="133"/>
        <v>#N/A</v>
      </c>
      <c r="BN39" s="32" t="e">
        <f t="shared" si="134"/>
        <v>#N/A</v>
      </c>
      <c r="BO39" s="32" t="e">
        <f t="shared" si="135"/>
        <v>#N/A</v>
      </c>
      <c r="BP39" s="32" t="e">
        <f t="shared" si="136"/>
        <v>#N/A</v>
      </c>
      <c r="BQ39" s="32" t="e">
        <f t="shared" si="137"/>
        <v>#N/A</v>
      </c>
      <c r="BR39" s="32" t="e">
        <f t="shared" si="138"/>
        <v>#N/A</v>
      </c>
      <c r="BS39" s="32" t="e">
        <f t="shared" si="139"/>
        <v>#N/A</v>
      </c>
    </row>
    <row r="40" spans="1:71" x14ac:dyDescent="0.3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80"/>
        <v>0</v>
      </c>
      <c r="M40" s="32">
        <f t="shared" si="81"/>
        <v>0</v>
      </c>
      <c r="N40" s="32">
        <f t="shared" si="82"/>
        <v>0</v>
      </c>
      <c r="O40" s="32">
        <f t="shared" si="83"/>
        <v>0</v>
      </c>
      <c r="P40" s="32" t="str">
        <f t="shared" si="84"/>
        <v/>
      </c>
      <c r="Q40" s="32" t="e">
        <f t="shared" si="85"/>
        <v>#N/A</v>
      </c>
      <c r="R40" s="32" t="e">
        <f t="shared" si="86"/>
        <v>#N/A</v>
      </c>
      <c r="S40" s="32" t="e">
        <f t="shared" si="87"/>
        <v>#N/A</v>
      </c>
      <c r="T40" s="32" t="e">
        <f t="shared" si="88"/>
        <v>#N/A</v>
      </c>
      <c r="U40" s="32" t="e">
        <f t="shared" si="89"/>
        <v>#N/A</v>
      </c>
      <c r="V40" s="32" t="e">
        <f t="shared" si="90"/>
        <v>#N/A</v>
      </c>
      <c r="W40" s="32" t="e">
        <f t="shared" si="91"/>
        <v>#N/A</v>
      </c>
      <c r="X40" s="32" t="e">
        <f t="shared" si="92"/>
        <v>#N/A</v>
      </c>
      <c r="Y40" s="32" t="e">
        <f t="shared" si="93"/>
        <v>#N/A</v>
      </c>
      <c r="Z40" s="32" t="e">
        <f t="shared" si="94"/>
        <v>#N/A</v>
      </c>
      <c r="AA40" s="32" t="e">
        <f t="shared" si="95"/>
        <v>#N/A</v>
      </c>
      <c r="AB40" s="32" t="str">
        <f t="shared" si="96"/>
        <v/>
      </c>
      <c r="AC40" s="32" t="str">
        <f t="shared" si="97"/>
        <v/>
      </c>
      <c r="AD40" s="32" t="e">
        <f t="shared" si="98"/>
        <v>#N/A</v>
      </c>
      <c r="AE40" s="32" t="e">
        <f t="shared" si="99"/>
        <v>#N/A</v>
      </c>
      <c r="AF40" s="32" t="e">
        <f t="shared" si="100"/>
        <v>#N/A</v>
      </c>
      <c r="AG40" s="32">
        <f t="shared" si="101"/>
        <v>0</v>
      </c>
      <c r="AH40" s="32">
        <f t="shared" si="102"/>
        <v>0</v>
      </c>
      <c r="AI40" s="32">
        <f t="shared" si="103"/>
        <v>0</v>
      </c>
      <c r="AJ40" s="32">
        <f t="shared" si="104"/>
        <v>0</v>
      </c>
      <c r="AK40" s="32">
        <f t="shared" si="105"/>
        <v>0</v>
      </c>
      <c r="AL40" s="32" t="str">
        <f t="shared" si="106"/>
        <v/>
      </c>
      <c r="AM40" s="32" t="e">
        <f t="shared" si="107"/>
        <v>#N/A</v>
      </c>
      <c r="AN40" s="32" t="e">
        <f t="shared" si="108"/>
        <v>#N/A</v>
      </c>
      <c r="AO40" s="32" t="e">
        <f t="shared" si="109"/>
        <v>#N/A</v>
      </c>
      <c r="AP40" s="32" t="e">
        <f t="shared" si="110"/>
        <v>#N/A</v>
      </c>
      <c r="AQ40" s="32" t="e">
        <f t="shared" si="111"/>
        <v>#N/A</v>
      </c>
      <c r="AR40" s="32" t="e">
        <f t="shared" si="112"/>
        <v>#N/A</v>
      </c>
      <c r="AS40" s="32" t="e">
        <f t="shared" si="113"/>
        <v>#N/A</v>
      </c>
      <c r="AT40" s="32" t="e">
        <f t="shared" si="114"/>
        <v>#N/A</v>
      </c>
      <c r="AU40" s="32" t="e">
        <f t="shared" si="115"/>
        <v>#N/A</v>
      </c>
      <c r="AV40" s="32" t="e">
        <f t="shared" si="116"/>
        <v>#N/A</v>
      </c>
      <c r="AW40" s="32" t="e">
        <f t="shared" si="117"/>
        <v>#N/A</v>
      </c>
      <c r="AX40" s="32" t="str">
        <f t="shared" si="118"/>
        <v/>
      </c>
      <c r="AY40" s="32" t="str">
        <f t="shared" si="119"/>
        <v/>
      </c>
      <c r="AZ40" s="32" t="e">
        <f t="shared" si="120"/>
        <v>#N/A</v>
      </c>
      <c r="BA40" s="32" t="e">
        <f t="shared" si="121"/>
        <v>#N/A</v>
      </c>
      <c r="BB40" s="32" t="e">
        <f t="shared" si="122"/>
        <v>#N/A</v>
      </c>
      <c r="BC40" s="32">
        <f t="shared" si="123"/>
        <v>0</v>
      </c>
      <c r="BD40" s="32">
        <f t="shared" si="124"/>
        <v>0</v>
      </c>
      <c r="BE40" s="32">
        <f t="shared" si="125"/>
        <v>0</v>
      </c>
      <c r="BF40" s="32">
        <f t="shared" si="126"/>
        <v>0</v>
      </c>
      <c r="BG40" s="32">
        <f t="shared" si="127"/>
        <v>0</v>
      </c>
      <c r="BH40" s="32" t="str">
        <f t="shared" si="128"/>
        <v/>
      </c>
      <c r="BI40" s="32" t="e">
        <f t="shared" si="129"/>
        <v>#N/A</v>
      </c>
      <c r="BJ40" s="32" t="e">
        <f t="shared" si="130"/>
        <v>#N/A</v>
      </c>
      <c r="BK40" s="32" t="e">
        <f t="shared" si="131"/>
        <v>#N/A</v>
      </c>
      <c r="BL40" s="32" t="e">
        <f t="shared" si="132"/>
        <v>#N/A</v>
      </c>
      <c r="BM40" s="32" t="e">
        <f t="shared" si="133"/>
        <v>#N/A</v>
      </c>
      <c r="BN40" s="32" t="e">
        <f t="shared" si="134"/>
        <v>#N/A</v>
      </c>
      <c r="BO40" s="32" t="e">
        <f t="shared" si="135"/>
        <v>#N/A</v>
      </c>
      <c r="BP40" s="32" t="e">
        <f t="shared" si="136"/>
        <v>#N/A</v>
      </c>
      <c r="BQ40" s="32" t="e">
        <f t="shared" si="137"/>
        <v>#N/A</v>
      </c>
      <c r="BR40" s="32" t="e">
        <f t="shared" si="138"/>
        <v>#N/A</v>
      </c>
      <c r="BS40" s="32" t="e">
        <f t="shared" si="139"/>
        <v>#N/A</v>
      </c>
    </row>
    <row r="41" spans="1:71" x14ac:dyDescent="0.3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80"/>
        <v>0</v>
      </c>
      <c r="M41" s="32">
        <f t="shared" si="81"/>
        <v>0</v>
      </c>
      <c r="N41" s="32">
        <f t="shared" si="82"/>
        <v>0</v>
      </c>
      <c r="O41" s="32">
        <f t="shared" si="83"/>
        <v>0</v>
      </c>
      <c r="P41" s="32" t="str">
        <f t="shared" si="84"/>
        <v/>
      </c>
      <c r="Q41" s="32" t="e">
        <f t="shared" si="85"/>
        <v>#N/A</v>
      </c>
      <c r="R41" s="32" t="e">
        <f t="shared" si="86"/>
        <v>#N/A</v>
      </c>
      <c r="S41" s="32" t="e">
        <f t="shared" si="87"/>
        <v>#N/A</v>
      </c>
      <c r="T41" s="32" t="e">
        <f t="shared" si="88"/>
        <v>#N/A</v>
      </c>
      <c r="U41" s="32" t="e">
        <f t="shared" si="89"/>
        <v>#N/A</v>
      </c>
      <c r="V41" s="32" t="e">
        <f t="shared" si="90"/>
        <v>#N/A</v>
      </c>
      <c r="W41" s="32" t="e">
        <f t="shared" si="91"/>
        <v>#N/A</v>
      </c>
      <c r="X41" s="32" t="e">
        <f t="shared" si="92"/>
        <v>#N/A</v>
      </c>
      <c r="Y41" s="32" t="e">
        <f t="shared" si="93"/>
        <v>#N/A</v>
      </c>
      <c r="Z41" s="32" t="e">
        <f t="shared" si="94"/>
        <v>#N/A</v>
      </c>
      <c r="AA41" s="32" t="e">
        <f t="shared" si="95"/>
        <v>#N/A</v>
      </c>
      <c r="AB41" s="32" t="str">
        <f t="shared" si="96"/>
        <v/>
      </c>
      <c r="AC41" s="32" t="str">
        <f t="shared" si="97"/>
        <v/>
      </c>
      <c r="AD41" s="32" t="e">
        <f t="shared" si="98"/>
        <v>#N/A</v>
      </c>
      <c r="AE41" s="32" t="e">
        <f t="shared" si="99"/>
        <v>#N/A</v>
      </c>
      <c r="AF41" s="32" t="e">
        <f t="shared" si="100"/>
        <v>#N/A</v>
      </c>
      <c r="AG41" s="32">
        <f t="shared" si="101"/>
        <v>0</v>
      </c>
      <c r="AH41" s="32">
        <f t="shared" si="102"/>
        <v>0</v>
      </c>
      <c r="AI41" s="32">
        <f t="shared" si="103"/>
        <v>0</v>
      </c>
      <c r="AJ41" s="32">
        <f t="shared" si="104"/>
        <v>0</v>
      </c>
      <c r="AK41" s="32">
        <f t="shared" si="105"/>
        <v>0</v>
      </c>
      <c r="AL41" s="32" t="str">
        <f t="shared" si="106"/>
        <v/>
      </c>
      <c r="AM41" s="32" t="e">
        <f t="shared" si="107"/>
        <v>#N/A</v>
      </c>
      <c r="AN41" s="32" t="e">
        <f t="shared" si="108"/>
        <v>#N/A</v>
      </c>
      <c r="AO41" s="32" t="e">
        <f t="shared" si="109"/>
        <v>#N/A</v>
      </c>
      <c r="AP41" s="32" t="e">
        <f t="shared" si="110"/>
        <v>#N/A</v>
      </c>
      <c r="AQ41" s="32" t="e">
        <f t="shared" si="111"/>
        <v>#N/A</v>
      </c>
      <c r="AR41" s="32" t="e">
        <f t="shared" si="112"/>
        <v>#N/A</v>
      </c>
      <c r="AS41" s="32" t="e">
        <f t="shared" si="113"/>
        <v>#N/A</v>
      </c>
      <c r="AT41" s="32" t="e">
        <f t="shared" si="114"/>
        <v>#N/A</v>
      </c>
      <c r="AU41" s="32" t="e">
        <f t="shared" si="115"/>
        <v>#N/A</v>
      </c>
      <c r="AV41" s="32" t="e">
        <f t="shared" si="116"/>
        <v>#N/A</v>
      </c>
      <c r="AW41" s="32" t="e">
        <f t="shared" si="117"/>
        <v>#N/A</v>
      </c>
      <c r="AX41" s="32" t="str">
        <f t="shared" si="118"/>
        <v/>
      </c>
      <c r="AY41" s="32" t="str">
        <f t="shared" si="119"/>
        <v/>
      </c>
      <c r="AZ41" s="32" t="e">
        <f t="shared" si="120"/>
        <v>#N/A</v>
      </c>
      <c r="BA41" s="32" t="e">
        <f t="shared" si="121"/>
        <v>#N/A</v>
      </c>
      <c r="BB41" s="32" t="e">
        <f t="shared" si="122"/>
        <v>#N/A</v>
      </c>
      <c r="BC41" s="32">
        <f t="shared" si="123"/>
        <v>0</v>
      </c>
      <c r="BD41" s="32">
        <f t="shared" si="124"/>
        <v>0</v>
      </c>
      <c r="BE41" s="32">
        <f t="shared" si="125"/>
        <v>0</v>
      </c>
      <c r="BF41" s="32">
        <f t="shared" si="126"/>
        <v>0</v>
      </c>
      <c r="BG41" s="32">
        <f t="shared" si="127"/>
        <v>0</v>
      </c>
      <c r="BH41" s="32" t="str">
        <f t="shared" si="128"/>
        <v/>
      </c>
      <c r="BI41" s="32" t="e">
        <f t="shared" si="129"/>
        <v>#N/A</v>
      </c>
      <c r="BJ41" s="32" t="e">
        <f t="shared" si="130"/>
        <v>#N/A</v>
      </c>
      <c r="BK41" s="32" t="e">
        <f t="shared" si="131"/>
        <v>#N/A</v>
      </c>
      <c r="BL41" s="32" t="e">
        <f t="shared" si="132"/>
        <v>#N/A</v>
      </c>
      <c r="BM41" s="32" t="e">
        <f t="shared" si="133"/>
        <v>#N/A</v>
      </c>
      <c r="BN41" s="32" t="e">
        <f t="shared" si="134"/>
        <v>#N/A</v>
      </c>
      <c r="BO41" s="32" t="e">
        <f t="shared" si="135"/>
        <v>#N/A</v>
      </c>
      <c r="BP41" s="32" t="e">
        <f t="shared" si="136"/>
        <v>#N/A</v>
      </c>
      <c r="BQ41" s="32" t="e">
        <f t="shared" si="137"/>
        <v>#N/A</v>
      </c>
      <c r="BR41" s="32" t="e">
        <f t="shared" si="138"/>
        <v>#N/A</v>
      </c>
      <c r="BS41" s="32" t="e">
        <f t="shared" si="139"/>
        <v>#N/A</v>
      </c>
    </row>
    <row r="42" spans="1:71" x14ac:dyDescent="0.3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80"/>
        <v>0</v>
      </c>
      <c r="M42" s="32">
        <f t="shared" si="81"/>
        <v>0</v>
      </c>
      <c r="N42" s="32">
        <f t="shared" si="82"/>
        <v>0</v>
      </c>
      <c r="O42" s="32">
        <f t="shared" si="83"/>
        <v>0</v>
      </c>
      <c r="P42" s="32" t="str">
        <f t="shared" si="84"/>
        <v/>
      </c>
      <c r="Q42" s="32" t="e">
        <f t="shared" si="85"/>
        <v>#N/A</v>
      </c>
      <c r="R42" s="32" t="e">
        <f t="shared" si="86"/>
        <v>#N/A</v>
      </c>
      <c r="S42" s="32" t="e">
        <f t="shared" si="87"/>
        <v>#N/A</v>
      </c>
      <c r="T42" s="32" t="e">
        <f t="shared" si="88"/>
        <v>#N/A</v>
      </c>
      <c r="U42" s="32" t="e">
        <f t="shared" si="89"/>
        <v>#N/A</v>
      </c>
      <c r="V42" s="32" t="e">
        <f t="shared" si="90"/>
        <v>#N/A</v>
      </c>
      <c r="W42" s="32" t="e">
        <f t="shared" si="91"/>
        <v>#N/A</v>
      </c>
      <c r="X42" s="32" t="e">
        <f t="shared" si="92"/>
        <v>#N/A</v>
      </c>
      <c r="Y42" s="32" t="e">
        <f t="shared" si="93"/>
        <v>#N/A</v>
      </c>
      <c r="Z42" s="32" t="e">
        <f t="shared" si="94"/>
        <v>#N/A</v>
      </c>
      <c r="AA42" s="32" t="e">
        <f t="shared" si="95"/>
        <v>#N/A</v>
      </c>
      <c r="AB42" s="32" t="str">
        <f t="shared" si="96"/>
        <v/>
      </c>
      <c r="AC42" s="32" t="str">
        <f t="shared" si="97"/>
        <v/>
      </c>
      <c r="AD42" s="32" t="e">
        <f t="shared" si="98"/>
        <v>#N/A</v>
      </c>
      <c r="AE42" s="32" t="e">
        <f t="shared" si="99"/>
        <v>#N/A</v>
      </c>
      <c r="AF42" s="32" t="e">
        <f t="shared" si="100"/>
        <v>#N/A</v>
      </c>
      <c r="AG42" s="32">
        <f t="shared" si="101"/>
        <v>0</v>
      </c>
      <c r="AH42" s="32">
        <f t="shared" si="102"/>
        <v>0</v>
      </c>
      <c r="AI42" s="32">
        <f t="shared" si="103"/>
        <v>0</v>
      </c>
      <c r="AJ42" s="32">
        <f t="shared" si="104"/>
        <v>0</v>
      </c>
      <c r="AK42" s="32">
        <f t="shared" si="105"/>
        <v>0</v>
      </c>
      <c r="AL42" s="32" t="str">
        <f t="shared" si="106"/>
        <v/>
      </c>
      <c r="AM42" s="32" t="e">
        <f t="shared" si="107"/>
        <v>#N/A</v>
      </c>
      <c r="AN42" s="32" t="e">
        <f t="shared" si="108"/>
        <v>#N/A</v>
      </c>
      <c r="AO42" s="32" t="e">
        <f t="shared" si="109"/>
        <v>#N/A</v>
      </c>
      <c r="AP42" s="32" t="e">
        <f t="shared" si="110"/>
        <v>#N/A</v>
      </c>
      <c r="AQ42" s="32" t="e">
        <f t="shared" si="111"/>
        <v>#N/A</v>
      </c>
      <c r="AR42" s="32" t="e">
        <f t="shared" si="112"/>
        <v>#N/A</v>
      </c>
      <c r="AS42" s="32" t="e">
        <f t="shared" si="113"/>
        <v>#N/A</v>
      </c>
      <c r="AT42" s="32" t="e">
        <f t="shared" si="114"/>
        <v>#N/A</v>
      </c>
      <c r="AU42" s="32" t="e">
        <f t="shared" si="115"/>
        <v>#N/A</v>
      </c>
      <c r="AV42" s="32" t="e">
        <f t="shared" si="116"/>
        <v>#N/A</v>
      </c>
      <c r="AW42" s="32" t="e">
        <f t="shared" si="117"/>
        <v>#N/A</v>
      </c>
      <c r="AX42" s="32" t="str">
        <f t="shared" si="118"/>
        <v/>
      </c>
      <c r="AY42" s="32" t="str">
        <f t="shared" si="119"/>
        <v/>
      </c>
      <c r="AZ42" s="32" t="e">
        <f t="shared" si="120"/>
        <v>#N/A</v>
      </c>
      <c r="BA42" s="32" t="e">
        <f t="shared" si="121"/>
        <v>#N/A</v>
      </c>
      <c r="BB42" s="32" t="e">
        <f t="shared" si="122"/>
        <v>#N/A</v>
      </c>
      <c r="BC42" s="32">
        <f t="shared" si="123"/>
        <v>0</v>
      </c>
      <c r="BD42" s="32">
        <f t="shared" si="124"/>
        <v>0</v>
      </c>
      <c r="BE42" s="32">
        <f t="shared" si="125"/>
        <v>0</v>
      </c>
      <c r="BF42" s="32">
        <f t="shared" si="126"/>
        <v>0</v>
      </c>
      <c r="BG42" s="32">
        <f t="shared" si="127"/>
        <v>0</v>
      </c>
      <c r="BH42" s="32" t="str">
        <f t="shared" si="128"/>
        <v/>
      </c>
      <c r="BI42" s="32" t="e">
        <f t="shared" si="129"/>
        <v>#N/A</v>
      </c>
      <c r="BJ42" s="32" t="e">
        <f t="shared" si="130"/>
        <v>#N/A</v>
      </c>
      <c r="BK42" s="32" t="e">
        <f t="shared" si="131"/>
        <v>#N/A</v>
      </c>
      <c r="BL42" s="32" t="e">
        <f t="shared" si="132"/>
        <v>#N/A</v>
      </c>
      <c r="BM42" s="32" t="e">
        <f t="shared" si="133"/>
        <v>#N/A</v>
      </c>
      <c r="BN42" s="32" t="e">
        <f t="shared" si="134"/>
        <v>#N/A</v>
      </c>
      <c r="BO42" s="32" t="e">
        <f t="shared" si="135"/>
        <v>#N/A</v>
      </c>
      <c r="BP42" s="32" t="e">
        <f t="shared" si="136"/>
        <v>#N/A</v>
      </c>
      <c r="BQ42" s="32" t="e">
        <f t="shared" si="137"/>
        <v>#N/A</v>
      </c>
      <c r="BR42" s="32" t="e">
        <f t="shared" si="138"/>
        <v>#N/A</v>
      </c>
      <c r="BS42" s="32" t="e">
        <f t="shared" si="139"/>
        <v>#N/A</v>
      </c>
    </row>
    <row r="43" spans="1:71" x14ac:dyDescent="0.3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80"/>
        <v>0</v>
      </c>
      <c r="M43" s="32">
        <f t="shared" si="81"/>
        <v>0</v>
      </c>
      <c r="N43" s="32">
        <f t="shared" si="82"/>
        <v>0</v>
      </c>
      <c r="O43" s="32">
        <f t="shared" si="83"/>
        <v>0</v>
      </c>
      <c r="P43" s="32" t="str">
        <f t="shared" si="84"/>
        <v/>
      </c>
      <c r="Q43" s="32" t="e">
        <f t="shared" si="85"/>
        <v>#N/A</v>
      </c>
      <c r="R43" s="32" t="e">
        <f t="shared" si="86"/>
        <v>#N/A</v>
      </c>
      <c r="S43" s="32" t="e">
        <f t="shared" si="87"/>
        <v>#N/A</v>
      </c>
      <c r="T43" s="32" t="e">
        <f t="shared" si="88"/>
        <v>#N/A</v>
      </c>
      <c r="U43" s="32" t="e">
        <f t="shared" si="89"/>
        <v>#N/A</v>
      </c>
      <c r="V43" s="32" t="e">
        <f t="shared" si="90"/>
        <v>#N/A</v>
      </c>
      <c r="W43" s="32" t="e">
        <f t="shared" si="91"/>
        <v>#N/A</v>
      </c>
      <c r="X43" s="32" t="e">
        <f t="shared" si="92"/>
        <v>#N/A</v>
      </c>
      <c r="Y43" s="32" t="e">
        <f t="shared" si="93"/>
        <v>#N/A</v>
      </c>
      <c r="Z43" s="32" t="e">
        <f t="shared" si="94"/>
        <v>#N/A</v>
      </c>
      <c r="AA43" s="32" t="e">
        <f t="shared" si="95"/>
        <v>#N/A</v>
      </c>
      <c r="AB43" s="32" t="str">
        <f t="shared" si="96"/>
        <v/>
      </c>
      <c r="AC43" s="32" t="str">
        <f t="shared" si="97"/>
        <v/>
      </c>
      <c r="AD43" s="32" t="e">
        <f t="shared" si="98"/>
        <v>#N/A</v>
      </c>
      <c r="AE43" s="32" t="e">
        <f t="shared" si="99"/>
        <v>#N/A</v>
      </c>
      <c r="AF43" s="32" t="e">
        <f t="shared" si="100"/>
        <v>#N/A</v>
      </c>
      <c r="AG43" s="32">
        <f t="shared" si="101"/>
        <v>0</v>
      </c>
      <c r="AH43" s="32">
        <f t="shared" si="102"/>
        <v>0</v>
      </c>
      <c r="AI43" s="32">
        <f t="shared" si="103"/>
        <v>0</v>
      </c>
      <c r="AJ43" s="32">
        <f t="shared" si="104"/>
        <v>0</v>
      </c>
      <c r="AK43" s="32">
        <f t="shared" si="105"/>
        <v>0</v>
      </c>
      <c r="AL43" s="32" t="str">
        <f t="shared" si="106"/>
        <v/>
      </c>
      <c r="AM43" s="32" t="e">
        <f t="shared" si="107"/>
        <v>#N/A</v>
      </c>
      <c r="AN43" s="32" t="e">
        <f t="shared" si="108"/>
        <v>#N/A</v>
      </c>
      <c r="AO43" s="32" t="e">
        <f t="shared" si="109"/>
        <v>#N/A</v>
      </c>
      <c r="AP43" s="32" t="e">
        <f t="shared" si="110"/>
        <v>#N/A</v>
      </c>
      <c r="AQ43" s="32" t="e">
        <f t="shared" si="111"/>
        <v>#N/A</v>
      </c>
      <c r="AR43" s="32" t="e">
        <f t="shared" si="112"/>
        <v>#N/A</v>
      </c>
      <c r="AS43" s="32" t="e">
        <f t="shared" si="113"/>
        <v>#N/A</v>
      </c>
      <c r="AT43" s="32" t="e">
        <f t="shared" si="114"/>
        <v>#N/A</v>
      </c>
      <c r="AU43" s="32" t="e">
        <f t="shared" si="115"/>
        <v>#N/A</v>
      </c>
      <c r="AV43" s="32" t="e">
        <f t="shared" si="116"/>
        <v>#N/A</v>
      </c>
      <c r="AW43" s="32" t="e">
        <f t="shared" si="117"/>
        <v>#N/A</v>
      </c>
      <c r="AX43" s="32" t="str">
        <f t="shared" si="118"/>
        <v/>
      </c>
      <c r="AY43" s="32" t="str">
        <f t="shared" si="119"/>
        <v/>
      </c>
      <c r="AZ43" s="32" t="e">
        <f t="shared" si="120"/>
        <v>#N/A</v>
      </c>
      <c r="BA43" s="32" t="e">
        <f t="shared" si="121"/>
        <v>#N/A</v>
      </c>
      <c r="BB43" s="32" t="e">
        <f t="shared" si="122"/>
        <v>#N/A</v>
      </c>
      <c r="BC43" s="32">
        <f t="shared" si="123"/>
        <v>0</v>
      </c>
      <c r="BD43" s="32">
        <f t="shared" si="124"/>
        <v>0</v>
      </c>
      <c r="BE43" s="32">
        <f t="shared" si="125"/>
        <v>0</v>
      </c>
      <c r="BF43" s="32">
        <f t="shared" si="126"/>
        <v>0</v>
      </c>
      <c r="BG43" s="32">
        <f t="shared" si="127"/>
        <v>0</v>
      </c>
      <c r="BH43" s="32" t="str">
        <f t="shared" si="128"/>
        <v/>
      </c>
      <c r="BI43" s="32" t="e">
        <f t="shared" si="129"/>
        <v>#N/A</v>
      </c>
      <c r="BJ43" s="32" t="e">
        <f t="shared" si="130"/>
        <v>#N/A</v>
      </c>
      <c r="BK43" s="32" t="e">
        <f t="shared" si="131"/>
        <v>#N/A</v>
      </c>
      <c r="BL43" s="32" t="e">
        <f t="shared" si="132"/>
        <v>#N/A</v>
      </c>
      <c r="BM43" s="32" t="e">
        <f t="shared" si="133"/>
        <v>#N/A</v>
      </c>
      <c r="BN43" s="32" t="e">
        <f t="shared" si="134"/>
        <v>#N/A</v>
      </c>
      <c r="BO43" s="32" t="e">
        <f t="shared" si="135"/>
        <v>#N/A</v>
      </c>
      <c r="BP43" s="32" t="e">
        <f t="shared" si="136"/>
        <v>#N/A</v>
      </c>
      <c r="BQ43" s="32" t="e">
        <f t="shared" si="137"/>
        <v>#N/A</v>
      </c>
      <c r="BR43" s="32" t="e">
        <f t="shared" si="138"/>
        <v>#N/A</v>
      </c>
      <c r="BS43" s="32" t="e">
        <f t="shared" si="139"/>
        <v>#N/A</v>
      </c>
    </row>
    <row r="44" spans="1:71" x14ac:dyDescent="0.3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80"/>
        <v>0</v>
      </c>
      <c r="M44" s="32">
        <f t="shared" si="81"/>
        <v>0</v>
      </c>
      <c r="N44" s="32">
        <f t="shared" si="82"/>
        <v>0</v>
      </c>
      <c r="O44" s="32">
        <f t="shared" si="83"/>
        <v>0</v>
      </c>
      <c r="P44" s="32" t="str">
        <f t="shared" si="84"/>
        <v/>
      </c>
      <c r="Q44" s="32" t="e">
        <f t="shared" si="85"/>
        <v>#N/A</v>
      </c>
      <c r="R44" s="32" t="e">
        <f t="shared" si="86"/>
        <v>#N/A</v>
      </c>
      <c r="S44" s="32" t="e">
        <f t="shared" si="87"/>
        <v>#N/A</v>
      </c>
      <c r="T44" s="32" t="e">
        <f t="shared" si="88"/>
        <v>#N/A</v>
      </c>
      <c r="U44" s="32" t="e">
        <f t="shared" si="89"/>
        <v>#N/A</v>
      </c>
      <c r="V44" s="32" t="e">
        <f t="shared" si="90"/>
        <v>#N/A</v>
      </c>
      <c r="W44" s="32" t="e">
        <f t="shared" si="91"/>
        <v>#N/A</v>
      </c>
      <c r="X44" s="32" t="e">
        <f t="shared" si="92"/>
        <v>#N/A</v>
      </c>
      <c r="Y44" s="32" t="e">
        <f t="shared" si="93"/>
        <v>#N/A</v>
      </c>
      <c r="Z44" s="32" t="e">
        <f t="shared" si="94"/>
        <v>#N/A</v>
      </c>
      <c r="AA44" s="32" t="e">
        <f t="shared" si="95"/>
        <v>#N/A</v>
      </c>
      <c r="AB44" s="32" t="str">
        <f t="shared" si="96"/>
        <v/>
      </c>
      <c r="AC44" s="32" t="str">
        <f t="shared" si="97"/>
        <v/>
      </c>
      <c r="AD44" s="32" t="e">
        <f t="shared" si="98"/>
        <v>#N/A</v>
      </c>
      <c r="AE44" s="32" t="e">
        <f t="shared" si="99"/>
        <v>#N/A</v>
      </c>
      <c r="AF44" s="32" t="e">
        <f t="shared" si="100"/>
        <v>#N/A</v>
      </c>
      <c r="AG44" s="32">
        <f t="shared" si="101"/>
        <v>0</v>
      </c>
      <c r="AH44" s="32">
        <f t="shared" si="102"/>
        <v>0</v>
      </c>
      <c r="AI44" s="32">
        <f t="shared" si="103"/>
        <v>0</v>
      </c>
      <c r="AJ44" s="32">
        <f t="shared" si="104"/>
        <v>0</v>
      </c>
      <c r="AK44" s="32">
        <f t="shared" si="105"/>
        <v>0</v>
      </c>
      <c r="AL44" s="32" t="str">
        <f t="shared" si="106"/>
        <v/>
      </c>
      <c r="AM44" s="32" t="e">
        <f t="shared" si="107"/>
        <v>#N/A</v>
      </c>
      <c r="AN44" s="32" t="e">
        <f t="shared" si="108"/>
        <v>#N/A</v>
      </c>
      <c r="AO44" s="32" t="e">
        <f t="shared" si="109"/>
        <v>#N/A</v>
      </c>
      <c r="AP44" s="32" t="e">
        <f t="shared" si="110"/>
        <v>#N/A</v>
      </c>
      <c r="AQ44" s="32" t="e">
        <f t="shared" si="111"/>
        <v>#N/A</v>
      </c>
      <c r="AR44" s="32" t="e">
        <f t="shared" si="112"/>
        <v>#N/A</v>
      </c>
      <c r="AS44" s="32" t="e">
        <f t="shared" si="113"/>
        <v>#N/A</v>
      </c>
      <c r="AT44" s="32" t="e">
        <f t="shared" si="114"/>
        <v>#N/A</v>
      </c>
      <c r="AU44" s="32" t="e">
        <f t="shared" si="115"/>
        <v>#N/A</v>
      </c>
      <c r="AV44" s="32" t="e">
        <f t="shared" si="116"/>
        <v>#N/A</v>
      </c>
      <c r="AW44" s="32" t="e">
        <f t="shared" si="117"/>
        <v>#N/A</v>
      </c>
      <c r="AX44" s="32" t="str">
        <f t="shared" si="118"/>
        <v/>
      </c>
      <c r="AY44" s="32" t="str">
        <f t="shared" si="119"/>
        <v/>
      </c>
      <c r="AZ44" s="32" t="e">
        <f t="shared" si="120"/>
        <v>#N/A</v>
      </c>
      <c r="BA44" s="32" t="e">
        <f t="shared" si="121"/>
        <v>#N/A</v>
      </c>
      <c r="BB44" s="32" t="e">
        <f t="shared" si="122"/>
        <v>#N/A</v>
      </c>
      <c r="BC44" s="32">
        <f t="shared" si="123"/>
        <v>0</v>
      </c>
      <c r="BD44" s="32">
        <f t="shared" si="124"/>
        <v>0</v>
      </c>
      <c r="BE44" s="32">
        <f t="shared" si="125"/>
        <v>0</v>
      </c>
      <c r="BF44" s="32">
        <f t="shared" si="126"/>
        <v>0</v>
      </c>
      <c r="BG44" s="32">
        <f t="shared" si="127"/>
        <v>0</v>
      </c>
      <c r="BH44" s="32" t="str">
        <f t="shared" si="128"/>
        <v/>
      </c>
      <c r="BI44" s="32" t="e">
        <f t="shared" si="129"/>
        <v>#N/A</v>
      </c>
      <c r="BJ44" s="32" t="e">
        <f t="shared" si="130"/>
        <v>#N/A</v>
      </c>
      <c r="BK44" s="32" t="e">
        <f t="shared" si="131"/>
        <v>#N/A</v>
      </c>
      <c r="BL44" s="32" t="e">
        <f t="shared" si="132"/>
        <v>#N/A</v>
      </c>
      <c r="BM44" s="32" t="e">
        <f t="shared" si="133"/>
        <v>#N/A</v>
      </c>
      <c r="BN44" s="32" t="e">
        <f t="shared" si="134"/>
        <v>#N/A</v>
      </c>
      <c r="BO44" s="32" t="e">
        <f t="shared" si="135"/>
        <v>#N/A</v>
      </c>
      <c r="BP44" s="32" t="e">
        <f t="shared" si="136"/>
        <v>#N/A</v>
      </c>
      <c r="BQ44" s="32" t="e">
        <f t="shared" si="137"/>
        <v>#N/A</v>
      </c>
      <c r="BR44" s="32" t="e">
        <f t="shared" si="138"/>
        <v>#N/A</v>
      </c>
      <c r="BS44" s="32" t="e">
        <f t="shared" si="139"/>
        <v>#N/A</v>
      </c>
    </row>
    <row r="45" spans="1:71" x14ac:dyDescent="0.3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80"/>
        <v>0</v>
      </c>
      <c r="M45" s="32">
        <f t="shared" si="81"/>
        <v>0</v>
      </c>
      <c r="N45" s="32">
        <f t="shared" si="82"/>
        <v>0</v>
      </c>
      <c r="O45" s="32">
        <f t="shared" si="83"/>
        <v>0</v>
      </c>
      <c r="P45" s="32" t="str">
        <f t="shared" si="84"/>
        <v/>
      </c>
      <c r="Q45" s="32" t="e">
        <f t="shared" si="85"/>
        <v>#N/A</v>
      </c>
      <c r="R45" s="32" t="e">
        <f t="shared" si="86"/>
        <v>#N/A</v>
      </c>
      <c r="S45" s="32" t="e">
        <f t="shared" si="87"/>
        <v>#N/A</v>
      </c>
      <c r="T45" s="32" t="e">
        <f t="shared" si="88"/>
        <v>#N/A</v>
      </c>
      <c r="U45" s="32" t="e">
        <f t="shared" si="89"/>
        <v>#N/A</v>
      </c>
      <c r="V45" s="32" t="e">
        <f t="shared" si="90"/>
        <v>#N/A</v>
      </c>
      <c r="W45" s="32" t="e">
        <f t="shared" si="91"/>
        <v>#N/A</v>
      </c>
      <c r="X45" s="32" t="e">
        <f t="shared" si="92"/>
        <v>#N/A</v>
      </c>
      <c r="Y45" s="32" t="e">
        <f t="shared" si="93"/>
        <v>#N/A</v>
      </c>
      <c r="Z45" s="32" t="e">
        <f t="shared" si="94"/>
        <v>#N/A</v>
      </c>
      <c r="AA45" s="32" t="e">
        <f t="shared" si="95"/>
        <v>#N/A</v>
      </c>
      <c r="AB45" s="32" t="str">
        <f t="shared" si="96"/>
        <v/>
      </c>
      <c r="AC45" s="32" t="str">
        <f t="shared" si="97"/>
        <v/>
      </c>
      <c r="AD45" s="32" t="e">
        <f t="shared" si="98"/>
        <v>#N/A</v>
      </c>
      <c r="AE45" s="32" t="e">
        <f t="shared" si="99"/>
        <v>#N/A</v>
      </c>
      <c r="AF45" s="32" t="e">
        <f t="shared" si="100"/>
        <v>#N/A</v>
      </c>
      <c r="AG45" s="32">
        <f t="shared" si="101"/>
        <v>0</v>
      </c>
      <c r="AH45" s="32">
        <f t="shared" si="102"/>
        <v>0</v>
      </c>
      <c r="AI45" s="32">
        <f t="shared" si="103"/>
        <v>0</v>
      </c>
      <c r="AJ45" s="32">
        <f t="shared" si="104"/>
        <v>0</v>
      </c>
      <c r="AK45" s="32">
        <f t="shared" si="105"/>
        <v>0</v>
      </c>
      <c r="AL45" s="32" t="str">
        <f t="shared" si="106"/>
        <v/>
      </c>
      <c r="AM45" s="32" t="e">
        <f t="shared" si="107"/>
        <v>#N/A</v>
      </c>
      <c r="AN45" s="32" t="e">
        <f t="shared" si="108"/>
        <v>#N/A</v>
      </c>
      <c r="AO45" s="32" t="e">
        <f t="shared" si="109"/>
        <v>#N/A</v>
      </c>
      <c r="AP45" s="32" t="e">
        <f t="shared" si="110"/>
        <v>#N/A</v>
      </c>
      <c r="AQ45" s="32" t="e">
        <f t="shared" si="111"/>
        <v>#N/A</v>
      </c>
      <c r="AR45" s="32" t="e">
        <f t="shared" si="112"/>
        <v>#N/A</v>
      </c>
      <c r="AS45" s="32" t="e">
        <f t="shared" si="113"/>
        <v>#N/A</v>
      </c>
      <c r="AT45" s="32" t="e">
        <f t="shared" si="114"/>
        <v>#N/A</v>
      </c>
      <c r="AU45" s="32" t="e">
        <f t="shared" si="115"/>
        <v>#N/A</v>
      </c>
      <c r="AV45" s="32" t="e">
        <f t="shared" si="116"/>
        <v>#N/A</v>
      </c>
      <c r="AW45" s="32" t="e">
        <f t="shared" si="117"/>
        <v>#N/A</v>
      </c>
      <c r="AX45" s="32" t="str">
        <f t="shared" si="118"/>
        <v/>
      </c>
      <c r="AY45" s="32" t="str">
        <f t="shared" si="119"/>
        <v/>
      </c>
      <c r="AZ45" s="32" t="e">
        <f t="shared" si="120"/>
        <v>#N/A</v>
      </c>
      <c r="BA45" s="32" t="e">
        <f t="shared" si="121"/>
        <v>#N/A</v>
      </c>
      <c r="BB45" s="32" t="e">
        <f t="shared" si="122"/>
        <v>#N/A</v>
      </c>
      <c r="BC45" s="32">
        <f t="shared" si="123"/>
        <v>0</v>
      </c>
      <c r="BD45" s="32">
        <f t="shared" si="124"/>
        <v>0</v>
      </c>
      <c r="BE45" s="32">
        <f t="shared" si="125"/>
        <v>0</v>
      </c>
      <c r="BF45" s="32">
        <f t="shared" si="126"/>
        <v>0</v>
      </c>
      <c r="BG45" s="32">
        <f t="shared" si="127"/>
        <v>0</v>
      </c>
      <c r="BH45" s="32" t="str">
        <f t="shared" si="128"/>
        <v/>
      </c>
      <c r="BI45" s="32" t="e">
        <f t="shared" si="129"/>
        <v>#N/A</v>
      </c>
      <c r="BJ45" s="32" t="e">
        <f t="shared" si="130"/>
        <v>#N/A</v>
      </c>
      <c r="BK45" s="32" t="e">
        <f t="shared" si="131"/>
        <v>#N/A</v>
      </c>
      <c r="BL45" s="32" t="e">
        <f t="shared" si="132"/>
        <v>#N/A</v>
      </c>
      <c r="BM45" s="32" t="e">
        <f t="shared" si="133"/>
        <v>#N/A</v>
      </c>
      <c r="BN45" s="32" t="e">
        <f t="shared" si="134"/>
        <v>#N/A</v>
      </c>
      <c r="BO45" s="32" t="e">
        <f t="shared" si="135"/>
        <v>#N/A</v>
      </c>
      <c r="BP45" s="32" t="e">
        <f t="shared" si="136"/>
        <v>#N/A</v>
      </c>
      <c r="BQ45" s="32" t="e">
        <f t="shared" si="137"/>
        <v>#N/A</v>
      </c>
      <c r="BR45" s="32" t="e">
        <f t="shared" si="138"/>
        <v>#N/A</v>
      </c>
      <c r="BS45" s="32" t="e">
        <f t="shared" si="139"/>
        <v>#N/A</v>
      </c>
    </row>
    <row r="46" spans="1:71" x14ac:dyDescent="0.3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80"/>
        <v>0</v>
      </c>
      <c r="M46" s="32">
        <f t="shared" si="81"/>
        <v>0</v>
      </c>
      <c r="N46" s="32">
        <f t="shared" si="82"/>
        <v>0</v>
      </c>
      <c r="O46" s="32">
        <f t="shared" si="83"/>
        <v>0</v>
      </c>
      <c r="P46" s="32" t="str">
        <f t="shared" si="84"/>
        <v/>
      </c>
      <c r="Q46" s="32" t="e">
        <f t="shared" si="85"/>
        <v>#N/A</v>
      </c>
      <c r="R46" s="32" t="e">
        <f t="shared" si="86"/>
        <v>#N/A</v>
      </c>
      <c r="S46" s="32" t="e">
        <f t="shared" si="87"/>
        <v>#N/A</v>
      </c>
      <c r="T46" s="32" t="e">
        <f t="shared" si="88"/>
        <v>#N/A</v>
      </c>
      <c r="U46" s="32" t="e">
        <f t="shared" si="89"/>
        <v>#N/A</v>
      </c>
      <c r="V46" s="32" t="e">
        <f t="shared" si="90"/>
        <v>#N/A</v>
      </c>
      <c r="W46" s="32" t="e">
        <f t="shared" si="91"/>
        <v>#N/A</v>
      </c>
      <c r="X46" s="32" t="e">
        <f t="shared" si="92"/>
        <v>#N/A</v>
      </c>
      <c r="Y46" s="32" t="e">
        <f t="shared" si="93"/>
        <v>#N/A</v>
      </c>
      <c r="Z46" s="32" t="e">
        <f t="shared" si="94"/>
        <v>#N/A</v>
      </c>
      <c r="AA46" s="32" t="e">
        <f t="shared" si="95"/>
        <v>#N/A</v>
      </c>
      <c r="AB46" s="32" t="str">
        <f t="shared" si="96"/>
        <v/>
      </c>
      <c r="AC46" s="32" t="str">
        <f t="shared" si="97"/>
        <v/>
      </c>
      <c r="AD46" s="32" t="e">
        <f t="shared" si="98"/>
        <v>#N/A</v>
      </c>
      <c r="AE46" s="32" t="e">
        <f t="shared" si="99"/>
        <v>#N/A</v>
      </c>
      <c r="AF46" s="32" t="e">
        <f t="shared" si="100"/>
        <v>#N/A</v>
      </c>
      <c r="AG46" s="32">
        <f t="shared" si="101"/>
        <v>0</v>
      </c>
      <c r="AH46" s="32">
        <f t="shared" si="102"/>
        <v>0</v>
      </c>
      <c r="AI46" s="32">
        <f t="shared" si="103"/>
        <v>0</v>
      </c>
      <c r="AJ46" s="32">
        <f t="shared" si="104"/>
        <v>0</v>
      </c>
      <c r="AK46" s="32">
        <f t="shared" si="105"/>
        <v>0</v>
      </c>
      <c r="AL46" s="32" t="str">
        <f t="shared" si="106"/>
        <v/>
      </c>
      <c r="AM46" s="32" t="e">
        <f t="shared" si="107"/>
        <v>#N/A</v>
      </c>
      <c r="AN46" s="32" t="e">
        <f t="shared" si="108"/>
        <v>#N/A</v>
      </c>
      <c r="AO46" s="32" t="e">
        <f t="shared" si="109"/>
        <v>#N/A</v>
      </c>
      <c r="AP46" s="32" t="e">
        <f t="shared" si="110"/>
        <v>#N/A</v>
      </c>
      <c r="AQ46" s="32" t="e">
        <f t="shared" si="111"/>
        <v>#N/A</v>
      </c>
      <c r="AR46" s="32" t="e">
        <f t="shared" si="112"/>
        <v>#N/A</v>
      </c>
      <c r="AS46" s="32" t="e">
        <f t="shared" si="113"/>
        <v>#N/A</v>
      </c>
      <c r="AT46" s="32" t="e">
        <f t="shared" si="114"/>
        <v>#N/A</v>
      </c>
      <c r="AU46" s="32" t="e">
        <f t="shared" si="115"/>
        <v>#N/A</v>
      </c>
      <c r="AV46" s="32" t="e">
        <f t="shared" si="116"/>
        <v>#N/A</v>
      </c>
      <c r="AW46" s="32" t="e">
        <f t="shared" si="117"/>
        <v>#N/A</v>
      </c>
      <c r="AX46" s="32" t="str">
        <f t="shared" si="118"/>
        <v/>
      </c>
      <c r="AY46" s="32" t="str">
        <f t="shared" si="119"/>
        <v/>
      </c>
      <c r="AZ46" s="32" t="e">
        <f t="shared" si="120"/>
        <v>#N/A</v>
      </c>
      <c r="BA46" s="32" t="e">
        <f t="shared" si="121"/>
        <v>#N/A</v>
      </c>
      <c r="BB46" s="32" t="e">
        <f t="shared" si="122"/>
        <v>#N/A</v>
      </c>
      <c r="BC46" s="32">
        <f t="shared" si="123"/>
        <v>0</v>
      </c>
      <c r="BD46" s="32">
        <f t="shared" si="124"/>
        <v>0</v>
      </c>
      <c r="BE46" s="32">
        <f t="shared" si="125"/>
        <v>0</v>
      </c>
      <c r="BF46" s="32">
        <f t="shared" si="126"/>
        <v>0</v>
      </c>
      <c r="BG46" s="32">
        <f t="shared" si="127"/>
        <v>0</v>
      </c>
      <c r="BH46" s="32" t="str">
        <f t="shared" si="128"/>
        <v/>
      </c>
      <c r="BI46" s="32" t="e">
        <f t="shared" si="129"/>
        <v>#N/A</v>
      </c>
      <c r="BJ46" s="32" t="e">
        <f t="shared" si="130"/>
        <v>#N/A</v>
      </c>
      <c r="BK46" s="32" t="e">
        <f t="shared" si="131"/>
        <v>#N/A</v>
      </c>
      <c r="BL46" s="32" t="e">
        <f t="shared" si="132"/>
        <v>#N/A</v>
      </c>
      <c r="BM46" s="32" t="e">
        <f t="shared" si="133"/>
        <v>#N/A</v>
      </c>
      <c r="BN46" s="32" t="e">
        <f t="shared" si="134"/>
        <v>#N/A</v>
      </c>
      <c r="BO46" s="32" t="e">
        <f t="shared" si="135"/>
        <v>#N/A</v>
      </c>
      <c r="BP46" s="32" t="e">
        <f t="shared" si="136"/>
        <v>#N/A</v>
      </c>
      <c r="BQ46" s="32" t="e">
        <f t="shared" si="137"/>
        <v>#N/A</v>
      </c>
      <c r="BR46" s="32" t="e">
        <f t="shared" si="138"/>
        <v>#N/A</v>
      </c>
      <c r="BS46" s="32" t="e">
        <f t="shared" si="139"/>
        <v>#N/A</v>
      </c>
    </row>
    <row r="47" spans="1:71" x14ac:dyDescent="0.3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80"/>
        <v>0</v>
      </c>
      <c r="M47" s="32">
        <f t="shared" si="81"/>
        <v>0</v>
      </c>
      <c r="N47" s="32">
        <f t="shared" si="82"/>
        <v>0</v>
      </c>
      <c r="O47" s="32">
        <f t="shared" si="83"/>
        <v>0</v>
      </c>
      <c r="P47" s="32" t="str">
        <f t="shared" si="84"/>
        <v/>
      </c>
      <c r="Q47" s="32" t="e">
        <f t="shared" si="85"/>
        <v>#N/A</v>
      </c>
      <c r="R47" s="32" t="e">
        <f t="shared" si="86"/>
        <v>#N/A</v>
      </c>
      <c r="S47" s="32" t="e">
        <f t="shared" si="87"/>
        <v>#N/A</v>
      </c>
      <c r="T47" s="32" t="e">
        <f t="shared" si="88"/>
        <v>#N/A</v>
      </c>
      <c r="U47" s="32" t="e">
        <f t="shared" si="89"/>
        <v>#N/A</v>
      </c>
      <c r="V47" s="32" t="e">
        <f t="shared" si="90"/>
        <v>#N/A</v>
      </c>
      <c r="W47" s="32" t="e">
        <f t="shared" si="91"/>
        <v>#N/A</v>
      </c>
      <c r="X47" s="32" t="e">
        <f t="shared" si="92"/>
        <v>#N/A</v>
      </c>
      <c r="Y47" s="32" t="e">
        <f t="shared" si="93"/>
        <v>#N/A</v>
      </c>
      <c r="Z47" s="32" t="e">
        <f t="shared" si="94"/>
        <v>#N/A</v>
      </c>
      <c r="AA47" s="32" t="e">
        <f t="shared" si="95"/>
        <v>#N/A</v>
      </c>
      <c r="AB47" s="32" t="str">
        <f t="shared" si="96"/>
        <v/>
      </c>
      <c r="AC47" s="32" t="str">
        <f t="shared" si="97"/>
        <v/>
      </c>
      <c r="AD47" s="32" t="e">
        <f t="shared" si="98"/>
        <v>#N/A</v>
      </c>
      <c r="AE47" s="32" t="e">
        <f t="shared" si="99"/>
        <v>#N/A</v>
      </c>
      <c r="AF47" s="32" t="e">
        <f t="shared" si="100"/>
        <v>#N/A</v>
      </c>
      <c r="AG47" s="32">
        <f t="shared" si="101"/>
        <v>0</v>
      </c>
      <c r="AH47" s="32">
        <f t="shared" si="102"/>
        <v>0</v>
      </c>
      <c r="AI47" s="32">
        <f t="shared" si="103"/>
        <v>0</v>
      </c>
      <c r="AJ47" s="32">
        <f t="shared" si="104"/>
        <v>0</v>
      </c>
      <c r="AK47" s="32">
        <f t="shared" si="105"/>
        <v>0</v>
      </c>
      <c r="AL47" s="32" t="str">
        <f t="shared" si="106"/>
        <v/>
      </c>
      <c r="AM47" s="32" t="e">
        <f t="shared" si="107"/>
        <v>#N/A</v>
      </c>
      <c r="AN47" s="32" t="e">
        <f t="shared" si="108"/>
        <v>#N/A</v>
      </c>
      <c r="AO47" s="32" t="e">
        <f t="shared" si="109"/>
        <v>#N/A</v>
      </c>
      <c r="AP47" s="32" t="e">
        <f t="shared" si="110"/>
        <v>#N/A</v>
      </c>
      <c r="AQ47" s="32" t="e">
        <f t="shared" si="111"/>
        <v>#N/A</v>
      </c>
      <c r="AR47" s="32" t="e">
        <f t="shared" si="112"/>
        <v>#N/A</v>
      </c>
      <c r="AS47" s="32" t="e">
        <f t="shared" si="113"/>
        <v>#N/A</v>
      </c>
      <c r="AT47" s="32" t="e">
        <f t="shared" si="114"/>
        <v>#N/A</v>
      </c>
      <c r="AU47" s="32" t="e">
        <f t="shared" si="115"/>
        <v>#N/A</v>
      </c>
      <c r="AV47" s="32" t="e">
        <f t="shared" si="116"/>
        <v>#N/A</v>
      </c>
      <c r="AW47" s="32" t="e">
        <f t="shared" si="117"/>
        <v>#N/A</v>
      </c>
      <c r="AX47" s="32" t="str">
        <f t="shared" si="118"/>
        <v/>
      </c>
      <c r="AY47" s="32" t="str">
        <f t="shared" si="119"/>
        <v/>
      </c>
      <c r="AZ47" s="32" t="e">
        <f t="shared" si="120"/>
        <v>#N/A</v>
      </c>
      <c r="BA47" s="32" t="e">
        <f t="shared" si="121"/>
        <v>#N/A</v>
      </c>
      <c r="BB47" s="32" t="e">
        <f t="shared" si="122"/>
        <v>#N/A</v>
      </c>
      <c r="BC47" s="32">
        <f t="shared" si="123"/>
        <v>0</v>
      </c>
      <c r="BD47" s="32">
        <f t="shared" si="124"/>
        <v>0</v>
      </c>
      <c r="BE47" s="32">
        <f t="shared" si="125"/>
        <v>0</v>
      </c>
      <c r="BF47" s="32">
        <f t="shared" si="126"/>
        <v>0</v>
      </c>
      <c r="BG47" s="32">
        <f t="shared" si="127"/>
        <v>0</v>
      </c>
      <c r="BH47" s="32" t="str">
        <f t="shared" si="128"/>
        <v/>
      </c>
      <c r="BI47" s="32" t="e">
        <f t="shared" si="129"/>
        <v>#N/A</v>
      </c>
      <c r="BJ47" s="32" t="e">
        <f t="shared" si="130"/>
        <v>#N/A</v>
      </c>
      <c r="BK47" s="32" t="e">
        <f t="shared" si="131"/>
        <v>#N/A</v>
      </c>
      <c r="BL47" s="32" t="e">
        <f t="shared" si="132"/>
        <v>#N/A</v>
      </c>
      <c r="BM47" s="32" t="e">
        <f t="shared" si="133"/>
        <v>#N/A</v>
      </c>
      <c r="BN47" s="32" t="e">
        <f t="shared" si="134"/>
        <v>#N/A</v>
      </c>
      <c r="BO47" s="32" t="e">
        <f t="shared" si="135"/>
        <v>#N/A</v>
      </c>
      <c r="BP47" s="32" t="e">
        <f t="shared" si="136"/>
        <v>#N/A</v>
      </c>
      <c r="BQ47" s="32" t="e">
        <f t="shared" si="137"/>
        <v>#N/A</v>
      </c>
      <c r="BR47" s="32" t="e">
        <f t="shared" si="138"/>
        <v>#N/A</v>
      </c>
      <c r="BS47" s="32" t="e">
        <f t="shared" si="139"/>
        <v>#N/A</v>
      </c>
    </row>
    <row r="48" spans="1:71" x14ac:dyDescent="0.3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80"/>
        <v>0</v>
      </c>
      <c r="M48" s="32">
        <f t="shared" si="81"/>
        <v>0</v>
      </c>
      <c r="N48" s="32">
        <f t="shared" si="82"/>
        <v>0</v>
      </c>
      <c r="O48" s="32">
        <f t="shared" si="83"/>
        <v>0</v>
      </c>
      <c r="P48" s="32" t="str">
        <f t="shared" si="84"/>
        <v/>
      </c>
      <c r="Q48" s="32" t="e">
        <f t="shared" si="85"/>
        <v>#N/A</v>
      </c>
      <c r="R48" s="32" t="e">
        <f t="shared" si="86"/>
        <v>#N/A</v>
      </c>
      <c r="S48" s="32" t="e">
        <f t="shared" si="87"/>
        <v>#N/A</v>
      </c>
      <c r="T48" s="32" t="e">
        <f t="shared" si="88"/>
        <v>#N/A</v>
      </c>
      <c r="U48" s="32" t="e">
        <f t="shared" si="89"/>
        <v>#N/A</v>
      </c>
      <c r="V48" s="32" t="e">
        <f t="shared" si="90"/>
        <v>#N/A</v>
      </c>
      <c r="W48" s="32" t="e">
        <f t="shared" si="91"/>
        <v>#N/A</v>
      </c>
      <c r="X48" s="32" t="e">
        <f t="shared" si="92"/>
        <v>#N/A</v>
      </c>
      <c r="Y48" s="32" t="e">
        <f t="shared" si="93"/>
        <v>#N/A</v>
      </c>
      <c r="Z48" s="32" t="e">
        <f t="shared" si="94"/>
        <v>#N/A</v>
      </c>
      <c r="AA48" s="32" t="e">
        <f t="shared" si="95"/>
        <v>#N/A</v>
      </c>
      <c r="AB48" s="32" t="str">
        <f t="shared" si="96"/>
        <v/>
      </c>
      <c r="AC48" s="32" t="str">
        <f t="shared" si="97"/>
        <v/>
      </c>
      <c r="AD48" s="32" t="e">
        <f t="shared" si="98"/>
        <v>#N/A</v>
      </c>
      <c r="AE48" s="32" t="e">
        <f t="shared" si="99"/>
        <v>#N/A</v>
      </c>
      <c r="AF48" s="32" t="e">
        <f t="shared" si="100"/>
        <v>#N/A</v>
      </c>
      <c r="AG48" s="32">
        <f t="shared" si="101"/>
        <v>0</v>
      </c>
      <c r="AH48" s="32">
        <f t="shared" si="102"/>
        <v>0</v>
      </c>
      <c r="AI48" s="32">
        <f t="shared" si="103"/>
        <v>0</v>
      </c>
      <c r="AJ48" s="32">
        <f t="shared" si="104"/>
        <v>0</v>
      </c>
      <c r="AK48" s="32">
        <f t="shared" si="105"/>
        <v>0</v>
      </c>
      <c r="AL48" s="32" t="str">
        <f t="shared" si="106"/>
        <v/>
      </c>
      <c r="AM48" s="32" t="e">
        <f t="shared" si="107"/>
        <v>#N/A</v>
      </c>
      <c r="AN48" s="32" t="e">
        <f t="shared" si="108"/>
        <v>#N/A</v>
      </c>
      <c r="AO48" s="32" t="e">
        <f t="shared" si="109"/>
        <v>#N/A</v>
      </c>
      <c r="AP48" s="32" t="e">
        <f t="shared" si="110"/>
        <v>#N/A</v>
      </c>
      <c r="AQ48" s="32" t="e">
        <f t="shared" si="111"/>
        <v>#N/A</v>
      </c>
      <c r="AR48" s="32" t="e">
        <f t="shared" si="112"/>
        <v>#N/A</v>
      </c>
      <c r="AS48" s="32" t="e">
        <f t="shared" si="113"/>
        <v>#N/A</v>
      </c>
      <c r="AT48" s="32" t="e">
        <f t="shared" si="114"/>
        <v>#N/A</v>
      </c>
      <c r="AU48" s="32" t="e">
        <f t="shared" si="115"/>
        <v>#N/A</v>
      </c>
      <c r="AV48" s="32" t="e">
        <f t="shared" si="116"/>
        <v>#N/A</v>
      </c>
      <c r="AW48" s="32" t="e">
        <f t="shared" si="117"/>
        <v>#N/A</v>
      </c>
      <c r="AX48" s="32" t="str">
        <f t="shared" si="118"/>
        <v/>
      </c>
      <c r="AY48" s="32" t="str">
        <f t="shared" si="119"/>
        <v/>
      </c>
      <c r="AZ48" s="32" t="e">
        <f t="shared" si="120"/>
        <v>#N/A</v>
      </c>
      <c r="BA48" s="32" t="e">
        <f t="shared" si="121"/>
        <v>#N/A</v>
      </c>
      <c r="BB48" s="32" t="e">
        <f t="shared" si="122"/>
        <v>#N/A</v>
      </c>
      <c r="BC48" s="32">
        <f t="shared" si="123"/>
        <v>0</v>
      </c>
      <c r="BD48" s="32">
        <f t="shared" si="124"/>
        <v>0</v>
      </c>
      <c r="BE48" s="32">
        <f t="shared" si="125"/>
        <v>0</v>
      </c>
      <c r="BF48" s="32">
        <f t="shared" si="126"/>
        <v>0</v>
      </c>
      <c r="BG48" s="32">
        <f t="shared" si="127"/>
        <v>0</v>
      </c>
      <c r="BH48" s="32" t="str">
        <f t="shared" si="128"/>
        <v/>
      </c>
      <c r="BI48" s="32" t="e">
        <f t="shared" si="129"/>
        <v>#N/A</v>
      </c>
      <c r="BJ48" s="32" t="e">
        <f t="shared" si="130"/>
        <v>#N/A</v>
      </c>
      <c r="BK48" s="32" t="e">
        <f t="shared" si="131"/>
        <v>#N/A</v>
      </c>
      <c r="BL48" s="32" t="e">
        <f t="shared" si="132"/>
        <v>#N/A</v>
      </c>
      <c r="BM48" s="32" t="e">
        <f t="shared" si="133"/>
        <v>#N/A</v>
      </c>
      <c r="BN48" s="32" t="e">
        <f t="shared" si="134"/>
        <v>#N/A</v>
      </c>
      <c r="BO48" s="32" t="e">
        <f t="shared" si="135"/>
        <v>#N/A</v>
      </c>
      <c r="BP48" s="32" t="e">
        <f t="shared" si="136"/>
        <v>#N/A</v>
      </c>
      <c r="BQ48" s="32" t="e">
        <f t="shared" si="137"/>
        <v>#N/A</v>
      </c>
      <c r="BR48" s="32" t="e">
        <f t="shared" si="138"/>
        <v>#N/A</v>
      </c>
      <c r="BS48" s="32" t="e">
        <f t="shared" si="139"/>
        <v>#N/A</v>
      </c>
    </row>
    <row r="49" spans="1:71" x14ac:dyDescent="0.3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80"/>
        <v>0</v>
      </c>
      <c r="M49" s="32">
        <f t="shared" si="81"/>
        <v>0</v>
      </c>
      <c r="N49" s="32">
        <f t="shared" si="82"/>
        <v>0</v>
      </c>
      <c r="O49" s="32">
        <f t="shared" si="83"/>
        <v>0</v>
      </c>
      <c r="P49" s="32" t="str">
        <f t="shared" si="84"/>
        <v/>
      </c>
      <c r="Q49" s="32" t="e">
        <f t="shared" si="85"/>
        <v>#N/A</v>
      </c>
      <c r="R49" s="32" t="e">
        <f t="shared" si="86"/>
        <v>#N/A</v>
      </c>
      <c r="S49" s="32" t="e">
        <f t="shared" si="87"/>
        <v>#N/A</v>
      </c>
      <c r="T49" s="32" t="e">
        <f t="shared" si="88"/>
        <v>#N/A</v>
      </c>
      <c r="U49" s="32" t="e">
        <f t="shared" si="89"/>
        <v>#N/A</v>
      </c>
      <c r="V49" s="32" t="e">
        <f t="shared" si="90"/>
        <v>#N/A</v>
      </c>
      <c r="W49" s="32" t="e">
        <f t="shared" si="91"/>
        <v>#N/A</v>
      </c>
      <c r="X49" s="32" t="e">
        <f t="shared" si="92"/>
        <v>#N/A</v>
      </c>
      <c r="Y49" s="32" t="e">
        <f t="shared" si="93"/>
        <v>#N/A</v>
      </c>
      <c r="Z49" s="32" t="e">
        <f t="shared" si="94"/>
        <v>#N/A</v>
      </c>
      <c r="AA49" s="32" t="e">
        <f t="shared" si="95"/>
        <v>#N/A</v>
      </c>
      <c r="AB49" s="32" t="str">
        <f t="shared" si="96"/>
        <v/>
      </c>
      <c r="AC49" s="32" t="str">
        <f t="shared" si="97"/>
        <v/>
      </c>
      <c r="AD49" s="32" t="e">
        <f t="shared" si="98"/>
        <v>#N/A</v>
      </c>
      <c r="AE49" s="32" t="e">
        <f t="shared" si="99"/>
        <v>#N/A</v>
      </c>
      <c r="AF49" s="32" t="e">
        <f t="shared" si="100"/>
        <v>#N/A</v>
      </c>
      <c r="AG49" s="32">
        <f t="shared" si="101"/>
        <v>0</v>
      </c>
      <c r="AH49" s="32">
        <f t="shared" si="102"/>
        <v>0</v>
      </c>
      <c r="AI49" s="32">
        <f t="shared" si="103"/>
        <v>0</v>
      </c>
      <c r="AJ49" s="32">
        <f t="shared" si="104"/>
        <v>0</v>
      </c>
      <c r="AK49" s="32">
        <f t="shared" si="105"/>
        <v>0</v>
      </c>
      <c r="AL49" s="32" t="str">
        <f t="shared" si="106"/>
        <v/>
      </c>
      <c r="AM49" s="32" t="e">
        <f t="shared" si="107"/>
        <v>#N/A</v>
      </c>
      <c r="AN49" s="32" t="e">
        <f t="shared" si="108"/>
        <v>#N/A</v>
      </c>
      <c r="AO49" s="32" t="e">
        <f t="shared" si="109"/>
        <v>#N/A</v>
      </c>
      <c r="AP49" s="32" t="e">
        <f t="shared" si="110"/>
        <v>#N/A</v>
      </c>
      <c r="AQ49" s="32" t="e">
        <f t="shared" si="111"/>
        <v>#N/A</v>
      </c>
      <c r="AR49" s="32" t="e">
        <f t="shared" si="112"/>
        <v>#N/A</v>
      </c>
      <c r="AS49" s="32" t="e">
        <f t="shared" si="113"/>
        <v>#N/A</v>
      </c>
      <c r="AT49" s="32" t="e">
        <f t="shared" si="114"/>
        <v>#N/A</v>
      </c>
      <c r="AU49" s="32" t="e">
        <f t="shared" si="115"/>
        <v>#N/A</v>
      </c>
      <c r="AV49" s="32" t="e">
        <f t="shared" si="116"/>
        <v>#N/A</v>
      </c>
      <c r="AW49" s="32" t="e">
        <f t="shared" si="117"/>
        <v>#N/A</v>
      </c>
      <c r="AX49" s="32" t="str">
        <f t="shared" si="118"/>
        <v/>
      </c>
      <c r="AY49" s="32" t="str">
        <f t="shared" si="119"/>
        <v/>
      </c>
      <c r="AZ49" s="32" t="e">
        <f t="shared" si="120"/>
        <v>#N/A</v>
      </c>
      <c r="BA49" s="32" t="e">
        <f t="shared" si="121"/>
        <v>#N/A</v>
      </c>
      <c r="BB49" s="32" t="e">
        <f t="shared" si="122"/>
        <v>#N/A</v>
      </c>
      <c r="BC49" s="32">
        <f t="shared" si="123"/>
        <v>0</v>
      </c>
      <c r="BD49" s="32">
        <f t="shared" si="124"/>
        <v>0</v>
      </c>
      <c r="BE49" s="32">
        <f t="shared" si="125"/>
        <v>0</v>
      </c>
      <c r="BF49" s="32">
        <f t="shared" si="126"/>
        <v>0</v>
      </c>
      <c r="BG49" s="32">
        <f t="shared" si="127"/>
        <v>0</v>
      </c>
      <c r="BH49" s="32" t="str">
        <f t="shared" si="128"/>
        <v/>
      </c>
      <c r="BI49" s="32" t="e">
        <f t="shared" si="129"/>
        <v>#N/A</v>
      </c>
      <c r="BJ49" s="32" t="e">
        <f t="shared" si="130"/>
        <v>#N/A</v>
      </c>
      <c r="BK49" s="32" t="e">
        <f t="shared" si="131"/>
        <v>#N/A</v>
      </c>
      <c r="BL49" s="32" t="e">
        <f t="shared" si="132"/>
        <v>#N/A</v>
      </c>
      <c r="BM49" s="32" t="e">
        <f t="shared" si="133"/>
        <v>#N/A</v>
      </c>
      <c r="BN49" s="32" t="e">
        <f t="shared" si="134"/>
        <v>#N/A</v>
      </c>
      <c r="BO49" s="32" t="e">
        <f t="shared" si="135"/>
        <v>#N/A</v>
      </c>
      <c r="BP49" s="32" t="e">
        <f t="shared" si="136"/>
        <v>#N/A</v>
      </c>
      <c r="BQ49" s="32" t="e">
        <f t="shared" si="137"/>
        <v>#N/A</v>
      </c>
      <c r="BR49" s="32" t="e">
        <f t="shared" si="138"/>
        <v>#N/A</v>
      </c>
      <c r="BS49" s="32" t="e">
        <f t="shared" si="139"/>
        <v>#N/A</v>
      </c>
    </row>
    <row r="50" spans="1:71" x14ac:dyDescent="0.3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80"/>
        <v>0</v>
      </c>
      <c r="M50" s="32">
        <f t="shared" si="81"/>
        <v>0</v>
      </c>
      <c r="N50" s="32">
        <f t="shared" si="82"/>
        <v>0</v>
      </c>
      <c r="O50" s="32">
        <f t="shared" si="83"/>
        <v>0</v>
      </c>
      <c r="P50" s="32" t="str">
        <f t="shared" si="84"/>
        <v/>
      </c>
      <c r="Q50" s="32" t="e">
        <f t="shared" si="85"/>
        <v>#N/A</v>
      </c>
      <c r="R50" s="32" t="e">
        <f t="shared" si="86"/>
        <v>#N/A</v>
      </c>
      <c r="S50" s="32" t="e">
        <f t="shared" si="87"/>
        <v>#N/A</v>
      </c>
      <c r="T50" s="32" t="e">
        <f t="shared" si="88"/>
        <v>#N/A</v>
      </c>
      <c r="U50" s="32" t="e">
        <f t="shared" si="89"/>
        <v>#N/A</v>
      </c>
      <c r="V50" s="32" t="e">
        <f t="shared" si="90"/>
        <v>#N/A</v>
      </c>
      <c r="W50" s="32" t="e">
        <f t="shared" si="91"/>
        <v>#N/A</v>
      </c>
      <c r="X50" s="32" t="e">
        <f t="shared" si="92"/>
        <v>#N/A</v>
      </c>
      <c r="Y50" s="32" t="e">
        <f t="shared" si="93"/>
        <v>#N/A</v>
      </c>
      <c r="Z50" s="32" t="e">
        <f t="shared" si="94"/>
        <v>#N/A</v>
      </c>
      <c r="AA50" s="32" t="e">
        <f t="shared" si="95"/>
        <v>#N/A</v>
      </c>
      <c r="AB50" s="32" t="str">
        <f t="shared" si="96"/>
        <v/>
      </c>
      <c r="AC50" s="32" t="str">
        <f t="shared" si="97"/>
        <v/>
      </c>
      <c r="AD50" s="32" t="e">
        <f t="shared" si="98"/>
        <v>#N/A</v>
      </c>
      <c r="AE50" s="32" t="e">
        <f t="shared" si="99"/>
        <v>#N/A</v>
      </c>
      <c r="AF50" s="32" t="e">
        <f t="shared" si="100"/>
        <v>#N/A</v>
      </c>
      <c r="AG50" s="32">
        <f t="shared" si="101"/>
        <v>0</v>
      </c>
      <c r="AH50" s="32">
        <f t="shared" si="102"/>
        <v>0</v>
      </c>
      <c r="AI50" s="32">
        <f t="shared" si="103"/>
        <v>0</v>
      </c>
      <c r="AJ50" s="32">
        <f t="shared" si="104"/>
        <v>0</v>
      </c>
      <c r="AK50" s="32">
        <f t="shared" si="105"/>
        <v>0</v>
      </c>
      <c r="AL50" s="32" t="str">
        <f t="shared" si="106"/>
        <v/>
      </c>
      <c r="AM50" s="32" t="e">
        <f t="shared" si="107"/>
        <v>#N/A</v>
      </c>
      <c r="AN50" s="32" t="e">
        <f t="shared" si="108"/>
        <v>#N/A</v>
      </c>
      <c r="AO50" s="32" t="e">
        <f t="shared" si="109"/>
        <v>#N/A</v>
      </c>
      <c r="AP50" s="32" t="e">
        <f t="shared" si="110"/>
        <v>#N/A</v>
      </c>
      <c r="AQ50" s="32" t="e">
        <f t="shared" si="111"/>
        <v>#N/A</v>
      </c>
      <c r="AR50" s="32" t="e">
        <f t="shared" si="112"/>
        <v>#N/A</v>
      </c>
      <c r="AS50" s="32" t="e">
        <f t="shared" si="113"/>
        <v>#N/A</v>
      </c>
      <c r="AT50" s="32" t="e">
        <f t="shared" si="114"/>
        <v>#N/A</v>
      </c>
      <c r="AU50" s="32" t="e">
        <f t="shared" si="115"/>
        <v>#N/A</v>
      </c>
      <c r="AV50" s="32" t="e">
        <f t="shared" si="116"/>
        <v>#N/A</v>
      </c>
      <c r="AW50" s="32" t="e">
        <f t="shared" si="117"/>
        <v>#N/A</v>
      </c>
      <c r="AX50" s="32" t="str">
        <f t="shared" si="118"/>
        <v/>
      </c>
      <c r="AY50" s="32" t="str">
        <f t="shared" si="119"/>
        <v/>
      </c>
      <c r="AZ50" s="32" t="e">
        <f t="shared" si="120"/>
        <v>#N/A</v>
      </c>
      <c r="BA50" s="32" t="e">
        <f t="shared" si="121"/>
        <v>#N/A</v>
      </c>
      <c r="BB50" s="32" t="e">
        <f t="shared" si="122"/>
        <v>#N/A</v>
      </c>
      <c r="BC50" s="32">
        <f t="shared" si="123"/>
        <v>0</v>
      </c>
      <c r="BD50" s="32">
        <f t="shared" si="124"/>
        <v>0</v>
      </c>
      <c r="BE50" s="32">
        <f t="shared" si="125"/>
        <v>0</v>
      </c>
      <c r="BF50" s="32">
        <f t="shared" si="126"/>
        <v>0</v>
      </c>
      <c r="BG50" s="32">
        <f t="shared" si="127"/>
        <v>0</v>
      </c>
      <c r="BH50" s="32" t="str">
        <f t="shared" si="128"/>
        <v/>
      </c>
      <c r="BI50" s="32" t="e">
        <f t="shared" si="129"/>
        <v>#N/A</v>
      </c>
      <c r="BJ50" s="32" t="e">
        <f t="shared" si="130"/>
        <v>#N/A</v>
      </c>
      <c r="BK50" s="32" t="e">
        <f t="shared" si="131"/>
        <v>#N/A</v>
      </c>
      <c r="BL50" s="32" t="e">
        <f t="shared" si="132"/>
        <v>#N/A</v>
      </c>
      <c r="BM50" s="32" t="e">
        <f t="shared" si="133"/>
        <v>#N/A</v>
      </c>
      <c r="BN50" s="32" t="e">
        <f t="shared" si="134"/>
        <v>#N/A</v>
      </c>
      <c r="BO50" s="32" t="e">
        <f t="shared" si="135"/>
        <v>#N/A</v>
      </c>
      <c r="BP50" s="32" t="e">
        <f t="shared" si="136"/>
        <v>#N/A</v>
      </c>
      <c r="BQ50" s="32" t="e">
        <f t="shared" si="137"/>
        <v>#N/A</v>
      </c>
      <c r="BR50" s="32" t="e">
        <f t="shared" si="138"/>
        <v>#N/A</v>
      </c>
      <c r="BS50" s="32" t="e">
        <f t="shared" si="139"/>
        <v>#N/A</v>
      </c>
    </row>
    <row r="51" spans="1:71" x14ac:dyDescent="0.3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80"/>
        <v>0</v>
      </c>
      <c r="M51" s="32">
        <f t="shared" si="81"/>
        <v>0</v>
      </c>
      <c r="N51" s="32">
        <f t="shared" si="82"/>
        <v>0</v>
      </c>
      <c r="O51" s="32">
        <f t="shared" si="83"/>
        <v>0</v>
      </c>
      <c r="P51" s="32" t="str">
        <f t="shared" si="84"/>
        <v/>
      </c>
      <c r="Q51" s="32" t="e">
        <f t="shared" si="85"/>
        <v>#N/A</v>
      </c>
      <c r="R51" s="32" t="e">
        <f t="shared" si="86"/>
        <v>#N/A</v>
      </c>
      <c r="S51" s="32" t="e">
        <f t="shared" si="87"/>
        <v>#N/A</v>
      </c>
      <c r="T51" s="32" t="e">
        <f t="shared" si="88"/>
        <v>#N/A</v>
      </c>
      <c r="U51" s="32" t="e">
        <f t="shared" si="89"/>
        <v>#N/A</v>
      </c>
      <c r="V51" s="32" t="e">
        <f t="shared" si="90"/>
        <v>#N/A</v>
      </c>
      <c r="W51" s="32" t="e">
        <f t="shared" si="91"/>
        <v>#N/A</v>
      </c>
      <c r="X51" s="32" t="e">
        <f t="shared" si="92"/>
        <v>#N/A</v>
      </c>
      <c r="Y51" s="32" t="e">
        <f t="shared" si="93"/>
        <v>#N/A</v>
      </c>
      <c r="Z51" s="32" t="e">
        <f t="shared" si="94"/>
        <v>#N/A</v>
      </c>
      <c r="AA51" s="32" t="e">
        <f t="shared" si="95"/>
        <v>#N/A</v>
      </c>
      <c r="AB51" s="32" t="str">
        <f t="shared" si="96"/>
        <v/>
      </c>
      <c r="AC51" s="32" t="str">
        <f t="shared" si="97"/>
        <v/>
      </c>
      <c r="AD51" s="32" t="e">
        <f t="shared" si="98"/>
        <v>#N/A</v>
      </c>
      <c r="AE51" s="32" t="e">
        <f t="shared" si="99"/>
        <v>#N/A</v>
      </c>
      <c r="AF51" s="32" t="e">
        <f t="shared" si="100"/>
        <v>#N/A</v>
      </c>
      <c r="AG51" s="32">
        <f t="shared" si="101"/>
        <v>0</v>
      </c>
      <c r="AH51" s="32">
        <f t="shared" si="102"/>
        <v>0</v>
      </c>
      <c r="AI51" s="32">
        <f t="shared" si="103"/>
        <v>0</v>
      </c>
      <c r="AJ51" s="32">
        <f t="shared" si="104"/>
        <v>0</v>
      </c>
      <c r="AK51" s="32">
        <f t="shared" si="105"/>
        <v>0</v>
      </c>
      <c r="AL51" s="32" t="str">
        <f t="shared" si="106"/>
        <v/>
      </c>
      <c r="AM51" s="32" t="e">
        <f t="shared" si="107"/>
        <v>#N/A</v>
      </c>
      <c r="AN51" s="32" t="e">
        <f t="shared" si="108"/>
        <v>#N/A</v>
      </c>
      <c r="AO51" s="32" t="e">
        <f t="shared" si="109"/>
        <v>#N/A</v>
      </c>
      <c r="AP51" s="32" t="e">
        <f t="shared" si="110"/>
        <v>#N/A</v>
      </c>
      <c r="AQ51" s="32" t="e">
        <f t="shared" si="111"/>
        <v>#N/A</v>
      </c>
      <c r="AR51" s="32" t="e">
        <f t="shared" si="112"/>
        <v>#N/A</v>
      </c>
      <c r="AS51" s="32" t="e">
        <f t="shared" si="113"/>
        <v>#N/A</v>
      </c>
      <c r="AT51" s="32" t="e">
        <f t="shared" si="114"/>
        <v>#N/A</v>
      </c>
      <c r="AU51" s="32" t="e">
        <f t="shared" si="115"/>
        <v>#N/A</v>
      </c>
      <c r="AV51" s="32" t="e">
        <f t="shared" si="116"/>
        <v>#N/A</v>
      </c>
      <c r="AW51" s="32" t="e">
        <f t="shared" si="117"/>
        <v>#N/A</v>
      </c>
      <c r="AX51" s="32" t="str">
        <f t="shared" si="118"/>
        <v/>
      </c>
      <c r="AY51" s="32" t="str">
        <f t="shared" si="119"/>
        <v/>
      </c>
      <c r="AZ51" s="32" t="e">
        <f t="shared" si="120"/>
        <v>#N/A</v>
      </c>
      <c r="BA51" s="32" t="e">
        <f t="shared" si="121"/>
        <v>#N/A</v>
      </c>
      <c r="BB51" s="32" t="e">
        <f t="shared" si="122"/>
        <v>#N/A</v>
      </c>
      <c r="BC51" s="32">
        <f t="shared" si="123"/>
        <v>0</v>
      </c>
      <c r="BD51" s="32">
        <f t="shared" si="124"/>
        <v>0</v>
      </c>
      <c r="BE51" s="32">
        <f t="shared" si="125"/>
        <v>0</v>
      </c>
      <c r="BF51" s="32">
        <f t="shared" si="126"/>
        <v>0</v>
      </c>
      <c r="BG51" s="32">
        <f t="shared" si="127"/>
        <v>0</v>
      </c>
      <c r="BH51" s="32" t="str">
        <f t="shared" si="128"/>
        <v/>
      </c>
      <c r="BI51" s="32" t="e">
        <f t="shared" si="129"/>
        <v>#N/A</v>
      </c>
      <c r="BJ51" s="32" t="e">
        <f t="shared" si="130"/>
        <v>#N/A</v>
      </c>
      <c r="BK51" s="32" t="e">
        <f t="shared" si="131"/>
        <v>#N/A</v>
      </c>
      <c r="BL51" s="32" t="e">
        <f t="shared" si="132"/>
        <v>#N/A</v>
      </c>
      <c r="BM51" s="32" t="e">
        <f t="shared" si="133"/>
        <v>#N/A</v>
      </c>
      <c r="BN51" s="32" t="e">
        <f t="shared" si="134"/>
        <v>#N/A</v>
      </c>
      <c r="BO51" s="32" t="e">
        <f t="shared" si="135"/>
        <v>#N/A</v>
      </c>
      <c r="BP51" s="32" t="e">
        <f t="shared" si="136"/>
        <v>#N/A</v>
      </c>
      <c r="BQ51" s="32" t="e">
        <f t="shared" si="137"/>
        <v>#N/A</v>
      </c>
      <c r="BR51" s="32" t="e">
        <f t="shared" si="138"/>
        <v>#N/A</v>
      </c>
      <c r="BS51" s="32" t="e">
        <f t="shared" si="139"/>
        <v>#N/A</v>
      </c>
    </row>
    <row r="52" spans="1:71" x14ac:dyDescent="0.3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80"/>
        <v>0</v>
      </c>
      <c r="M52" s="32">
        <f t="shared" si="81"/>
        <v>0</v>
      </c>
      <c r="N52" s="32">
        <f t="shared" si="82"/>
        <v>0</v>
      </c>
      <c r="O52" s="32">
        <f t="shared" si="83"/>
        <v>0</v>
      </c>
      <c r="P52" s="32" t="str">
        <f t="shared" si="84"/>
        <v/>
      </c>
      <c r="Q52" s="32" t="e">
        <f t="shared" si="85"/>
        <v>#N/A</v>
      </c>
      <c r="R52" s="32" t="e">
        <f t="shared" si="86"/>
        <v>#N/A</v>
      </c>
      <c r="S52" s="32" t="e">
        <f t="shared" si="87"/>
        <v>#N/A</v>
      </c>
      <c r="T52" s="32" t="e">
        <f t="shared" si="88"/>
        <v>#N/A</v>
      </c>
      <c r="U52" s="32" t="e">
        <f t="shared" si="89"/>
        <v>#N/A</v>
      </c>
      <c r="V52" s="32" t="e">
        <f t="shared" si="90"/>
        <v>#N/A</v>
      </c>
      <c r="W52" s="32" t="e">
        <f t="shared" si="91"/>
        <v>#N/A</v>
      </c>
      <c r="X52" s="32" t="e">
        <f t="shared" si="92"/>
        <v>#N/A</v>
      </c>
      <c r="Y52" s="32" t="e">
        <f t="shared" si="93"/>
        <v>#N/A</v>
      </c>
      <c r="Z52" s="32" t="e">
        <f t="shared" si="94"/>
        <v>#N/A</v>
      </c>
      <c r="AA52" s="32" t="e">
        <f t="shared" si="95"/>
        <v>#N/A</v>
      </c>
      <c r="AB52" s="32" t="str">
        <f t="shared" si="96"/>
        <v/>
      </c>
      <c r="AC52" s="32" t="str">
        <f t="shared" si="97"/>
        <v/>
      </c>
      <c r="AD52" s="32" t="e">
        <f t="shared" si="98"/>
        <v>#N/A</v>
      </c>
      <c r="AE52" s="32" t="e">
        <f t="shared" si="99"/>
        <v>#N/A</v>
      </c>
      <c r="AF52" s="32" t="e">
        <f t="shared" si="100"/>
        <v>#N/A</v>
      </c>
      <c r="AG52" s="32">
        <f t="shared" si="101"/>
        <v>0</v>
      </c>
      <c r="AH52" s="32">
        <f t="shared" si="102"/>
        <v>0</v>
      </c>
      <c r="AI52" s="32">
        <f t="shared" si="103"/>
        <v>0</v>
      </c>
      <c r="AJ52" s="32">
        <f t="shared" si="104"/>
        <v>0</v>
      </c>
      <c r="AK52" s="32">
        <f t="shared" si="105"/>
        <v>0</v>
      </c>
      <c r="AL52" s="32" t="str">
        <f t="shared" si="106"/>
        <v/>
      </c>
      <c r="AM52" s="32" t="e">
        <f t="shared" si="107"/>
        <v>#N/A</v>
      </c>
      <c r="AN52" s="32" t="e">
        <f t="shared" si="108"/>
        <v>#N/A</v>
      </c>
      <c r="AO52" s="32" t="e">
        <f t="shared" si="109"/>
        <v>#N/A</v>
      </c>
      <c r="AP52" s="32" t="e">
        <f t="shared" si="110"/>
        <v>#N/A</v>
      </c>
      <c r="AQ52" s="32" t="e">
        <f t="shared" si="111"/>
        <v>#N/A</v>
      </c>
      <c r="AR52" s="32" t="e">
        <f t="shared" si="112"/>
        <v>#N/A</v>
      </c>
      <c r="AS52" s="32" t="e">
        <f t="shared" si="113"/>
        <v>#N/A</v>
      </c>
      <c r="AT52" s="32" t="e">
        <f t="shared" si="114"/>
        <v>#N/A</v>
      </c>
      <c r="AU52" s="32" t="e">
        <f t="shared" si="115"/>
        <v>#N/A</v>
      </c>
      <c r="AV52" s="32" t="e">
        <f t="shared" si="116"/>
        <v>#N/A</v>
      </c>
      <c r="AW52" s="32" t="e">
        <f t="shared" si="117"/>
        <v>#N/A</v>
      </c>
      <c r="AX52" s="32" t="str">
        <f t="shared" si="118"/>
        <v/>
      </c>
      <c r="AY52" s="32" t="str">
        <f t="shared" si="119"/>
        <v/>
      </c>
      <c r="AZ52" s="32" t="e">
        <f t="shared" si="120"/>
        <v>#N/A</v>
      </c>
      <c r="BA52" s="32" t="e">
        <f t="shared" si="121"/>
        <v>#N/A</v>
      </c>
      <c r="BB52" s="32" t="e">
        <f t="shared" si="122"/>
        <v>#N/A</v>
      </c>
      <c r="BC52" s="32">
        <f t="shared" si="123"/>
        <v>0</v>
      </c>
      <c r="BD52" s="32">
        <f t="shared" si="124"/>
        <v>0</v>
      </c>
      <c r="BE52" s="32">
        <f t="shared" si="125"/>
        <v>0</v>
      </c>
      <c r="BF52" s="32">
        <f t="shared" si="126"/>
        <v>0</v>
      </c>
      <c r="BG52" s="32">
        <f t="shared" si="127"/>
        <v>0</v>
      </c>
      <c r="BH52" s="32" t="str">
        <f t="shared" si="128"/>
        <v/>
      </c>
      <c r="BI52" s="32" t="e">
        <f t="shared" si="129"/>
        <v>#N/A</v>
      </c>
      <c r="BJ52" s="32" t="e">
        <f t="shared" si="130"/>
        <v>#N/A</v>
      </c>
      <c r="BK52" s="32" t="e">
        <f t="shared" si="131"/>
        <v>#N/A</v>
      </c>
      <c r="BL52" s="32" t="e">
        <f t="shared" si="132"/>
        <v>#N/A</v>
      </c>
      <c r="BM52" s="32" t="e">
        <f t="shared" si="133"/>
        <v>#N/A</v>
      </c>
      <c r="BN52" s="32" t="e">
        <f t="shared" si="134"/>
        <v>#N/A</v>
      </c>
      <c r="BO52" s="32" t="e">
        <f t="shared" si="135"/>
        <v>#N/A</v>
      </c>
      <c r="BP52" s="32" t="e">
        <f t="shared" si="136"/>
        <v>#N/A</v>
      </c>
      <c r="BQ52" s="32" t="e">
        <f t="shared" si="137"/>
        <v>#N/A</v>
      </c>
      <c r="BR52" s="32" t="e">
        <f t="shared" si="138"/>
        <v>#N/A</v>
      </c>
      <c r="BS52" s="32" t="e">
        <f t="shared" si="139"/>
        <v>#N/A</v>
      </c>
    </row>
    <row r="53" spans="1:71" x14ac:dyDescent="0.3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80"/>
        <v>0</v>
      </c>
      <c r="M53" s="32">
        <f t="shared" si="81"/>
        <v>0</v>
      </c>
      <c r="N53" s="32">
        <f t="shared" si="82"/>
        <v>0</v>
      </c>
      <c r="O53" s="32">
        <f t="shared" si="83"/>
        <v>0</v>
      </c>
      <c r="P53" s="32" t="str">
        <f t="shared" si="84"/>
        <v/>
      </c>
      <c r="Q53" s="32" t="e">
        <f t="shared" si="85"/>
        <v>#N/A</v>
      </c>
      <c r="R53" s="32" t="e">
        <f t="shared" si="86"/>
        <v>#N/A</v>
      </c>
      <c r="S53" s="32" t="e">
        <f t="shared" si="87"/>
        <v>#N/A</v>
      </c>
      <c r="T53" s="32" t="e">
        <f t="shared" si="88"/>
        <v>#N/A</v>
      </c>
      <c r="U53" s="32" t="e">
        <f t="shared" si="89"/>
        <v>#N/A</v>
      </c>
      <c r="V53" s="32" t="e">
        <f t="shared" si="90"/>
        <v>#N/A</v>
      </c>
      <c r="W53" s="32" t="e">
        <f t="shared" si="91"/>
        <v>#N/A</v>
      </c>
      <c r="X53" s="32" t="e">
        <f t="shared" si="92"/>
        <v>#N/A</v>
      </c>
      <c r="Y53" s="32" t="e">
        <f t="shared" si="93"/>
        <v>#N/A</v>
      </c>
      <c r="Z53" s="32" t="e">
        <f t="shared" si="94"/>
        <v>#N/A</v>
      </c>
      <c r="AA53" s="32" t="e">
        <f t="shared" si="95"/>
        <v>#N/A</v>
      </c>
      <c r="AB53" s="32" t="str">
        <f t="shared" si="96"/>
        <v/>
      </c>
      <c r="AC53" s="32" t="str">
        <f t="shared" si="97"/>
        <v/>
      </c>
      <c r="AD53" s="32" t="e">
        <f t="shared" si="98"/>
        <v>#N/A</v>
      </c>
      <c r="AE53" s="32" t="e">
        <f t="shared" si="99"/>
        <v>#N/A</v>
      </c>
      <c r="AF53" s="32" t="e">
        <f t="shared" si="100"/>
        <v>#N/A</v>
      </c>
      <c r="AG53" s="32">
        <f t="shared" si="101"/>
        <v>0</v>
      </c>
      <c r="AH53" s="32">
        <f t="shared" si="102"/>
        <v>0</v>
      </c>
      <c r="AI53" s="32">
        <f t="shared" si="103"/>
        <v>0</v>
      </c>
      <c r="AJ53" s="32">
        <f t="shared" si="104"/>
        <v>0</v>
      </c>
      <c r="AK53" s="32">
        <f t="shared" si="105"/>
        <v>0</v>
      </c>
      <c r="AL53" s="32" t="str">
        <f t="shared" si="106"/>
        <v/>
      </c>
      <c r="AM53" s="32" t="e">
        <f t="shared" si="107"/>
        <v>#N/A</v>
      </c>
      <c r="AN53" s="32" t="e">
        <f t="shared" si="108"/>
        <v>#N/A</v>
      </c>
      <c r="AO53" s="32" t="e">
        <f t="shared" si="109"/>
        <v>#N/A</v>
      </c>
      <c r="AP53" s="32" t="e">
        <f t="shared" si="110"/>
        <v>#N/A</v>
      </c>
      <c r="AQ53" s="32" t="e">
        <f t="shared" si="111"/>
        <v>#N/A</v>
      </c>
      <c r="AR53" s="32" t="e">
        <f t="shared" si="112"/>
        <v>#N/A</v>
      </c>
      <c r="AS53" s="32" t="e">
        <f t="shared" si="113"/>
        <v>#N/A</v>
      </c>
      <c r="AT53" s="32" t="e">
        <f t="shared" si="114"/>
        <v>#N/A</v>
      </c>
      <c r="AU53" s="32" t="e">
        <f t="shared" si="115"/>
        <v>#N/A</v>
      </c>
      <c r="AV53" s="32" t="e">
        <f t="shared" si="116"/>
        <v>#N/A</v>
      </c>
      <c r="AW53" s="32" t="e">
        <f t="shared" si="117"/>
        <v>#N/A</v>
      </c>
      <c r="AX53" s="32" t="str">
        <f t="shared" si="118"/>
        <v/>
      </c>
      <c r="AY53" s="32" t="str">
        <f t="shared" si="119"/>
        <v/>
      </c>
      <c r="AZ53" s="32" t="e">
        <f t="shared" si="120"/>
        <v>#N/A</v>
      </c>
      <c r="BA53" s="32" t="e">
        <f t="shared" si="121"/>
        <v>#N/A</v>
      </c>
      <c r="BB53" s="32" t="e">
        <f t="shared" si="122"/>
        <v>#N/A</v>
      </c>
      <c r="BC53" s="32">
        <f t="shared" si="123"/>
        <v>0</v>
      </c>
      <c r="BD53" s="32">
        <f t="shared" si="124"/>
        <v>0</v>
      </c>
      <c r="BE53" s="32">
        <f t="shared" si="125"/>
        <v>0</v>
      </c>
      <c r="BF53" s="32">
        <f t="shared" si="126"/>
        <v>0</v>
      </c>
      <c r="BG53" s="32">
        <f t="shared" si="127"/>
        <v>0</v>
      </c>
      <c r="BH53" s="32" t="str">
        <f t="shared" si="128"/>
        <v/>
      </c>
      <c r="BI53" s="32" t="e">
        <f t="shared" si="129"/>
        <v>#N/A</v>
      </c>
      <c r="BJ53" s="32" t="e">
        <f t="shared" si="130"/>
        <v>#N/A</v>
      </c>
      <c r="BK53" s="32" t="e">
        <f t="shared" si="131"/>
        <v>#N/A</v>
      </c>
      <c r="BL53" s="32" t="e">
        <f t="shared" si="132"/>
        <v>#N/A</v>
      </c>
      <c r="BM53" s="32" t="e">
        <f t="shared" si="133"/>
        <v>#N/A</v>
      </c>
      <c r="BN53" s="32" t="e">
        <f t="shared" si="134"/>
        <v>#N/A</v>
      </c>
      <c r="BO53" s="32" t="e">
        <f t="shared" si="135"/>
        <v>#N/A</v>
      </c>
      <c r="BP53" s="32" t="e">
        <f t="shared" si="136"/>
        <v>#N/A</v>
      </c>
      <c r="BQ53" s="32" t="e">
        <f t="shared" si="137"/>
        <v>#N/A</v>
      </c>
      <c r="BR53" s="32" t="e">
        <f t="shared" si="138"/>
        <v>#N/A</v>
      </c>
      <c r="BS53" s="32" t="e">
        <f t="shared" si="139"/>
        <v>#N/A</v>
      </c>
    </row>
    <row r="54" spans="1:71" x14ac:dyDescent="0.3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80"/>
        <v>0</v>
      </c>
      <c r="M54" s="32">
        <f t="shared" si="81"/>
        <v>0</v>
      </c>
      <c r="N54" s="32">
        <f t="shared" si="82"/>
        <v>0</v>
      </c>
      <c r="O54" s="32">
        <f t="shared" si="83"/>
        <v>0</v>
      </c>
      <c r="P54" s="32" t="str">
        <f t="shared" si="84"/>
        <v/>
      </c>
      <c r="Q54" s="32" t="e">
        <f t="shared" si="85"/>
        <v>#N/A</v>
      </c>
      <c r="R54" s="32" t="e">
        <f t="shared" si="86"/>
        <v>#N/A</v>
      </c>
      <c r="S54" s="32" t="e">
        <f t="shared" si="87"/>
        <v>#N/A</v>
      </c>
      <c r="T54" s="32" t="e">
        <f t="shared" si="88"/>
        <v>#N/A</v>
      </c>
      <c r="U54" s="32" t="e">
        <f t="shared" si="89"/>
        <v>#N/A</v>
      </c>
      <c r="V54" s="32" t="e">
        <f t="shared" si="90"/>
        <v>#N/A</v>
      </c>
      <c r="W54" s="32" t="e">
        <f t="shared" si="91"/>
        <v>#N/A</v>
      </c>
      <c r="X54" s="32" t="e">
        <f t="shared" si="92"/>
        <v>#N/A</v>
      </c>
      <c r="Y54" s="32" t="e">
        <f t="shared" si="93"/>
        <v>#N/A</v>
      </c>
      <c r="Z54" s="32" t="e">
        <f t="shared" si="94"/>
        <v>#N/A</v>
      </c>
      <c r="AA54" s="32" t="e">
        <f t="shared" si="95"/>
        <v>#N/A</v>
      </c>
      <c r="AB54" s="32" t="str">
        <f t="shared" si="96"/>
        <v/>
      </c>
      <c r="AC54" s="32" t="str">
        <f t="shared" si="97"/>
        <v/>
      </c>
      <c r="AD54" s="32" t="e">
        <f t="shared" si="98"/>
        <v>#N/A</v>
      </c>
      <c r="AE54" s="32" t="e">
        <f t="shared" si="99"/>
        <v>#N/A</v>
      </c>
      <c r="AF54" s="32" t="e">
        <f t="shared" si="100"/>
        <v>#N/A</v>
      </c>
      <c r="AG54" s="32">
        <f t="shared" si="101"/>
        <v>0</v>
      </c>
      <c r="AH54" s="32">
        <f t="shared" si="102"/>
        <v>0</v>
      </c>
      <c r="AI54" s="32">
        <f t="shared" si="103"/>
        <v>0</v>
      </c>
      <c r="AJ54" s="32">
        <f t="shared" si="104"/>
        <v>0</v>
      </c>
      <c r="AK54" s="32">
        <f t="shared" si="105"/>
        <v>0</v>
      </c>
      <c r="AL54" s="32" t="str">
        <f t="shared" si="106"/>
        <v/>
      </c>
      <c r="AM54" s="32" t="e">
        <f t="shared" si="107"/>
        <v>#N/A</v>
      </c>
      <c r="AN54" s="32" t="e">
        <f t="shared" si="108"/>
        <v>#N/A</v>
      </c>
      <c r="AO54" s="32" t="e">
        <f t="shared" si="109"/>
        <v>#N/A</v>
      </c>
      <c r="AP54" s="32" t="e">
        <f t="shared" si="110"/>
        <v>#N/A</v>
      </c>
      <c r="AQ54" s="32" t="e">
        <f t="shared" si="111"/>
        <v>#N/A</v>
      </c>
      <c r="AR54" s="32" t="e">
        <f t="shared" si="112"/>
        <v>#N/A</v>
      </c>
      <c r="AS54" s="32" t="e">
        <f t="shared" si="113"/>
        <v>#N/A</v>
      </c>
      <c r="AT54" s="32" t="e">
        <f t="shared" si="114"/>
        <v>#N/A</v>
      </c>
      <c r="AU54" s="32" t="e">
        <f t="shared" si="115"/>
        <v>#N/A</v>
      </c>
      <c r="AV54" s="32" t="e">
        <f t="shared" si="116"/>
        <v>#N/A</v>
      </c>
      <c r="AW54" s="32" t="e">
        <f t="shared" si="117"/>
        <v>#N/A</v>
      </c>
      <c r="AX54" s="32" t="str">
        <f t="shared" si="118"/>
        <v/>
      </c>
      <c r="AY54" s="32" t="str">
        <f t="shared" si="119"/>
        <v/>
      </c>
      <c r="AZ54" s="32" t="e">
        <f t="shared" si="120"/>
        <v>#N/A</v>
      </c>
      <c r="BA54" s="32" t="e">
        <f t="shared" si="121"/>
        <v>#N/A</v>
      </c>
      <c r="BB54" s="32" t="e">
        <f t="shared" si="122"/>
        <v>#N/A</v>
      </c>
      <c r="BC54" s="32">
        <f t="shared" si="123"/>
        <v>0</v>
      </c>
      <c r="BD54" s="32">
        <f t="shared" si="124"/>
        <v>0</v>
      </c>
      <c r="BE54" s="32">
        <f t="shared" si="125"/>
        <v>0</v>
      </c>
      <c r="BF54" s="32">
        <f t="shared" si="126"/>
        <v>0</v>
      </c>
      <c r="BG54" s="32">
        <f t="shared" si="127"/>
        <v>0</v>
      </c>
      <c r="BH54" s="32" t="str">
        <f t="shared" si="128"/>
        <v/>
      </c>
      <c r="BI54" s="32" t="e">
        <f t="shared" si="129"/>
        <v>#N/A</v>
      </c>
      <c r="BJ54" s="32" t="e">
        <f t="shared" si="130"/>
        <v>#N/A</v>
      </c>
      <c r="BK54" s="32" t="e">
        <f t="shared" si="131"/>
        <v>#N/A</v>
      </c>
      <c r="BL54" s="32" t="e">
        <f t="shared" si="132"/>
        <v>#N/A</v>
      </c>
      <c r="BM54" s="32" t="e">
        <f t="shared" si="133"/>
        <v>#N/A</v>
      </c>
      <c r="BN54" s="32" t="e">
        <f t="shared" si="134"/>
        <v>#N/A</v>
      </c>
      <c r="BO54" s="32" t="e">
        <f t="shared" si="135"/>
        <v>#N/A</v>
      </c>
      <c r="BP54" s="32" t="e">
        <f t="shared" si="136"/>
        <v>#N/A</v>
      </c>
      <c r="BQ54" s="32" t="e">
        <f t="shared" si="137"/>
        <v>#N/A</v>
      </c>
      <c r="BR54" s="32" t="e">
        <f t="shared" si="138"/>
        <v>#N/A</v>
      </c>
      <c r="BS54" s="32" t="e">
        <f t="shared" si="139"/>
        <v>#N/A</v>
      </c>
    </row>
    <row r="55" spans="1:71" x14ac:dyDescent="0.3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80"/>
        <v>0</v>
      </c>
      <c r="M55" s="32">
        <f t="shared" si="81"/>
        <v>0</v>
      </c>
      <c r="N55" s="32">
        <f t="shared" si="82"/>
        <v>0</v>
      </c>
      <c r="O55" s="32">
        <f t="shared" si="83"/>
        <v>0</v>
      </c>
      <c r="P55" s="32" t="str">
        <f t="shared" si="84"/>
        <v/>
      </c>
      <c r="Q55" s="32" t="e">
        <f t="shared" si="85"/>
        <v>#N/A</v>
      </c>
      <c r="R55" s="32" t="e">
        <f t="shared" si="86"/>
        <v>#N/A</v>
      </c>
      <c r="S55" s="32" t="e">
        <f t="shared" si="87"/>
        <v>#N/A</v>
      </c>
      <c r="T55" s="32" t="e">
        <f t="shared" si="88"/>
        <v>#N/A</v>
      </c>
      <c r="U55" s="32" t="e">
        <f t="shared" si="89"/>
        <v>#N/A</v>
      </c>
      <c r="V55" s="32" t="e">
        <f t="shared" si="90"/>
        <v>#N/A</v>
      </c>
      <c r="W55" s="32" t="e">
        <f t="shared" si="91"/>
        <v>#N/A</v>
      </c>
      <c r="X55" s="32" t="e">
        <f t="shared" si="92"/>
        <v>#N/A</v>
      </c>
      <c r="Y55" s="32" t="e">
        <f t="shared" si="93"/>
        <v>#N/A</v>
      </c>
      <c r="Z55" s="32" t="e">
        <f t="shared" si="94"/>
        <v>#N/A</v>
      </c>
      <c r="AA55" s="32" t="e">
        <f t="shared" si="95"/>
        <v>#N/A</v>
      </c>
      <c r="AB55" s="32" t="str">
        <f t="shared" si="96"/>
        <v/>
      </c>
      <c r="AC55" s="32" t="str">
        <f t="shared" si="97"/>
        <v/>
      </c>
      <c r="AD55" s="32" t="e">
        <f t="shared" si="98"/>
        <v>#N/A</v>
      </c>
      <c r="AE55" s="32" t="e">
        <f t="shared" si="99"/>
        <v>#N/A</v>
      </c>
      <c r="AF55" s="32" t="e">
        <f t="shared" si="100"/>
        <v>#N/A</v>
      </c>
      <c r="AG55" s="32">
        <f t="shared" si="101"/>
        <v>0</v>
      </c>
      <c r="AH55" s="32">
        <f t="shared" si="102"/>
        <v>0</v>
      </c>
      <c r="AI55" s="32">
        <f t="shared" si="103"/>
        <v>0</v>
      </c>
      <c r="AJ55" s="32">
        <f t="shared" si="104"/>
        <v>0</v>
      </c>
      <c r="AK55" s="32">
        <f t="shared" si="105"/>
        <v>0</v>
      </c>
      <c r="AL55" s="32" t="str">
        <f t="shared" si="106"/>
        <v/>
      </c>
      <c r="AM55" s="32" t="e">
        <f t="shared" si="107"/>
        <v>#N/A</v>
      </c>
      <c r="AN55" s="32" t="e">
        <f t="shared" si="108"/>
        <v>#N/A</v>
      </c>
      <c r="AO55" s="32" t="e">
        <f t="shared" si="109"/>
        <v>#N/A</v>
      </c>
      <c r="AP55" s="32" t="e">
        <f t="shared" si="110"/>
        <v>#N/A</v>
      </c>
      <c r="AQ55" s="32" t="e">
        <f t="shared" si="111"/>
        <v>#N/A</v>
      </c>
      <c r="AR55" s="32" t="e">
        <f t="shared" si="112"/>
        <v>#N/A</v>
      </c>
      <c r="AS55" s="32" t="e">
        <f t="shared" si="113"/>
        <v>#N/A</v>
      </c>
      <c r="AT55" s="32" t="e">
        <f t="shared" si="114"/>
        <v>#N/A</v>
      </c>
      <c r="AU55" s="32" t="e">
        <f t="shared" si="115"/>
        <v>#N/A</v>
      </c>
      <c r="AV55" s="32" t="e">
        <f t="shared" si="116"/>
        <v>#N/A</v>
      </c>
      <c r="AW55" s="32" t="e">
        <f t="shared" si="117"/>
        <v>#N/A</v>
      </c>
      <c r="AX55" s="32" t="str">
        <f t="shared" si="118"/>
        <v/>
      </c>
      <c r="AY55" s="32" t="str">
        <f t="shared" si="119"/>
        <v/>
      </c>
      <c r="AZ55" s="32" t="e">
        <f t="shared" si="120"/>
        <v>#N/A</v>
      </c>
      <c r="BA55" s="32" t="e">
        <f t="shared" si="121"/>
        <v>#N/A</v>
      </c>
      <c r="BB55" s="32" t="e">
        <f t="shared" si="122"/>
        <v>#N/A</v>
      </c>
      <c r="BC55" s="32">
        <f t="shared" si="123"/>
        <v>0</v>
      </c>
      <c r="BD55" s="32">
        <f t="shared" si="124"/>
        <v>0</v>
      </c>
      <c r="BE55" s="32">
        <f t="shared" si="125"/>
        <v>0</v>
      </c>
      <c r="BF55" s="32">
        <f t="shared" si="126"/>
        <v>0</v>
      </c>
      <c r="BG55" s="32">
        <f t="shared" si="127"/>
        <v>0</v>
      </c>
      <c r="BH55" s="32" t="str">
        <f t="shared" si="128"/>
        <v/>
      </c>
      <c r="BI55" s="32" t="e">
        <f t="shared" si="129"/>
        <v>#N/A</v>
      </c>
      <c r="BJ55" s="32" t="e">
        <f t="shared" si="130"/>
        <v>#N/A</v>
      </c>
      <c r="BK55" s="32" t="e">
        <f t="shared" si="131"/>
        <v>#N/A</v>
      </c>
      <c r="BL55" s="32" t="e">
        <f t="shared" si="132"/>
        <v>#N/A</v>
      </c>
      <c r="BM55" s="32" t="e">
        <f t="shared" si="133"/>
        <v>#N/A</v>
      </c>
      <c r="BN55" s="32" t="e">
        <f t="shared" si="134"/>
        <v>#N/A</v>
      </c>
      <c r="BO55" s="32" t="e">
        <f t="shared" si="135"/>
        <v>#N/A</v>
      </c>
      <c r="BP55" s="32" t="e">
        <f t="shared" si="136"/>
        <v>#N/A</v>
      </c>
      <c r="BQ55" s="32" t="e">
        <f t="shared" si="137"/>
        <v>#N/A</v>
      </c>
      <c r="BR55" s="32" t="e">
        <f t="shared" si="138"/>
        <v>#N/A</v>
      </c>
      <c r="BS55" s="32" t="e">
        <f t="shared" si="139"/>
        <v>#N/A</v>
      </c>
    </row>
    <row r="56" spans="1:71" x14ac:dyDescent="0.3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80"/>
        <v>0</v>
      </c>
      <c r="M56" s="32">
        <f t="shared" si="81"/>
        <v>0</v>
      </c>
      <c r="N56" s="32">
        <f t="shared" si="82"/>
        <v>0</v>
      </c>
      <c r="O56" s="32">
        <f t="shared" si="83"/>
        <v>0</v>
      </c>
      <c r="P56" s="32" t="str">
        <f t="shared" si="84"/>
        <v/>
      </c>
      <c r="Q56" s="32" t="e">
        <f t="shared" si="85"/>
        <v>#N/A</v>
      </c>
      <c r="R56" s="32" t="e">
        <f t="shared" si="86"/>
        <v>#N/A</v>
      </c>
      <c r="S56" s="32" t="e">
        <f t="shared" si="87"/>
        <v>#N/A</v>
      </c>
      <c r="T56" s="32" t="e">
        <f t="shared" si="88"/>
        <v>#N/A</v>
      </c>
      <c r="U56" s="32" t="e">
        <f t="shared" si="89"/>
        <v>#N/A</v>
      </c>
      <c r="V56" s="32" t="e">
        <f t="shared" si="90"/>
        <v>#N/A</v>
      </c>
      <c r="W56" s="32" t="e">
        <f t="shared" si="91"/>
        <v>#N/A</v>
      </c>
      <c r="X56" s="32" t="e">
        <f t="shared" si="92"/>
        <v>#N/A</v>
      </c>
      <c r="Y56" s="32" t="e">
        <f t="shared" si="93"/>
        <v>#N/A</v>
      </c>
      <c r="Z56" s="32" t="e">
        <f t="shared" si="94"/>
        <v>#N/A</v>
      </c>
      <c r="AA56" s="32" t="e">
        <f t="shared" si="95"/>
        <v>#N/A</v>
      </c>
      <c r="AB56" s="32" t="str">
        <f t="shared" si="96"/>
        <v/>
      </c>
      <c r="AC56" s="32" t="str">
        <f t="shared" si="97"/>
        <v/>
      </c>
      <c r="AD56" s="32" t="e">
        <f t="shared" si="98"/>
        <v>#N/A</v>
      </c>
      <c r="AE56" s="32" t="e">
        <f t="shared" si="99"/>
        <v>#N/A</v>
      </c>
      <c r="AF56" s="32" t="e">
        <f t="shared" si="100"/>
        <v>#N/A</v>
      </c>
      <c r="AG56" s="32">
        <f t="shared" si="101"/>
        <v>0</v>
      </c>
      <c r="AH56" s="32">
        <f t="shared" si="102"/>
        <v>0</v>
      </c>
      <c r="AI56" s="32">
        <f t="shared" si="103"/>
        <v>0</v>
      </c>
      <c r="AJ56" s="32">
        <f t="shared" si="104"/>
        <v>0</v>
      </c>
      <c r="AK56" s="32">
        <f t="shared" si="105"/>
        <v>0</v>
      </c>
      <c r="AL56" s="32" t="str">
        <f t="shared" si="106"/>
        <v/>
      </c>
      <c r="AM56" s="32" t="e">
        <f t="shared" si="107"/>
        <v>#N/A</v>
      </c>
      <c r="AN56" s="32" t="e">
        <f t="shared" si="108"/>
        <v>#N/A</v>
      </c>
      <c r="AO56" s="32" t="e">
        <f t="shared" si="109"/>
        <v>#N/A</v>
      </c>
      <c r="AP56" s="32" t="e">
        <f t="shared" si="110"/>
        <v>#N/A</v>
      </c>
      <c r="AQ56" s="32" t="e">
        <f t="shared" si="111"/>
        <v>#N/A</v>
      </c>
      <c r="AR56" s="32" t="e">
        <f t="shared" si="112"/>
        <v>#N/A</v>
      </c>
      <c r="AS56" s="32" t="e">
        <f t="shared" si="113"/>
        <v>#N/A</v>
      </c>
      <c r="AT56" s="32" t="e">
        <f t="shared" si="114"/>
        <v>#N/A</v>
      </c>
      <c r="AU56" s="32" t="e">
        <f t="shared" si="115"/>
        <v>#N/A</v>
      </c>
      <c r="AV56" s="32" t="e">
        <f t="shared" si="116"/>
        <v>#N/A</v>
      </c>
      <c r="AW56" s="32" t="e">
        <f t="shared" si="117"/>
        <v>#N/A</v>
      </c>
      <c r="AX56" s="32" t="str">
        <f t="shared" si="118"/>
        <v/>
      </c>
      <c r="AY56" s="32" t="str">
        <f t="shared" si="119"/>
        <v/>
      </c>
      <c r="AZ56" s="32" t="e">
        <f t="shared" si="120"/>
        <v>#N/A</v>
      </c>
      <c r="BA56" s="32" t="e">
        <f t="shared" si="121"/>
        <v>#N/A</v>
      </c>
      <c r="BB56" s="32" t="e">
        <f t="shared" si="122"/>
        <v>#N/A</v>
      </c>
      <c r="BC56" s="32">
        <f t="shared" si="123"/>
        <v>0</v>
      </c>
      <c r="BD56" s="32">
        <f t="shared" si="124"/>
        <v>0</v>
      </c>
      <c r="BE56" s="32">
        <f t="shared" si="125"/>
        <v>0</v>
      </c>
      <c r="BF56" s="32">
        <f t="shared" si="126"/>
        <v>0</v>
      </c>
      <c r="BG56" s="32">
        <f t="shared" si="127"/>
        <v>0</v>
      </c>
      <c r="BH56" s="32" t="str">
        <f t="shared" si="128"/>
        <v/>
      </c>
      <c r="BI56" s="32" t="e">
        <f t="shared" si="129"/>
        <v>#N/A</v>
      </c>
      <c r="BJ56" s="32" t="e">
        <f t="shared" si="130"/>
        <v>#N/A</v>
      </c>
      <c r="BK56" s="32" t="e">
        <f t="shared" si="131"/>
        <v>#N/A</v>
      </c>
      <c r="BL56" s="32" t="e">
        <f t="shared" si="132"/>
        <v>#N/A</v>
      </c>
      <c r="BM56" s="32" t="e">
        <f t="shared" si="133"/>
        <v>#N/A</v>
      </c>
      <c r="BN56" s="32" t="e">
        <f t="shared" si="134"/>
        <v>#N/A</v>
      </c>
      <c r="BO56" s="32" t="e">
        <f t="shared" si="135"/>
        <v>#N/A</v>
      </c>
      <c r="BP56" s="32" t="e">
        <f t="shared" si="136"/>
        <v>#N/A</v>
      </c>
      <c r="BQ56" s="32" t="e">
        <f t="shared" si="137"/>
        <v>#N/A</v>
      </c>
      <c r="BR56" s="32" t="e">
        <f t="shared" si="138"/>
        <v>#N/A</v>
      </c>
      <c r="BS56" s="32" t="e">
        <f t="shared" si="139"/>
        <v>#N/A</v>
      </c>
    </row>
    <row r="57" spans="1:71" x14ac:dyDescent="0.3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80"/>
        <v>0</v>
      </c>
      <c r="M57" s="32">
        <f t="shared" si="81"/>
        <v>0</v>
      </c>
      <c r="N57" s="32">
        <f t="shared" si="82"/>
        <v>0</v>
      </c>
      <c r="O57" s="32">
        <f t="shared" si="83"/>
        <v>0</v>
      </c>
      <c r="P57" s="32" t="str">
        <f t="shared" si="84"/>
        <v/>
      </c>
      <c r="Q57" s="32" t="e">
        <f t="shared" si="85"/>
        <v>#N/A</v>
      </c>
      <c r="R57" s="32" t="e">
        <f t="shared" si="86"/>
        <v>#N/A</v>
      </c>
      <c r="S57" s="32" t="e">
        <f t="shared" si="87"/>
        <v>#N/A</v>
      </c>
      <c r="T57" s="32" t="e">
        <f t="shared" si="88"/>
        <v>#N/A</v>
      </c>
      <c r="U57" s="32" t="e">
        <f t="shared" si="89"/>
        <v>#N/A</v>
      </c>
      <c r="V57" s="32" t="e">
        <f t="shared" si="90"/>
        <v>#N/A</v>
      </c>
      <c r="W57" s="32" t="e">
        <f t="shared" si="91"/>
        <v>#N/A</v>
      </c>
      <c r="X57" s="32" t="e">
        <f t="shared" si="92"/>
        <v>#N/A</v>
      </c>
      <c r="Y57" s="32" t="e">
        <f t="shared" si="93"/>
        <v>#N/A</v>
      </c>
      <c r="Z57" s="32" t="e">
        <f t="shared" si="94"/>
        <v>#N/A</v>
      </c>
      <c r="AA57" s="32" t="e">
        <f t="shared" si="95"/>
        <v>#N/A</v>
      </c>
      <c r="AB57" s="32" t="str">
        <f t="shared" si="96"/>
        <v/>
      </c>
      <c r="AC57" s="32" t="str">
        <f t="shared" si="97"/>
        <v/>
      </c>
      <c r="AD57" s="32" t="e">
        <f t="shared" si="98"/>
        <v>#N/A</v>
      </c>
      <c r="AE57" s="32" t="e">
        <f t="shared" si="99"/>
        <v>#N/A</v>
      </c>
      <c r="AF57" s="32" t="e">
        <f t="shared" si="100"/>
        <v>#N/A</v>
      </c>
      <c r="AG57" s="32">
        <f t="shared" si="101"/>
        <v>0</v>
      </c>
      <c r="AH57" s="32">
        <f t="shared" si="102"/>
        <v>0</v>
      </c>
      <c r="AI57" s="32">
        <f t="shared" si="103"/>
        <v>0</v>
      </c>
      <c r="AJ57" s="32">
        <f t="shared" si="104"/>
        <v>0</v>
      </c>
      <c r="AK57" s="32">
        <f t="shared" si="105"/>
        <v>0</v>
      </c>
      <c r="AL57" s="32" t="str">
        <f t="shared" si="106"/>
        <v/>
      </c>
      <c r="AM57" s="32" t="e">
        <f t="shared" si="107"/>
        <v>#N/A</v>
      </c>
      <c r="AN57" s="32" t="e">
        <f t="shared" si="108"/>
        <v>#N/A</v>
      </c>
      <c r="AO57" s="32" t="e">
        <f t="shared" si="109"/>
        <v>#N/A</v>
      </c>
      <c r="AP57" s="32" t="e">
        <f t="shared" si="110"/>
        <v>#N/A</v>
      </c>
      <c r="AQ57" s="32" t="e">
        <f t="shared" si="111"/>
        <v>#N/A</v>
      </c>
      <c r="AR57" s="32" t="e">
        <f t="shared" si="112"/>
        <v>#N/A</v>
      </c>
      <c r="AS57" s="32" t="e">
        <f t="shared" si="113"/>
        <v>#N/A</v>
      </c>
      <c r="AT57" s="32" t="e">
        <f t="shared" si="114"/>
        <v>#N/A</v>
      </c>
      <c r="AU57" s="32" t="e">
        <f t="shared" si="115"/>
        <v>#N/A</v>
      </c>
      <c r="AV57" s="32" t="e">
        <f t="shared" si="116"/>
        <v>#N/A</v>
      </c>
      <c r="AW57" s="32" t="e">
        <f t="shared" si="117"/>
        <v>#N/A</v>
      </c>
      <c r="AX57" s="32" t="str">
        <f t="shared" si="118"/>
        <v/>
      </c>
      <c r="AY57" s="32" t="str">
        <f t="shared" si="119"/>
        <v/>
      </c>
      <c r="AZ57" s="32" t="e">
        <f t="shared" si="120"/>
        <v>#N/A</v>
      </c>
      <c r="BA57" s="32" t="e">
        <f t="shared" si="121"/>
        <v>#N/A</v>
      </c>
      <c r="BB57" s="32" t="e">
        <f t="shared" si="122"/>
        <v>#N/A</v>
      </c>
      <c r="BC57" s="32">
        <f t="shared" si="123"/>
        <v>0</v>
      </c>
      <c r="BD57" s="32">
        <f t="shared" si="124"/>
        <v>0</v>
      </c>
      <c r="BE57" s="32">
        <f t="shared" si="125"/>
        <v>0</v>
      </c>
      <c r="BF57" s="32">
        <f t="shared" si="126"/>
        <v>0</v>
      </c>
      <c r="BG57" s="32">
        <f t="shared" si="127"/>
        <v>0</v>
      </c>
      <c r="BH57" s="32" t="str">
        <f t="shared" si="128"/>
        <v/>
      </c>
      <c r="BI57" s="32" t="e">
        <f t="shared" si="129"/>
        <v>#N/A</v>
      </c>
      <c r="BJ57" s="32" t="e">
        <f t="shared" si="130"/>
        <v>#N/A</v>
      </c>
      <c r="BK57" s="32" t="e">
        <f t="shared" si="131"/>
        <v>#N/A</v>
      </c>
      <c r="BL57" s="32" t="e">
        <f t="shared" si="132"/>
        <v>#N/A</v>
      </c>
      <c r="BM57" s="32" t="e">
        <f t="shared" si="133"/>
        <v>#N/A</v>
      </c>
      <c r="BN57" s="32" t="e">
        <f t="shared" si="134"/>
        <v>#N/A</v>
      </c>
      <c r="BO57" s="32" t="e">
        <f t="shared" si="135"/>
        <v>#N/A</v>
      </c>
      <c r="BP57" s="32" t="e">
        <f t="shared" si="136"/>
        <v>#N/A</v>
      </c>
      <c r="BQ57" s="32" t="e">
        <f t="shared" si="137"/>
        <v>#N/A</v>
      </c>
      <c r="BR57" s="32" t="e">
        <f t="shared" si="138"/>
        <v>#N/A</v>
      </c>
      <c r="BS57" s="32" t="e">
        <f t="shared" si="139"/>
        <v>#N/A</v>
      </c>
    </row>
    <row r="58" spans="1:71" x14ac:dyDescent="0.3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80"/>
        <v>0</v>
      </c>
      <c r="M58" s="32">
        <f t="shared" si="81"/>
        <v>0</v>
      </c>
      <c r="N58" s="32">
        <f t="shared" si="82"/>
        <v>0</v>
      </c>
      <c r="O58" s="32">
        <f t="shared" si="83"/>
        <v>0</v>
      </c>
      <c r="P58" s="32" t="str">
        <f t="shared" si="84"/>
        <v/>
      </c>
      <c r="Q58" s="32" t="e">
        <f t="shared" si="85"/>
        <v>#N/A</v>
      </c>
      <c r="R58" s="32" t="e">
        <f t="shared" si="86"/>
        <v>#N/A</v>
      </c>
      <c r="S58" s="32" t="e">
        <f t="shared" si="87"/>
        <v>#N/A</v>
      </c>
      <c r="T58" s="32" t="e">
        <f t="shared" si="88"/>
        <v>#N/A</v>
      </c>
      <c r="U58" s="32" t="e">
        <f t="shared" si="89"/>
        <v>#N/A</v>
      </c>
      <c r="V58" s="32" t="e">
        <f t="shared" si="90"/>
        <v>#N/A</v>
      </c>
      <c r="W58" s="32" t="e">
        <f t="shared" si="91"/>
        <v>#N/A</v>
      </c>
      <c r="X58" s="32" t="e">
        <f t="shared" si="92"/>
        <v>#N/A</v>
      </c>
      <c r="Y58" s="32" t="e">
        <f t="shared" si="93"/>
        <v>#N/A</v>
      </c>
      <c r="Z58" s="32" t="e">
        <f t="shared" si="94"/>
        <v>#N/A</v>
      </c>
      <c r="AA58" s="32" t="e">
        <f t="shared" si="95"/>
        <v>#N/A</v>
      </c>
      <c r="AB58" s="32" t="str">
        <f t="shared" si="96"/>
        <v/>
      </c>
      <c r="AC58" s="32" t="str">
        <f t="shared" si="97"/>
        <v/>
      </c>
      <c r="AD58" s="32" t="e">
        <f t="shared" si="98"/>
        <v>#N/A</v>
      </c>
      <c r="AE58" s="32" t="e">
        <f t="shared" si="99"/>
        <v>#N/A</v>
      </c>
      <c r="AF58" s="32" t="e">
        <f t="shared" si="100"/>
        <v>#N/A</v>
      </c>
      <c r="AG58" s="32">
        <f t="shared" si="101"/>
        <v>0</v>
      </c>
      <c r="AH58" s="32">
        <f t="shared" si="102"/>
        <v>0</v>
      </c>
      <c r="AI58" s="32">
        <f t="shared" si="103"/>
        <v>0</v>
      </c>
      <c r="AJ58" s="32">
        <f t="shared" si="104"/>
        <v>0</v>
      </c>
      <c r="AK58" s="32">
        <f t="shared" si="105"/>
        <v>0</v>
      </c>
      <c r="AL58" s="32" t="str">
        <f t="shared" si="106"/>
        <v/>
      </c>
      <c r="AM58" s="32" t="e">
        <f t="shared" si="107"/>
        <v>#N/A</v>
      </c>
      <c r="AN58" s="32" t="e">
        <f t="shared" si="108"/>
        <v>#N/A</v>
      </c>
      <c r="AO58" s="32" t="e">
        <f t="shared" si="109"/>
        <v>#N/A</v>
      </c>
      <c r="AP58" s="32" t="e">
        <f t="shared" si="110"/>
        <v>#N/A</v>
      </c>
      <c r="AQ58" s="32" t="e">
        <f t="shared" si="111"/>
        <v>#N/A</v>
      </c>
      <c r="AR58" s="32" t="e">
        <f t="shared" si="112"/>
        <v>#N/A</v>
      </c>
      <c r="AS58" s="32" t="e">
        <f t="shared" si="113"/>
        <v>#N/A</v>
      </c>
      <c r="AT58" s="32" t="e">
        <f t="shared" si="114"/>
        <v>#N/A</v>
      </c>
      <c r="AU58" s="32" t="e">
        <f t="shared" si="115"/>
        <v>#N/A</v>
      </c>
      <c r="AV58" s="32" t="e">
        <f t="shared" si="116"/>
        <v>#N/A</v>
      </c>
      <c r="AW58" s="32" t="e">
        <f t="shared" si="117"/>
        <v>#N/A</v>
      </c>
      <c r="AX58" s="32" t="str">
        <f t="shared" si="118"/>
        <v/>
      </c>
      <c r="AY58" s="32" t="str">
        <f t="shared" si="119"/>
        <v/>
      </c>
      <c r="AZ58" s="32" t="e">
        <f t="shared" si="120"/>
        <v>#N/A</v>
      </c>
      <c r="BA58" s="32" t="e">
        <f t="shared" si="121"/>
        <v>#N/A</v>
      </c>
      <c r="BB58" s="32" t="e">
        <f t="shared" si="122"/>
        <v>#N/A</v>
      </c>
      <c r="BC58" s="32">
        <f t="shared" si="123"/>
        <v>0</v>
      </c>
      <c r="BD58" s="32">
        <f t="shared" si="124"/>
        <v>0</v>
      </c>
      <c r="BE58" s="32">
        <f t="shared" si="125"/>
        <v>0</v>
      </c>
      <c r="BF58" s="32">
        <f t="shared" si="126"/>
        <v>0</v>
      </c>
      <c r="BG58" s="32">
        <f t="shared" si="127"/>
        <v>0</v>
      </c>
      <c r="BH58" s="32" t="str">
        <f t="shared" si="128"/>
        <v/>
      </c>
      <c r="BI58" s="32" t="e">
        <f t="shared" si="129"/>
        <v>#N/A</v>
      </c>
      <c r="BJ58" s="32" t="e">
        <f t="shared" si="130"/>
        <v>#N/A</v>
      </c>
      <c r="BK58" s="32" t="e">
        <f t="shared" si="131"/>
        <v>#N/A</v>
      </c>
      <c r="BL58" s="32" t="e">
        <f t="shared" si="132"/>
        <v>#N/A</v>
      </c>
      <c r="BM58" s="32" t="e">
        <f t="shared" si="133"/>
        <v>#N/A</v>
      </c>
      <c r="BN58" s="32" t="e">
        <f t="shared" si="134"/>
        <v>#N/A</v>
      </c>
      <c r="BO58" s="32" t="e">
        <f t="shared" si="135"/>
        <v>#N/A</v>
      </c>
      <c r="BP58" s="32" t="e">
        <f t="shared" si="136"/>
        <v>#N/A</v>
      </c>
      <c r="BQ58" s="32" t="e">
        <f t="shared" si="137"/>
        <v>#N/A</v>
      </c>
      <c r="BR58" s="32" t="e">
        <f t="shared" si="138"/>
        <v>#N/A</v>
      </c>
      <c r="BS58" s="32" t="e">
        <f t="shared" si="139"/>
        <v>#N/A</v>
      </c>
    </row>
    <row r="59" spans="1:71" x14ac:dyDescent="0.3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80"/>
        <v>0</v>
      </c>
      <c r="M59" s="32">
        <f t="shared" si="81"/>
        <v>0</v>
      </c>
      <c r="N59" s="32">
        <f t="shared" si="82"/>
        <v>0</v>
      </c>
      <c r="O59" s="32">
        <f t="shared" si="83"/>
        <v>0</v>
      </c>
      <c r="P59" s="32" t="str">
        <f t="shared" si="84"/>
        <v/>
      </c>
      <c r="Q59" s="32" t="e">
        <f t="shared" si="85"/>
        <v>#N/A</v>
      </c>
      <c r="R59" s="32" t="e">
        <f t="shared" si="86"/>
        <v>#N/A</v>
      </c>
      <c r="S59" s="32" t="e">
        <f t="shared" si="87"/>
        <v>#N/A</v>
      </c>
      <c r="T59" s="32" t="e">
        <f t="shared" si="88"/>
        <v>#N/A</v>
      </c>
      <c r="U59" s="32" t="e">
        <f t="shared" si="89"/>
        <v>#N/A</v>
      </c>
      <c r="V59" s="32" t="e">
        <f t="shared" si="90"/>
        <v>#N/A</v>
      </c>
      <c r="W59" s="32" t="e">
        <f t="shared" si="91"/>
        <v>#N/A</v>
      </c>
      <c r="X59" s="32" t="e">
        <f t="shared" si="92"/>
        <v>#N/A</v>
      </c>
      <c r="Y59" s="32" t="e">
        <f t="shared" si="93"/>
        <v>#N/A</v>
      </c>
      <c r="Z59" s="32" t="e">
        <f t="shared" si="94"/>
        <v>#N/A</v>
      </c>
      <c r="AA59" s="32" t="e">
        <f t="shared" si="95"/>
        <v>#N/A</v>
      </c>
      <c r="AB59" s="32" t="str">
        <f t="shared" si="96"/>
        <v/>
      </c>
      <c r="AC59" s="32" t="str">
        <f t="shared" si="97"/>
        <v/>
      </c>
      <c r="AD59" s="32" t="e">
        <f t="shared" si="98"/>
        <v>#N/A</v>
      </c>
      <c r="AE59" s="32" t="e">
        <f t="shared" si="99"/>
        <v>#N/A</v>
      </c>
      <c r="AF59" s="32" t="e">
        <f t="shared" si="100"/>
        <v>#N/A</v>
      </c>
      <c r="AG59" s="32">
        <f t="shared" si="101"/>
        <v>0</v>
      </c>
      <c r="AH59" s="32">
        <f t="shared" si="102"/>
        <v>0</v>
      </c>
      <c r="AI59" s="32">
        <f t="shared" si="103"/>
        <v>0</v>
      </c>
      <c r="AJ59" s="32">
        <f t="shared" si="104"/>
        <v>0</v>
      </c>
      <c r="AK59" s="32">
        <f t="shared" si="105"/>
        <v>0</v>
      </c>
      <c r="AL59" s="32" t="str">
        <f t="shared" si="106"/>
        <v/>
      </c>
      <c r="AM59" s="32" t="e">
        <f t="shared" si="107"/>
        <v>#N/A</v>
      </c>
      <c r="AN59" s="32" t="e">
        <f t="shared" si="108"/>
        <v>#N/A</v>
      </c>
      <c r="AO59" s="32" t="e">
        <f t="shared" si="109"/>
        <v>#N/A</v>
      </c>
      <c r="AP59" s="32" t="e">
        <f t="shared" si="110"/>
        <v>#N/A</v>
      </c>
      <c r="AQ59" s="32" t="e">
        <f t="shared" si="111"/>
        <v>#N/A</v>
      </c>
      <c r="AR59" s="32" t="e">
        <f t="shared" si="112"/>
        <v>#N/A</v>
      </c>
      <c r="AS59" s="32" t="e">
        <f t="shared" si="113"/>
        <v>#N/A</v>
      </c>
      <c r="AT59" s="32" t="e">
        <f t="shared" si="114"/>
        <v>#N/A</v>
      </c>
      <c r="AU59" s="32" t="e">
        <f t="shared" si="115"/>
        <v>#N/A</v>
      </c>
      <c r="AV59" s="32" t="e">
        <f t="shared" si="116"/>
        <v>#N/A</v>
      </c>
      <c r="AW59" s="32" t="e">
        <f t="shared" si="117"/>
        <v>#N/A</v>
      </c>
      <c r="AX59" s="32" t="str">
        <f t="shared" si="118"/>
        <v/>
      </c>
      <c r="AY59" s="32" t="str">
        <f t="shared" si="119"/>
        <v/>
      </c>
      <c r="AZ59" s="32" t="e">
        <f t="shared" si="120"/>
        <v>#N/A</v>
      </c>
      <c r="BA59" s="32" t="e">
        <f t="shared" si="121"/>
        <v>#N/A</v>
      </c>
      <c r="BB59" s="32" t="e">
        <f t="shared" si="122"/>
        <v>#N/A</v>
      </c>
      <c r="BC59" s="32">
        <f t="shared" si="123"/>
        <v>0</v>
      </c>
      <c r="BD59" s="32">
        <f t="shared" si="124"/>
        <v>0</v>
      </c>
      <c r="BE59" s="32">
        <f t="shared" si="125"/>
        <v>0</v>
      </c>
      <c r="BF59" s="32">
        <f t="shared" si="126"/>
        <v>0</v>
      </c>
      <c r="BG59" s="32">
        <f t="shared" si="127"/>
        <v>0</v>
      </c>
      <c r="BH59" s="32" t="str">
        <f t="shared" si="128"/>
        <v/>
      </c>
      <c r="BI59" s="32" t="e">
        <f t="shared" si="129"/>
        <v>#N/A</v>
      </c>
      <c r="BJ59" s="32" t="e">
        <f t="shared" si="130"/>
        <v>#N/A</v>
      </c>
      <c r="BK59" s="32" t="e">
        <f t="shared" si="131"/>
        <v>#N/A</v>
      </c>
      <c r="BL59" s="32" t="e">
        <f t="shared" si="132"/>
        <v>#N/A</v>
      </c>
      <c r="BM59" s="32" t="e">
        <f t="shared" si="133"/>
        <v>#N/A</v>
      </c>
      <c r="BN59" s="32" t="e">
        <f t="shared" si="134"/>
        <v>#N/A</v>
      </c>
      <c r="BO59" s="32" t="e">
        <f t="shared" si="135"/>
        <v>#N/A</v>
      </c>
      <c r="BP59" s="32" t="e">
        <f t="shared" si="136"/>
        <v>#N/A</v>
      </c>
      <c r="BQ59" s="32" t="e">
        <f t="shared" si="137"/>
        <v>#N/A</v>
      </c>
      <c r="BR59" s="32" t="e">
        <f t="shared" si="138"/>
        <v>#N/A</v>
      </c>
      <c r="BS59" s="32" t="e">
        <f t="shared" si="139"/>
        <v>#N/A</v>
      </c>
    </row>
    <row r="60" spans="1:71" x14ac:dyDescent="0.3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80"/>
        <v>0</v>
      </c>
      <c r="M60" s="32">
        <f t="shared" si="81"/>
        <v>0</v>
      </c>
      <c r="N60" s="32">
        <f t="shared" si="82"/>
        <v>0</v>
      </c>
      <c r="O60" s="32">
        <f t="shared" si="83"/>
        <v>0</v>
      </c>
      <c r="P60" s="32" t="str">
        <f t="shared" si="84"/>
        <v/>
      </c>
      <c r="Q60" s="32" t="e">
        <f t="shared" si="85"/>
        <v>#N/A</v>
      </c>
      <c r="R60" s="32" t="e">
        <f t="shared" si="86"/>
        <v>#N/A</v>
      </c>
      <c r="S60" s="32" t="e">
        <f t="shared" si="87"/>
        <v>#N/A</v>
      </c>
      <c r="T60" s="32" t="e">
        <f t="shared" si="88"/>
        <v>#N/A</v>
      </c>
      <c r="U60" s="32" t="e">
        <f t="shared" si="89"/>
        <v>#N/A</v>
      </c>
      <c r="V60" s="32" t="e">
        <f t="shared" si="90"/>
        <v>#N/A</v>
      </c>
      <c r="W60" s="32" t="e">
        <f t="shared" si="91"/>
        <v>#N/A</v>
      </c>
      <c r="X60" s="32" t="e">
        <f t="shared" si="92"/>
        <v>#N/A</v>
      </c>
      <c r="Y60" s="32" t="e">
        <f t="shared" si="93"/>
        <v>#N/A</v>
      </c>
      <c r="Z60" s="32" t="e">
        <f t="shared" si="94"/>
        <v>#N/A</v>
      </c>
      <c r="AA60" s="32" t="e">
        <f t="shared" si="95"/>
        <v>#N/A</v>
      </c>
      <c r="AB60" s="32" t="str">
        <f t="shared" si="96"/>
        <v/>
      </c>
      <c r="AC60" s="32" t="str">
        <f t="shared" si="97"/>
        <v/>
      </c>
      <c r="AD60" s="32" t="e">
        <f t="shared" si="98"/>
        <v>#N/A</v>
      </c>
      <c r="AE60" s="32" t="e">
        <f t="shared" si="99"/>
        <v>#N/A</v>
      </c>
      <c r="AF60" s="32" t="e">
        <f t="shared" si="100"/>
        <v>#N/A</v>
      </c>
      <c r="AG60" s="32">
        <f t="shared" si="101"/>
        <v>0</v>
      </c>
      <c r="AH60" s="32">
        <f t="shared" si="102"/>
        <v>0</v>
      </c>
      <c r="AI60" s="32">
        <f t="shared" si="103"/>
        <v>0</v>
      </c>
      <c r="AJ60" s="32">
        <f t="shared" si="104"/>
        <v>0</v>
      </c>
      <c r="AK60" s="32">
        <f t="shared" si="105"/>
        <v>0</v>
      </c>
      <c r="AL60" s="32" t="str">
        <f t="shared" si="106"/>
        <v/>
      </c>
      <c r="AM60" s="32" t="e">
        <f t="shared" si="107"/>
        <v>#N/A</v>
      </c>
      <c r="AN60" s="32" t="e">
        <f t="shared" si="108"/>
        <v>#N/A</v>
      </c>
      <c r="AO60" s="32" t="e">
        <f t="shared" si="109"/>
        <v>#N/A</v>
      </c>
      <c r="AP60" s="32" t="e">
        <f t="shared" si="110"/>
        <v>#N/A</v>
      </c>
      <c r="AQ60" s="32" t="e">
        <f t="shared" si="111"/>
        <v>#N/A</v>
      </c>
      <c r="AR60" s="32" t="e">
        <f t="shared" si="112"/>
        <v>#N/A</v>
      </c>
      <c r="AS60" s="32" t="e">
        <f t="shared" si="113"/>
        <v>#N/A</v>
      </c>
      <c r="AT60" s="32" t="e">
        <f t="shared" si="114"/>
        <v>#N/A</v>
      </c>
      <c r="AU60" s="32" t="e">
        <f t="shared" si="115"/>
        <v>#N/A</v>
      </c>
      <c r="AV60" s="32" t="e">
        <f t="shared" si="116"/>
        <v>#N/A</v>
      </c>
      <c r="AW60" s="32" t="e">
        <f t="shared" si="117"/>
        <v>#N/A</v>
      </c>
      <c r="AX60" s="32" t="str">
        <f t="shared" si="118"/>
        <v/>
      </c>
      <c r="AY60" s="32" t="str">
        <f t="shared" si="119"/>
        <v/>
      </c>
      <c r="AZ60" s="32" t="e">
        <f t="shared" si="120"/>
        <v>#N/A</v>
      </c>
      <c r="BA60" s="32" t="e">
        <f t="shared" si="121"/>
        <v>#N/A</v>
      </c>
      <c r="BB60" s="32" t="e">
        <f t="shared" si="122"/>
        <v>#N/A</v>
      </c>
      <c r="BC60" s="32">
        <f t="shared" si="123"/>
        <v>0</v>
      </c>
      <c r="BD60" s="32">
        <f t="shared" si="124"/>
        <v>0</v>
      </c>
      <c r="BE60" s="32">
        <f t="shared" si="125"/>
        <v>0</v>
      </c>
      <c r="BF60" s="32">
        <f t="shared" si="126"/>
        <v>0</v>
      </c>
      <c r="BG60" s="32">
        <f t="shared" si="127"/>
        <v>0</v>
      </c>
      <c r="BH60" s="32" t="str">
        <f t="shared" si="128"/>
        <v/>
      </c>
      <c r="BI60" s="32" t="e">
        <f t="shared" si="129"/>
        <v>#N/A</v>
      </c>
      <c r="BJ60" s="32" t="e">
        <f t="shared" si="130"/>
        <v>#N/A</v>
      </c>
      <c r="BK60" s="32" t="e">
        <f t="shared" si="131"/>
        <v>#N/A</v>
      </c>
      <c r="BL60" s="32" t="e">
        <f t="shared" si="132"/>
        <v>#N/A</v>
      </c>
      <c r="BM60" s="32" t="e">
        <f t="shared" si="133"/>
        <v>#N/A</v>
      </c>
      <c r="BN60" s="32" t="e">
        <f t="shared" si="134"/>
        <v>#N/A</v>
      </c>
      <c r="BO60" s="32" t="e">
        <f t="shared" si="135"/>
        <v>#N/A</v>
      </c>
      <c r="BP60" s="32" t="e">
        <f t="shared" si="136"/>
        <v>#N/A</v>
      </c>
      <c r="BQ60" s="32" t="e">
        <f t="shared" si="137"/>
        <v>#N/A</v>
      </c>
      <c r="BR60" s="32" t="e">
        <f t="shared" si="138"/>
        <v>#N/A</v>
      </c>
      <c r="BS60" s="32" t="e">
        <f t="shared" si="139"/>
        <v>#N/A</v>
      </c>
    </row>
    <row r="61" spans="1:71" x14ac:dyDescent="0.3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80"/>
        <v>0</v>
      </c>
      <c r="M61" s="32">
        <f t="shared" si="81"/>
        <v>0</v>
      </c>
      <c r="N61" s="32">
        <f t="shared" si="82"/>
        <v>0</v>
      </c>
      <c r="O61" s="32">
        <f t="shared" si="83"/>
        <v>0</v>
      </c>
      <c r="P61" s="32" t="str">
        <f t="shared" si="84"/>
        <v/>
      </c>
      <c r="Q61" s="32" t="e">
        <f t="shared" si="85"/>
        <v>#N/A</v>
      </c>
      <c r="R61" s="32" t="e">
        <f t="shared" si="86"/>
        <v>#N/A</v>
      </c>
      <c r="S61" s="32" t="e">
        <f t="shared" si="87"/>
        <v>#N/A</v>
      </c>
      <c r="T61" s="32" t="e">
        <f t="shared" si="88"/>
        <v>#N/A</v>
      </c>
      <c r="U61" s="32" t="e">
        <f t="shared" si="89"/>
        <v>#N/A</v>
      </c>
      <c r="V61" s="32" t="e">
        <f t="shared" si="90"/>
        <v>#N/A</v>
      </c>
      <c r="W61" s="32" t="e">
        <f t="shared" si="91"/>
        <v>#N/A</v>
      </c>
      <c r="X61" s="32" t="e">
        <f t="shared" si="92"/>
        <v>#N/A</v>
      </c>
      <c r="Y61" s="32" t="e">
        <f t="shared" si="93"/>
        <v>#N/A</v>
      </c>
      <c r="Z61" s="32" t="e">
        <f t="shared" si="94"/>
        <v>#N/A</v>
      </c>
      <c r="AA61" s="32" t="e">
        <f t="shared" si="95"/>
        <v>#N/A</v>
      </c>
      <c r="AB61" s="32" t="str">
        <f t="shared" si="96"/>
        <v/>
      </c>
      <c r="AC61" s="32" t="str">
        <f t="shared" si="97"/>
        <v/>
      </c>
      <c r="AD61" s="32" t="e">
        <f t="shared" si="98"/>
        <v>#N/A</v>
      </c>
      <c r="AE61" s="32" t="e">
        <f t="shared" si="99"/>
        <v>#N/A</v>
      </c>
      <c r="AF61" s="32" t="e">
        <f t="shared" si="100"/>
        <v>#N/A</v>
      </c>
      <c r="AG61" s="32">
        <f t="shared" si="101"/>
        <v>0</v>
      </c>
      <c r="AH61" s="32">
        <f t="shared" si="102"/>
        <v>0</v>
      </c>
      <c r="AI61" s="32">
        <f t="shared" si="103"/>
        <v>0</v>
      </c>
      <c r="AJ61" s="32">
        <f t="shared" si="104"/>
        <v>0</v>
      </c>
      <c r="AK61" s="32">
        <f t="shared" si="105"/>
        <v>0</v>
      </c>
      <c r="AL61" s="32" t="str">
        <f t="shared" si="106"/>
        <v/>
      </c>
      <c r="AM61" s="32" t="e">
        <f t="shared" si="107"/>
        <v>#N/A</v>
      </c>
      <c r="AN61" s="32" t="e">
        <f t="shared" si="108"/>
        <v>#N/A</v>
      </c>
      <c r="AO61" s="32" t="e">
        <f t="shared" si="109"/>
        <v>#N/A</v>
      </c>
      <c r="AP61" s="32" t="e">
        <f t="shared" si="110"/>
        <v>#N/A</v>
      </c>
      <c r="AQ61" s="32" t="e">
        <f t="shared" si="111"/>
        <v>#N/A</v>
      </c>
      <c r="AR61" s="32" t="e">
        <f t="shared" si="112"/>
        <v>#N/A</v>
      </c>
      <c r="AS61" s="32" t="e">
        <f t="shared" si="113"/>
        <v>#N/A</v>
      </c>
      <c r="AT61" s="32" t="e">
        <f t="shared" si="114"/>
        <v>#N/A</v>
      </c>
      <c r="AU61" s="32" t="e">
        <f t="shared" si="115"/>
        <v>#N/A</v>
      </c>
      <c r="AV61" s="32" t="e">
        <f t="shared" si="116"/>
        <v>#N/A</v>
      </c>
      <c r="AW61" s="32" t="e">
        <f t="shared" si="117"/>
        <v>#N/A</v>
      </c>
      <c r="AX61" s="32" t="str">
        <f t="shared" si="118"/>
        <v/>
      </c>
      <c r="AY61" s="32" t="str">
        <f t="shared" si="119"/>
        <v/>
      </c>
      <c r="AZ61" s="32" t="e">
        <f t="shared" si="120"/>
        <v>#N/A</v>
      </c>
      <c r="BA61" s="32" t="e">
        <f t="shared" si="121"/>
        <v>#N/A</v>
      </c>
      <c r="BB61" s="32" t="e">
        <f t="shared" si="122"/>
        <v>#N/A</v>
      </c>
      <c r="BC61" s="32">
        <f t="shared" si="123"/>
        <v>0</v>
      </c>
      <c r="BD61" s="32">
        <f t="shared" si="124"/>
        <v>0</v>
      </c>
      <c r="BE61" s="32">
        <f t="shared" si="125"/>
        <v>0</v>
      </c>
      <c r="BF61" s="32">
        <f t="shared" si="126"/>
        <v>0</v>
      </c>
      <c r="BG61" s="32">
        <f t="shared" si="127"/>
        <v>0</v>
      </c>
      <c r="BH61" s="32" t="str">
        <f t="shared" si="128"/>
        <v/>
      </c>
      <c r="BI61" s="32" t="e">
        <f t="shared" si="129"/>
        <v>#N/A</v>
      </c>
      <c r="BJ61" s="32" t="e">
        <f t="shared" si="130"/>
        <v>#N/A</v>
      </c>
      <c r="BK61" s="32" t="e">
        <f t="shared" si="131"/>
        <v>#N/A</v>
      </c>
      <c r="BL61" s="32" t="e">
        <f t="shared" si="132"/>
        <v>#N/A</v>
      </c>
      <c r="BM61" s="32" t="e">
        <f t="shared" si="133"/>
        <v>#N/A</v>
      </c>
      <c r="BN61" s="32" t="e">
        <f t="shared" si="134"/>
        <v>#N/A</v>
      </c>
      <c r="BO61" s="32" t="e">
        <f t="shared" si="135"/>
        <v>#N/A</v>
      </c>
      <c r="BP61" s="32" t="e">
        <f t="shared" si="136"/>
        <v>#N/A</v>
      </c>
      <c r="BQ61" s="32" t="e">
        <f t="shared" si="137"/>
        <v>#N/A</v>
      </c>
      <c r="BR61" s="32" t="e">
        <f t="shared" si="138"/>
        <v>#N/A</v>
      </c>
      <c r="BS61" s="32" t="e">
        <f t="shared" si="139"/>
        <v>#N/A</v>
      </c>
    </row>
    <row r="62" spans="1:71" x14ac:dyDescent="0.3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80"/>
        <v>0</v>
      </c>
      <c r="M62" s="32">
        <f t="shared" si="81"/>
        <v>0</v>
      </c>
      <c r="N62" s="32">
        <f t="shared" si="82"/>
        <v>0</v>
      </c>
      <c r="O62" s="32">
        <f t="shared" si="83"/>
        <v>0</v>
      </c>
      <c r="P62" s="32" t="str">
        <f t="shared" si="84"/>
        <v/>
      </c>
      <c r="Q62" s="32" t="e">
        <f t="shared" si="85"/>
        <v>#N/A</v>
      </c>
      <c r="R62" s="32" t="e">
        <f t="shared" si="86"/>
        <v>#N/A</v>
      </c>
      <c r="S62" s="32" t="e">
        <f t="shared" si="87"/>
        <v>#N/A</v>
      </c>
      <c r="T62" s="32" t="e">
        <f t="shared" si="88"/>
        <v>#N/A</v>
      </c>
      <c r="U62" s="32" t="e">
        <f t="shared" si="89"/>
        <v>#N/A</v>
      </c>
      <c r="V62" s="32" t="e">
        <f t="shared" si="90"/>
        <v>#N/A</v>
      </c>
      <c r="W62" s="32" t="e">
        <f t="shared" si="91"/>
        <v>#N/A</v>
      </c>
      <c r="X62" s="32" t="e">
        <f t="shared" si="92"/>
        <v>#N/A</v>
      </c>
      <c r="Y62" s="32" t="e">
        <f t="shared" si="93"/>
        <v>#N/A</v>
      </c>
      <c r="Z62" s="32" t="e">
        <f t="shared" si="94"/>
        <v>#N/A</v>
      </c>
      <c r="AA62" s="32" t="e">
        <f t="shared" si="95"/>
        <v>#N/A</v>
      </c>
      <c r="AB62" s="32" t="str">
        <f t="shared" si="96"/>
        <v/>
      </c>
      <c r="AC62" s="32" t="str">
        <f t="shared" si="97"/>
        <v/>
      </c>
      <c r="AD62" s="32" t="e">
        <f t="shared" si="98"/>
        <v>#N/A</v>
      </c>
      <c r="AE62" s="32" t="e">
        <f t="shared" si="99"/>
        <v>#N/A</v>
      </c>
      <c r="AF62" s="32" t="e">
        <f t="shared" si="100"/>
        <v>#N/A</v>
      </c>
      <c r="AG62" s="32">
        <f t="shared" si="101"/>
        <v>0</v>
      </c>
      <c r="AH62" s="32">
        <f t="shared" si="102"/>
        <v>0</v>
      </c>
      <c r="AI62" s="32">
        <f t="shared" si="103"/>
        <v>0</v>
      </c>
      <c r="AJ62" s="32">
        <f t="shared" si="104"/>
        <v>0</v>
      </c>
      <c r="AK62" s="32">
        <f t="shared" si="105"/>
        <v>0</v>
      </c>
      <c r="AL62" s="32" t="str">
        <f t="shared" si="106"/>
        <v/>
      </c>
      <c r="AM62" s="32" t="e">
        <f t="shared" si="107"/>
        <v>#N/A</v>
      </c>
      <c r="AN62" s="32" t="e">
        <f t="shared" si="108"/>
        <v>#N/A</v>
      </c>
      <c r="AO62" s="32" t="e">
        <f t="shared" si="109"/>
        <v>#N/A</v>
      </c>
      <c r="AP62" s="32" t="e">
        <f t="shared" si="110"/>
        <v>#N/A</v>
      </c>
      <c r="AQ62" s="32" t="e">
        <f t="shared" si="111"/>
        <v>#N/A</v>
      </c>
      <c r="AR62" s="32" t="e">
        <f t="shared" si="112"/>
        <v>#N/A</v>
      </c>
      <c r="AS62" s="32" t="e">
        <f t="shared" si="113"/>
        <v>#N/A</v>
      </c>
      <c r="AT62" s="32" t="e">
        <f t="shared" si="114"/>
        <v>#N/A</v>
      </c>
      <c r="AU62" s="32" t="e">
        <f t="shared" si="115"/>
        <v>#N/A</v>
      </c>
      <c r="AV62" s="32" t="e">
        <f t="shared" si="116"/>
        <v>#N/A</v>
      </c>
      <c r="AW62" s="32" t="e">
        <f t="shared" si="117"/>
        <v>#N/A</v>
      </c>
      <c r="AX62" s="32" t="str">
        <f t="shared" si="118"/>
        <v/>
      </c>
      <c r="AY62" s="32" t="str">
        <f t="shared" si="119"/>
        <v/>
      </c>
      <c r="AZ62" s="32" t="e">
        <f t="shared" si="120"/>
        <v>#N/A</v>
      </c>
      <c r="BA62" s="32" t="e">
        <f t="shared" si="121"/>
        <v>#N/A</v>
      </c>
      <c r="BB62" s="32" t="e">
        <f t="shared" si="122"/>
        <v>#N/A</v>
      </c>
      <c r="BC62" s="32">
        <f t="shared" si="123"/>
        <v>0</v>
      </c>
      <c r="BD62" s="32">
        <f t="shared" si="124"/>
        <v>0</v>
      </c>
      <c r="BE62" s="32">
        <f t="shared" si="125"/>
        <v>0</v>
      </c>
      <c r="BF62" s="32">
        <f t="shared" si="126"/>
        <v>0</v>
      </c>
      <c r="BG62" s="32">
        <f t="shared" si="127"/>
        <v>0</v>
      </c>
      <c r="BH62" s="32" t="str">
        <f t="shared" si="128"/>
        <v/>
      </c>
      <c r="BI62" s="32" t="e">
        <f t="shared" si="129"/>
        <v>#N/A</v>
      </c>
      <c r="BJ62" s="32" t="e">
        <f t="shared" si="130"/>
        <v>#N/A</v>
      </c>
      <c r="BK62" s="32" t="e">
        <f t="shared" si="131"/>
        <v>#N/A</v>
      </c>
      <c r="BL62" s="32" t="e">
        <f t="shared" si="132"/>
        <v>#N/A</v>
      </c>
      <c r="BM62" s="32" t="e">
        <f t="shared" si="133"/>
        <v>#N/A</v>
      </c>
      <c r="BN62" s="32" t="e">
        <f t="shared" si="134"/>
        <v>#N/A</v>
      </c>
      <c r="BO62" s="32" t="e">
        <f t="shared" si="135"/>
        <v>#N/A</v>
      </c>
      <c r="BP62" s="32" t="e">
        <f t="shared" si="136"/>
        <v>#N/A</v>
      </c>
      <c r="BQ62" s="32" t="e">
        <f t="shared" si="137"/>
        <v>#N/A</v>
      </c>
      <c r="BR62" s="32" t="e">
        <f t="shared" si="138"/>
        <v>#N/A</v>
      </c>
      <c r="BS62" s="32" t="e">
        <f t="shared" si="139"/>
        <v>#N/A</v>
      </c>
    </row>
    <row r="63" spans="1:71" x14ac:dyDescent="0.3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80"/>
        <v>0</v>
      </c>
      <c r="M63" s="32">
        <f t="shared" si="81"/>
        <v>0</v>
      </c>
      <c r="N63" s="32">
        <f t="shared" si="82"/>
        <v>0</v>
      </c>
      <c r="O63" s="32">
        <f t="shared" si="83"/>
        <v>0</v>
      </c>
      <c r="P63" s="32" t="str">
        <f t="shared" si="84"/>
        <v/>
      </c>
      <c r="Q63" s="32" t="e">
        <f t="shared" si="85"/>
        <v>#N/A</v>
      </c>
      <c r="R63" s="32" t="e">
        <f t="shared" si="86"/>
        <v>#N/A</v>
      </c>
      <c r="S63" s="32" t="e">
        <f t="shared" si="87"/>
        <v>#N/A</v>
      </c>
      <c r="T63" s="32" t="e">
        <f t="shared" si="88"/>
        <v>#N/A</v>
      </c>
      <c r="U63" s="32" t="e">
        <f t="shared" si="89"/>
        <v>#N/A</v>
      </c>
      <c r="V63" s="32" t="e">
        <f t="shared" si="90"/>
        <v>#N/A</v>
      </c>
      <c r="W63" s="32" t="e">
        <f t="shared" si="91"/>
        <v>#N/A</v>
      </c>
      <c r="X63" s="32" t="e">
        <f t="shared" si="92"/>
        <v>#N/A</v>
      </c>
      <c r="Y63" s="32" t="e">
        <f t="shared" si="93"/>
        <v>#N/A</v>
      </c>
      <c r="Z63" s="32" t="e">
        <f t="shared" si="94"/>
        <v>#N/A</v>
      </c>
      <c r="AA63" s="32" t="e">
        <f t="shared" si="95"/>
        <v>#N/A</v>
      </c>
      <c r="AB63" s="32" t="str">
        <f t="shared" si="96"/>
        <v/>
      </c>
      <c r="AC63" s="32" t="str">
        <f t="shared" si="97"/>
        <v/>
      </c>
      <c r="AD63" s="32" t="e">
        <f t="shared" si="98"/>
        <v>#N/A</v>
      </c>
      <c r="AE63" s="32" t="e">
        <f t="shared" si="99"/>
        <v>#N/A</v>
      </c>
      <c r="AF63" s="32" t="e">
        <f t="shared" si="100"/>
        <v>#N/A</v>
      </c>
      <c r="AG63" s="32">
        <f t="shared" si="101"/>
        <v>0</v>
      </c>
      <c r="AH63" s="32">
        <f t="shared" si="102"/>
        <v>0</v>
      </c>
      <c r="AI63" s="32">
        <f t="shared" si="103"/>
        <v>0</v>
      </c>
      <c r="AJ63" s="32">
        <f t="shared" si="104"/>
        <v>0</v>
      </c>
      <c r="AK63" s="32">
        <f t="shared" si="105"/>
        <v>0</v>
      </c>
      <c r="AL63" s="32" t="str">
        <f t="shared" si="106"/>
        <v/>
      </c>
      <c r="AM63" s="32" t="e">
        <f t="shared" si="107"/>
        <v>#N/A</v>
      </c>
      <c r="AN63" s="32" t="e">
        <f t="shared" si="108"/>
        <v>#N/A</v>
      </c>
      <c r="AO63" s="32" t="e">
        <f t="shared" si="109"/>
        <v>#N/A</v>
      </c>
      <c r="AP63" s="32" t="e">
        <f t="shared" si="110"/>
        <v>#N/A</v>
      </c>
      <c r="AQ63" s="32" t="e">
        <f t="shared" si="111"/>
        <v>#N/A</v>
      </c>
      <c r="AR63" s="32" t="e">
        <f t="shared" si="112"/>
        <v>#N/A</v>
      </c>
      <c r="AS63" s="32" t="e">
        <f t="shared" si="113"/>
        <v>#N/A</v>
      </c>
      <c r="AT63" s="32" t="e">
        <f t="shared" si="114"/>
        <v>#N/A</v>
      </c>
      <c r="AU63" s="32" t="e">
        <f t="shared" si="115"/>
        <v>#N/A</v>
      </c>
      <c r="AV63" s="32" t="e">
        <f t="shared" si="116"/>
        <v>#N/A</v>
      </c>
      <c r="AW63" s="32" t="e">
        <f t="shared" si="117"/>
        <v>#N/A</v>
      </c>
      <c r="AX63" s="32" t="str">
        <f t="shared" si="118"/>
        <v/>
      </c>
      <c r="AY63" s="32" t="str">
        <f t="shared" si="119"/>
        <v/>
      </c>
      <c r="AZ63" s="32" t="e">
        <f t="shared" si="120"/>
        <v>#N/A</v>
      </c>
      <c r="BA63" s="32" t="e">
        <f t="shared" si="121"/>
        <v>#N/A</v>
      </c>
      <c r="BB63" s="32" t="e">
        <f t="shared" si="122"/>
        <v>#N/A</v>
      </c>
      <c r="BC63" s="32">
        <f t="shared" si="123"/>
        <v>0</v>
      </c>
      <c r="BD63" s="32">
        <f t="shared" si="124"/>
        <v>0</v>
      </c>
      <c r="BE63" s="32">
        <f t="shared" si="125"/>
        <v>0</v>
      </c>
      <c r="BF63" s="32">
        <f t="shared" si="126"/>
        <v>0</v>
      </c>
      <c r="BG63" s="32">
        <f t="shared" si="127"/>
        <v>0</v>
      </c>
      <c r="BH63" s="32" t="str">
        <f t="shared" si="128"/>
        <v/>
      </c>
      <c r="BI63" s="32" t="e">
        <f t="shared" si="129"/>
        <v>#N/A</v>
      </c>
      <c r="BJ63" s="32" t="e">
        <f t="shared" si="130"/>
        <v>#N/A</v>
      </c>
      <c r="BK63" s="32" t="e">
        <f t="shared" si="131"/>
        <v>#N/A</v>
      </c>
      <c r="BL63" s="32" t="e">
        <f t="shared" si="132"/>
        <v>#N/A</v>
      </c>
      <c r="BM63" s="32" t="e">
        <f t="shared" si="133"/>
        <v>#N/A</v>
      </c>
      <c r="BN63" s="32" t="e">
        <f t="shared" si="134"/>
        <v>#N/A</v>
      </c>
      <c r="BO63" s="32" t="e">
        <f t="shared" si="135"/>
        <v>#N/A</v>
      </c>
      <c r="BP63" s="32" t="e">
        <f t="shared" si="136"/>
        <v>#N/A</v>
      </c>
      <c r="BQ63" s="32" t="e">
        <f t="shared" si="137"/>
        <v>#N/A</v>
      </c>
      <c r="BR63" s="32" t="e">
        <f t="shared" si="138"/>
        <v>#N/A</v>
      </c>
      <c r="BS63" s="32" t="e">
        <f t="shared" si="139"/>
        <v>#N/A</v>
      </c>
    </row>
    <row r="64" spans="1:71" x14ac:dyDescent="0.3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80"/>
        <v>0</v>
      </c>
      <c r="M64" s="32">
        <f t="shared" si="81"/>
        <v>0</v>
      </c>
      <c r="N64" s="32">
        <f t="shared" si="82"/>
        <v>0</v>
      </c>
      <c r="O64" s="32">
        <f t="shared" si="83"/>
        <v>0</v>
      </c>
      <c r="P64" s="32" t="str">
        <f t="shared" si="84"/>
        <v/>
      </c>
      <c r="Q64" s="32" t="e">
        <f t="shared" si="85"/>
        <v>#N/A</v>
      </c>
      <c r="R64" s="32" t="e">
        <f t="shared" si="86"/>
        <v>#N/A</v>
      </c>
      <c r="S64" s="32" t="e">
        <f t="shared" si="87"/>
        <v>#N/A</v>
      </c>
      <c r="T64" s="32" t="e">
        <f t="shared" si="88"/>
        <v>#N/A</v>
      </c>
      <c r="U64" s="32" t="e">
        <f t="shared" si="89"/>
        <v>#N/A</v>
      </c>
      <c r="V64" s="32" t="e">
        <f t="shared" si="90"/>
        <v>#N/A</v>
      </c>
      <c r="W64" s="32" t="e">
        <f t="shared" si="91"/>
        <v>#N/A</v>
      </c>
      <c r="X64" s="32" t="e">
        <f t="shared" si="92"/>
        <v>#N/A</v>
      </c>
      <c r="Y64" s="32" t="e">
        <f t="shared" si="93"/>
        <v>#N/A</v>
      </c>
      <c r="Z64" s="32" t="e">
        <f t="shared" si="94"/>
        <v>#N/A</v>
      </c>
      <c r="AA64" s="32" t="e">
        <f t="shared" si="95"/>
        <v>#N/A</v>
      </c>
      <c r="AB64" s="32" t="str">
        <f t="shared" si="96"/>
        <v/>
      </c>
      <c r="AC64" s="32" t="str">
        <f t="shared" si="97"/>
        <v/>
      </c>
      <c r="AD64" s="32" t="e">
        <f t="shared" si="98"/>
        <v>#N/A</v>
      </c>
      <c r="AE64" s="32" t="e">
        <f t="shared" si="99"/>
        <v>#N/A</v>
      </c>
      <c r="AF64" s="32" t="e">
        <f t="shared" si="100"/>
        <v>#N/A</v>
      </c>
      <c r="AG64" s="32">
        <f t="shared" si="101"/>
        <v>0</v>
      </c>
      <c r="AH64" s="32">
        <f t="shared" si="102"/>
        <v>0</v>
      </c>
      <c r="AI64" s="32">
        <f t="shared" si="103"/>
        <v>0</v>
      </c>
      <c r="AJ64" s="32">
        <f t="shared" si="104"/>
        <v>0</v>
      </c>
      <c r="AK64" s="32">
        <f t="shared" si="105"/>
        <v>0</v>
      </c>
      <c r="AL64" s="32" t="str">
        <f t="shared" si="106"/>
        <v/>
      </c>
      <c r="AM64" s="32" t="e">
        <f t="shared" si="107"/>
        <v>#N/A</v>
      </c>
      <c r="AN64" s="32" t="e">
        <f t="shared" si="108"/>
        <v>#N/A</v>
      </c>
      <c r="AO64" s="32" t="e">
        <f t="shared" si="109"/>
        <v>#N/A</v>
      </c>
      <c r="AP64" s="32" t="e">
        <f t="shared" si="110"/>
        <v>#N/A</v>
      </c>
      <c r="AQ64" s="32" t="e">
        <f t="shared" si="111"/>
        <v>#N/A</v>
      </c>
      <c r="AR64" s="32" t="e">
        <f t="shared" si="112"/>
        <v>#N/A</v>
      </c>
      <c r="AS64" s="32" t="e">
        <f t="shared" si="113"/>
        <v>#N/A</v>
      </c>
      <c r="AT64" s="32" t="e">
        <f t="shared" si="114"/>
        <v>#N/A</v>
      </c>
      <c r="AU64" s="32" t="e">
        <f t="shared" si="115"/>
        <v>#N/A</v>
      </c>
      <c r="AV64" s="32" t="e">
        <f t="shared" si="116"/>
        <v>#N/A</v>
      </c>
      <c r="AW64" s="32" t="e">
        <f t="shared" si="117"/>
        <v>#N/A</v>
      </c>
      <c r="AX64" s="32" t="str">
        <f t="shared" si="118"/>
        <v/>
      </c>
      <c r="AY64" s="32" t="str">
        <f t="shared" si="119"/>
        <v/>
      </c>
      <c r="AZ64" s="32" t="e">
        <f t="shared" si="120"/>
        <v>#N/A</v>
      </c>
      <c r="BA64" s="32" t="e">
        <f t="shared" si="121"/>
        <v>#N/A</v>
      </c>
      <c r="BB64" s="32" t="e">
        <f t="shared" si="122"/>
        <v>#N/A</v>
      </c>
      <c r="BC64" s="32">
        <f t="shared" si="123"/>
        <v>0</v>
      </c>
      <c r="BD64" s="32">
        <f t="shared" si="124"/>
        <v>0</v>
      </c>
      <c r="BE64" s="32">
        <f t="shared" si="125"/>
        <v>0</v>
      </c>
      <c r="BF64" s="32">
        <f t="shared" si="126"/>
        <v>0</v>
      </c>
      <c r="BG64" s="32">
        <f t="shared" si="127"/>
        <v>0</v>
      </c>
      <c r="BH64" s="32" t="str">
        <f t="shared" si="128"/>
        <v/>
      </c>
      <c r="BI64" s="32" t="e">
        <f t="shared" si="129"/>
        <v>#N/A</v>
      </c>
      <c r="BJ64" s="32" t="e">
        <f t="shared" si="130"/>
        <v>#N/A</v>
      </c>
      <c r="BK64" s="32" t="e">
        <f t="shared" si="131"/>
        <v>#N/A</v>
      </c>
      <c r="BL64" s="32" t="e">
        <f t="shared" si="132"/>
        <v>#N/A</v>
      </c>
      <c r="BM64" s="32" t="e">
        <f t="shared" si="133"/>
        <v>#N/A</v>
      </c>
      <c r="BN64" s="32" t="e">
        <f t="shared" si="134"/>
        <v>#N/A</v>
      </c>
      <c r="BO64" s="32" t="e">
        <f t="shared" si="135"/>
        <v>#N/A</v>
      </c>
      <c r="BP64" s="32" t="e">
        <f t="shared" si="136"/>
        <v>#N/A</v>
      </c>
      <c r="BQ64" s="32" t="e">
        <f t="shared" si="137"/>
        <v>#N/A</v>
      </c>
      <c r="BR64" s="32" t="e">
        <f t="shared" si="138"/>
        <v>#N/A</v>
      </c>
      <c r="BS64" s="32" t="e">
        <f t="shared" si="139"/>
        <v>#N/A</v>
      </c>
    </row>
    <row r="65" spans="1:71" x14ac:dyDescent="0.3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80"/>
        <v>0</v>
      </c>
      <c r="M65" s="32">
        <f t="shared" si="81"/>
        <v>0</v>
      </c>
      <c r="N65" s="32">
        <f t="shared" si="82"/>
        <v>0</v>
      </c>
      <c r="O65" s="32">
        <f t="shared" si="83"/>
        <v>0</v>
      </c>
      <c r="P65" s="32" t="str">
        <f t="shared" si="84"/>
        <v/>
      </c>
      <c r="Q65" s="32" t="e">
        <f t="shared" si="85"/>
        <v>#N/A</v>
      </c>
      <c r="R65" s="32" t="e">
        <f t="shared" si="86"/>
        <v>#N/A</v>
      </c>
      <c r="S65" s="32" t="e">
        <f t="shared" si="87"/>
        <v>#N/A</v>
      </c>
      <c r="T65" s="32" t="e">
        <f t="shared" si="88"/>
        <v>#N/A</v>
      </c>
      <c r="U65" s="32" t="e">
        <f t="shared" si="89"/>
        <v>#N/A</v>
      </c>
      <c r="V65" s="32" t="e">
        <f t="shared" si="90"/>
        <v>#N/A</v>
      </c>
      <c r="W65" s="32" t="e">
        <f t="shared" si="91"/>
        <v>#N/A</v>
      </c>
      <c r="X65" s="32" t="e">
        <f t="shared" si="92"/>
        <v>#N/A</v>
      </c>
      <c r="Y65" s="32" t="e">
        <f t="shared" si="93"/>
        <v>#N/A</v>
      </c>
      <c r="Z65" s="32" t="e">
        <f t="shared" si="94"/>
        <v>#N/A</v>
      </c>
      <c r="AA65" s="32" t="e">
        <f t="shared" si="95"/>
        <v>#N/A</v>
      </c>
      <c r="AB65" s="32" t="str">
        <f t="shared" si="96"/>
        <v/>
      </c>
      <c r="AC65" s="32" t="str">
        <f t="shared" si="97"/>
        <v/>
      </c>
      <c r="AD65" s="32" t="e">
        <f t="shared" si="98"/>
        <v>#N/A</v>
      </c>
      <c r="AE65" s="32" t="e">
        <f t="shared" si="99"/>
        <v>#N/A</v>
      </c>
      <c r="AF65" s="32" t="e">
        <f t="shared" si="100"/>
        <v>#N/A</v>
      </c>
      <c r="AG65" s="32">
        <f t="shared" si="101"/>
        <v>0</v>
      </c>
      <c r="AH65" s="32">
        <f t="shared" si="102"/>
        <v>0</v>
      </c>
      <c r="AI65" s="32">
        <f t="shared" si="103"/>
        <v>0</v>
      </c>
      <c r="AJ65" s="32">
        <f t="shared" si="104"/>
        <v>0</v>
      </c>
      <c r="AK65" s="32">
        <f t="shared" si="105"/>
        <v>0</v>
      </c>
      <c r="AL65" s="32" t="str">
        <f t="shared" si="106"/>
        <v/>
      </c>
      <c r="AM65" s="32" t="e">
        <f t="shared" si="107"/>
        <v>#N/A</v>
      </c>
      <c r="AN65" s="32" t="e">
        <f t="shared" si="108"/>
        <v>#N/A</v>
      </c>
      <c r="AO65" s="32" t="e">
        <f t="shared" si="109"/>
        <v>#N/A</v>
      </c>
      <c r="AP65" s="32" t="e">
        <f t="shared" si="110"/>
        <v>#N/A</v>
      </c>
      <c r="AQ65" s="32" t="e">
        <f t="shared" si="111"/>
        <v>#N/A</v>
      </c>
      <c r="AR65" s="32" t="e">
        <f t="shared" si="112"/>
        <v>#N/A</v>
      </c>
      <c r="AS65" s="32" t="e">
        <f t="shared" si="113"/>
        <v>#N/A</v>
      </c>
      <c r="AT65" s="32" t="e">
        <f t="shared" si="114"/>
        <v>#N/A</v>
      </c>
      <c r="AU65" s="32" t="e">
        <f t="shared" si="115"/>
        <v>#N/A</v>
      </c>
      <c r="AV65" s="32" t="e">
        <f t="shared" si="116"/>
        <v>#N/A</v>
      </c>
      <c r="AW65" s="32" t="e">
        <f t="shared" si="117"/>
        <v>#N/A</v>
      </c>
      <c r="AX65" s="32" t="str">
        <f t="shared" si="118"/>
        <v/>
      </c>
      <c r="AY65" s="32" t="str">
        <f t="shared" si="119"/>
        <v/>
      </c>
      <c r="AZ65" s="32" t="e">
        <f t="shared" si="120"/>
        <v>#N/A</v>
      </c>
      <c r="BA65" s="32" t="e">
        <f t="shared" si="121"/>
        <v>#N/A</v>
      </c>
      <c r="BB65" s="32" t="e">
        <f t="shared" si="122"/>
        <v>#N/A</v>
      </c>
      <c r="BC65" s="32">
        <f t="shared" si="123"/>
        <v>0</v>
      </c>
      <c r="BD65" s="32">
        <f t="shared" si="124"/>
        <v>0</v>
      </c>
      <c r="BE65" s="32">
        <f t="shared" si="125"/>
        <v>0</v>
      </c>
      <c r="BF65" s="32">
        <f t="shared" si="126"/>
        <v>0</v>
      </c>
      <c r="BG65" s="32">
        <f t="shared" si="127"/>
        <v>0</v>
      </c>
      <c r="BH65" s="32" t="str">
        <f t="shared" si="128"/>
        <v/>
      </c>
      <c r="BI65" s="32" t="e">
        <f t="shared" si="129"/>
        <v>#N/A</v>
      </c>
      <c r="BJ65" s="32" t="e">
        <f t="shared" si="130"/>
        <v>#N/A</v>
      </c>
      <c r="BK65" s="32" t="e">
        <f t="shared" si="131"/>
        <v>#N/A</v>
      </c>
      <c r="BL65" s="32" t="e">
        <f t="shared" si="132"/>
        <v>#N/A</v>
      </c>
      <c r="BM65" s="32" t="e">
        <f t="shared" si="133"/>
        <v>#N/A</v>
      </c>
      <c r="BN65" s="32" t="e">
        <f t="shared" si="134"/>
        <v>#N/A</v>
      </c>
      <c r="BO65" s="32" t="e">
        <f t="shared" si="135"/>
        <v>#N/A</v>
      </c>
      <c r="BP65" s="32" t="e">
        <f t="shared" si="136"/>
        <v>#N/A</v>
      </c>
      <c r="BQ65" s="32" t="e">
        <f t="shared" si="137"/>
        <v>#N/A</v>
      </c>
      <c r="BR65" s="32" t="e">
        <f t="shared" si="138"/>
        <v>#N/A</v>
      </c>
      <c r="BS65" s="32" t="e">
        <f t="shared" si="139"/>
        <v>#N/A</v>
      </c>
    </row>
    <row r="66" spans="1:71" x14ac:dyDescent="0.3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80"/>
        <v>0</v>
      </c>
      <c r="M66" s="32">
        <f t="shared" si="81"/>
        <v>0</v>
      </c>
      <c r="N66" s="32">
        <f t="shared" si="82"/>
        <v>0</v>
      </c>
      <c r="O66" s="32">
        <f t="shared" si="83"/>
        <v>0</v>
      </c>
      <c r="P66" s="32" t="str">
        <f t="shared" si="84"/>
        <v/>
      </c>
      <c r="Q66" s="32" t="e">
        <f t="shared" si="85"/>
        <v>#N/A</v>
      </c>
      <c r="R66" s="32" t="e">
        <f t="shared" si="86"/>
        <v>#N/A</v>
      </c>
      <c r="S66" s="32" t="e">
        <f t="shared" si="87"/>
        <v>#N/A</v>
      </c>
      <c r="T66" s="32" t="e">
        <f t="shared" si="88"/>
        <v>#N/A</v>
      </c>
      <c r="U66" s="32" t="e">
        <f t="shared" si="89"/>
        <v>#N/A</v>
      </c>
      <c r="V66" s="32" t="e">
        <f t="shared" si="90"/>
        <v>#N/A</v>
      </c>
      <c r="W66" s="32" t="e">
        <f t="shared" si="91"/>
        <v>#N/A</v>
      </c>
      <c r="X66" s="32" t="e">
        <f t="shared" si="92"/>
        <v>#N/A</v>
      </c>
      <c r="Y66" s="32" t="e">
        <f t="shared" si="93"/>
        <v>#N/A</v>
      </c>
      <c r="Z66" s="32" t="e">
        <f t="shared" si="94"/>
        <v>#N/A</v>
      </c>
      <c r="AA66" s="32" t="e">
        <f t="shared" si="95"/>
        <v>#N/A</v>
      </c>
      <c r="AB66" s="32" t="str">
        <f t="shared" si="96"/>
        <v/>
      </c>
      <c r="AC66" s="32" t="str">
        <f t="shared" si="97"/>
        <v/>
      </c>
      <c r="AD66" s="32" t="e">
        <f t="shared" si="98"/>
        <v>#N/A</v>
      </c>
      <c r="AE66" s="32" t="e">
        <f t="shared" si="99"/>
        <v>#N/A</v>
      </c>
      <c r="AF66" s="32" t="e">
        <f t="shared" si="100"/>
        <v>#N/A</v>
      </c>
      <c r="AG66" s="32">
        <f t="shared" si="101"/>
        <v>0</v>
      </c>
      <c r="AH66" s="32">
        <f t="shared" si="102"/>
        <v>0</v>
      </c>
      <c r="AI66" s="32">
        <f t="shared" si="103"/>
        <v>0</v>
      </c>
      <c r="AJ66" s="32">
        <f t="shared" si="104"/>
        <v>0</v>
      </c>
      <c r="AK66" s="32">
        <f t="shared" si="105"/>
        <v>0</v>
      </c>
      <c r="AL66" s="32" t="str">
        <f t="shared" si="106"/>
        <v/>
      </c>
      <c r="AM66" s="32" t="e">
        <f t="shared" si="107"/>
        <v>#N/A</v>
      </c>
      <c r="AN66" s="32" t="e">
        <f t="shared" si="108"/>
        <v>#N/A</v>
      </c>
      <c r="AO66" s="32" t="e">
        <f t="shared" si="109"/>
        <v>#N/A</v>
      </c>
      <c r="AP66" s="32" t="e">
        <f t="shared" si="110"/>
        <v>#N/A</v>
      </c>
      <c r="AQ66" s="32" t="e">
        <f t="shared" si="111"/>
        <v>#N/A</v>
      </c>
      <c r="AR66" s="32" t="e">
        <f t="shared" si="112"/>
        <v>#N/A</v>
      </c>
      <c r="AS66" s="32" t="e">
        <f t="shared" si="113"/>
        <v>#N/A</v>
      </c>
      <c r="AT66" s="32" t="e">
        <f t="shared" si="114"/>
        <v>#N/A</v>
      </c>
      <c r="AU66" s="32" t="e">
        <f t="shared" si="115"/>
        <v>#N/A</v>
      </c>
      <c r="AV66" s="32" t="e">
        <f t="shared" si="116"/>
        <v>#N/A</v>
      </c>
      <c r="AW66" s="32" t="e">
        <f t="shared" si="117"/>
        <v>#N/A</v>
      </c>
      <c r="AX66" s="32" t="str">
        <f t="shared" si="118"/>
        <v/>
      </c>
      <c r="AY66" s="32" t="str">
        <f t="shared" si="119"/>
        <v/>
      </c>
      <c r="AZ66" s="32" t="e">
        <f t="shared" si="120"/>
        <v>#N/A</v>
      </c>
      <c r="BA66" s="32" t="e">
        <f t="shared" si="121"/>
        <v>#N/A</v>
      </c>
      <c r="BB66" s="32" t="e">
        <f t="shared" si="122"/>
        <v>#N/A</v>
      </c>
      <c r="BC66" s="32">
        <f t="shared" si="123"/>
        <v>0</v>
      </c>
      <c r="BD66" s="32">
        <f t="shared" si="124"/>
        <v>0</v>
      </c>
      <c r="BE66" s="32">
        <f t="shared" si="125"/>
        <v>0</v>
      </c>
      <c r="BF66" s="32">
        <f t="shared" si="126"/>
        <v>0</v>
      </c>
      <c r="BG66" s="32">
        <f t="shared" si="127"/>
        <v>0</v>
      </c>
      <c r="BH66" s="32" t="str">
        <f t="shared" si="128"/>
        <v/>
      </c>
      <c r="BI66" s="32" t="e">
        <f t="shared" si="129"/>
        <v>#N/A</v>
      </c>
      <c r="BJ66" s="32" t="e">
        <f t="shared" si="130"/>
        <v>#N/A</v>
      </c>
      <c r="BK66" s="32" t="e">
        <f t="shared" si="131"/>
        <v>#N/A</v>
      </c>
      <c r="BL66" s="32" t="e">
        <f t="shared" si="132"/>
        <v>#N/A</v>
      </c>
      <c r="BM66" s="32" t="e">
        <f t="shared" si="133"/>
        <v>#N/A</v>
      </c>
      <c r="BN66" s="32" t="e">
        <f t="shared" si="134"/>
        <v>#N/A</v>
      </c>
      <c r="BO66" s="32" t="e">
        <f t="shared" si="135"/>
        <v>#N/A</v>
      </c>
      <c r="BP66" s="32" t="e">
        <f t="shared" si="136"/>
        <v>#N/A</v>
      </c>
      <c r="BQ66" s="32" t="e">
        <f t="shared" si="137"/>
        <v>#N/A</v>
      </c>
      <c r="BR66" s="32" t="e">
        <f t="shared" si="138"/>
        <v>#N/A</v>
      </c>
      <c r="BS66" s="32" t="e">
        <f t="shared" si="139"/>
        <v>#N/A</v>
      </c>
    </row>
    <row r="67" spans="1:71" x14ac:dyDescent="0.3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IF($F67="",0,IFERROR(INDEX(engDados,MATCH(selAnalito&amp;"|"&amp;$B67,engChave,0),3),0))</f>
        <v>0</v>
      </c>
      <c r="L67" s="32">
        <f t="shared" ref="L67:L98" si="150">IF($F67="",0,IFERROR(INDEX(engDados,MATCH(selAnalito&amp;"|"&amp;$B67,engChave,0),4),0))</f>
        <v>0</v>
      </c>
      <c r="M67" s="32">
        <f t="shared" ref="M67:M98" si="151">IF($F67="",0,IFERROR(INDEX(engDados,MATCH(selAnalito&amp;"|"&amp;$B67,engChave,0),5),0))</f>
        <v>0</v>
      </c>
      <c r="N67" s="32">
        <f t="shared" ref="N67:N98" si="152">IF($F67="",0,IFERROR(INDEX(engDados,MATCH(selAnalito&amp;"|"&amp;$B67,engChave,0),6),0))</f>
        <v>0</v>
      </c>
      <c r="O67" s="32">
        <f t="shared" ref="O67:O98" si="153">IF($F67="",0,IFERROR(INDEX(engDados,MATCH(selAnalito&amp;"|"&amp;$B67,engChave,0),7),0))</f>
        <v>0</v>
      </c>
      <c r="P67" s="32" t="str">
        <f t="shared" ref="P67:P98" si="154">IF($F67="","",IFERROR(INDEX(engDados,MATCH(selAnalito&amp;"|"&amp;$B67,engChave,0),9),""))</f>
        <v/>
      </c>
      <c r="Q67" s="32" t="e">
        <f t="shared" ref="Q67:Q98" si="155">IF(AND($D67=1,$BT$1&lt;&gt;""),$BT$1+(-3)*$BU$1,NA())</f>
        <v>#N/A</v>
      </c>
      <c r="R67" s="32" t="e">
        <f t="shared" ref="R67:R98" si="156">IF(AND($D67=1,$BT$1&lt;&gt;""),$BT$1+(-2)*$BU$1,NA())</f>
        <v>#N/A</v>
      </c>
      <c r="S67" s="32" t="e">
        <f t="shared" ref="S67:S98" si="157">IF(AND($D67=1,$BT$1&lt;&gt;""),$BT$1+(-1)*$BU$1,NA())</f>
        <v>#N/A</v>
      </c>
      <c r="T67" s="32" t="e">
        <f t="shared" ref="T67:T98" si="158">IF(AND($D67=1,$BT$1&lt;&gt;""),$BT$1,NA())</f>
        <v>#N/A</v>
      </c>
      <c r="U67" s="32" t="e">
        <f t="shared" ref="U67:U98" si="159">IF(AND($D67=1,$BT$1&lt;&gt;""),$BT$1+(1)*$BU$1,NA())</f>
        <v>#N/A</v>
      </c>
      <c r="V67" s="32" t="e">
        <f t="shared" ref="V67:V98" si="160">IF(AND($D67=1,$BT$1&lt;&gt;""),$BT$1+(2)*$BU$1,NA())</f>
        <v>#N/A</v>
      </c>
      <c r="W67" s="32" t="e">
        <f t="shared" ref="W67:W98" si="161">IF(AND($D67=1,$BT$1&lt;&gt;""),$BT$1+(3)*$BU$1,NA())</f>
        <v>#N/A</v>
      </c>
      <c r="X67" s="32" t="e">
        <f t="shared" ref="X67:X98" si="162">IF(AND($D67=1,COUNTIFS(regAnalito,selAnalito,regNivel,1,regData,$C67,regRep1,"&lt;&gt;")&gt;0),SUMIFS(regRep1,regAnalito,selAnalito,regNivel,1,regData,$C67),NA())</f>
        <v>#N/A</v>
      </c>
      <c r="Y67" s="32" t="e">
        <f t="shared" ref="Y67:Y98" si="163">IF(AND($D67=1,COUNTIFS(regAnalito,selAnalito,regNivel,1,regData,$C67,regRep2,"&lt;&gt;")&gt;0),SUMIFS(regRep2,regAnalito,selAnalito,regNivel,1,regData,$C67),NA())</f>
        <v>#N/A</v>
      </c>
      <c r="Z67" s="32" t="e">
        <f t="shared" ref="Z67:Z98" si="164">IF(AND($D67=1,COUNTIFS(regAnalito,selAnalito,regNivel,1,regData,$C67,regRep3,"&lt;&gt;")&gt;0),SUMIFS(regRep3,regAnalito,selAnalito,regNivel,1,regData,$C67),NA())</f>
        <v>#N/A</v>
      </c>
      <c r="AA67" s="32" t="e">
        <f t="shared" ref="AA67:AA98" si="165">IF(AND($D67=1,COUNTIFS(regAnalito,selAnalito,regData,$C67,regCalib,"Sim")&gt;0),$BT$1,NA())</f>
        <v>#N/A</v>
      </c>
      <c r="AB67" s="32" t="str">
        <f t="shared" ref="AB67:AB98" si="166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7">IF(OR($AB67="",$BW$1=""),"",($AB67-$BV$1)/$BW$1)</f>
        <v/>
      </c>
      <c r="AD67" s="32" t="e">
        <f t="shared" ref="AD67:AD98" si="168">IF(AND($AB67&lt;&gt;"",$D67=1),$AB67,NA())</f>
        <v>#N/A</v>
      </c>
      <c r="AE67" s="32" t="e">
        <f t="shared" ref="AE67:AE98" si="169">IF(AND($AB67&lt;&gt;"",$D67=1,$AL67="OK"),$AB67,NA())</f>
        <v>#N/A</v>
      </c>
      <c r="AF67" s="32" t="e">
        <f t="shared" ref="AF67:AF98" si="170">IF(AND($AB67&lt;&gt;"",$D67=1,$AL67&lt;&gt;"OK",$AL67&lt;&gt;""),$AB67,NA())</f>
        <v>#N/A</v>
      </c>
      <c r="AG67" s="32">
        <f t="shared" ref="AG67:AG98" si="171">IF($AB67="",0,IFERROR(INDEX(engDados,MATCH(selAnalito&amp;"|"&amp;$B67,engChave,0),10),0))</f>
        <v>0</v>
      </c>
      <c r="AH67" s="32">
        <f t="shared" ref="AH67:AH98" si="172">IF($AB67="",0,IFERROR(INDEX(engDados,MATCH(selAnalito&amp;"|"&amp;$B67,engChave,0),11),0))</f>
        <v>0</v>
      </c>
      <c r="AI67" s="32">
        <f t="shared" ref="AI67:AI98" si="173">IF($AB67="",0,IFERROR(INDEX(engDados,MATCH(selAnalito&amp;"|"&amp;$B67,engChave,0),12),0))</f>
        <v>0</v>
      </c>
      <c r="AJ67" s="32">
        <f t="shared" ref="AJ67:AJ98" si="174">IF($AB67="",0,IFERROR(INDEX(engDados,MATCH(selAnalito&amp;"|"&amp;$B67,engChave,0),13),0))</f>
        <v>0</v>
      </c>
      <c r="AK67" s="32">
        <f t="shared" ref="AK67:AK98" si="175">IF($AB67="",0,IFERROR(INDEX(engDados,MATCH(selAnalito&amp;"|"&amp;$B67,engChave,0),14),0))</f>
        <v>0</v>
      </c>
      <c r="AL67" s="32" t="str">
        <f t="shared" ref="AL67:AL98" si="176">IF($AB67="","",IFERROR(INDEX(engDados,MATCH(selAnalito&amp;"|"&amp;$B67,engChave,0),16),""))</f>
        <v/>
      </c>
      <c r="AM67" s="32" t="e">
        <f t="shared" ref="AM67:AM98" si="177">IF(AND($D67=1,$BV$1&lt;&gt;""),$BV$1+(-3)*$BW$1,NA())</f>
        <v>#N/A</v>
      </c>
      <c r="AN67" s="32" t="e">
        <f t="shared" ref="AN67:AN98" si="178">IF(AND($D67=1,$BV$1&lt;&gt;""),$BV$1+(-2)*$BW$1,NA())</f>
        <v>#N/A</v>
      </c>
      <c r="AO67" s="32" t="e">
        <f t="shared" ref="AO67:AO98" si="179">IF(AND($D67=1,$BV$1&lt;&gt;""),$BV$1+(-1)*$BW$1,NA())</f>
        <v>#N/A</v>
      </c>
      <c r="AP67" s="32" t="e">
        <f t="shared" ref="AP67:AP98" si="180">IF(AND($D67=1,$BV$1&lt;&gt;""),$BV$1,NA())</f>
        <v>#N/A</v>
      </c>
      <c r="AQ67" s="32" t="e">
        <f t="shared" ref="AQ67:AQ98" si="181">IF(AND($D67=1,$BV$1&lt;&gt;""),$BV$1+(1)*$BW$1,NA())</f>
        <v>#N/A</v>
      </c>
      <c r="AR67" s="32" t="e">
        <f t="shared" ref="AR67:AR98" si="182">IF(AND($D67=1,$BV$1&lt;&gt;""),$BV$1+(2)*$BW$1,NA())</f>
        <v>#N/A</v>
      </c>
      <c r="AS67" s="32" t="e">
        <f t="shared" ref="AS67:AS98" si="183">IF(AND($D67=1,$BV$1&lt;&gt;""),$BV$1+(3)*$BW$1,NA())</f>
        <v>#N/A</v>
      </c>
      <c r="AT67" s="32" t="e">
        <f t="shared" ref="AT67:AT98" si="184">IF(AND($D67=1,COUNTIFS(regAnalito,selAnalito,regNivel,2,regData,$C67,regRep1,"&lt;&gt;")&gt;0),SUMIFS(regRep1,regAnalito,selAnalito,regNivel,2,regData,$C67),NA())</f>
        <v>#N/A</v>
      </c>
      <c r="AU67" s="32" t="e">
        <f t="shared" ref="AU67:AU98" si="185">IF(AND($D67=1,COUNTIFS(regAnalito,selAnalito,regNivel,2,regData,$C67,regRep2,"&lt;&gt;")&gt;0),SUMIFS(regRep2,regAnalito,selAnalito,regNivel,2,regData,$C67),NA())</f>
        <v>#N/A</v>
      </c>
      <c r="AV67" s="32" t="e">
        <f t="shared" ref="AV67:AV98" si="186">IF(AND($D67=1,COUNTIFS(regAnalito,selAnalito,regNivel,2,regData,$C67,regRep3,"&lt;&gt;")&gt;0),SUMIFS(regRep3,regAnalito,selAnalito,regNivel,2,regData,$C67),NA())</f>
        <v>#N/A</v>
      </c>
      <c r="AW67" s="32" t="e">
        <f t="shared" ref="AW67:AW98" si="187">IF(AND($D67=1,COUNTIFS(regAnalito,selAnalito,regData,$C67,regCalib,"Sim")&gt;0),$BV$1,NA())</f>
        <v>#N/A</v>
      </c>
      <c r="AX67" s="32" t="str">
        <f t="shared" ref="AX67:AX98" si="188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9">IF(OR($AX67="",$BY$1=""),"",($AX67-$BX$1)/$BY$1)</f>
        <v/>
      </c>
      <c r="AZ67" s="32" t="e">
        <f t="shared" ref="AZ67:AZ98" si="190">IF(AND($AX67&lt;&gt;"",$D67=1),$AX67,NA())</f>
        <v>#N/A</v>
      </c>
      <c r="BA67" s="32" t="e">
        <f t="shared" ref="BA67:BA98" si="191">IF(AND($AX67&lt;&gt;"",$D67=1,$BH67="OK"),$AX67,NA())</f>
        <v>#N/A</v>
      </c>
      <c r="BB67" s="32" t="e">
        <f t="shared" ref="BB67:BB98" si="192">IF(AND($AX67&lt;&gt;"",$D67=1,$BH67&lt;&gt;"OK",$BH67&lt;&gt;""),$AX67,NA())</f>
        <v>#N/A</v>
      </c>
      <c r="BC67" s="32">
        <f t="shared" ref="BC67:BC98" si="193">IF($AX67="",0,IFERROR(INDEX(engDados,MATCH(selAnalito&amp;"|"&amp;$B67,engChave,0),17),0))</f>
        <v>0</v>
      </c>
      <c r="BD67" s="32">
        <f t="shared" ref="BD67:BD98" si="194">IF($AX67="",0,IFERROR(INDEX(engDados,MATCH(selAnalito&amp;"|"&amp;$B67,engChave,0),18),0))</f>
        <v>0</v>
      </c>
      <c r="BE67" s="32">
        <f t="shared" ref="BE67:BE98" si="195">IF($AX67="",0,IFERROR(INDEX(engDados,MATCH(selAnalito&amp;"|"&amp;$B67,engChave,0),19),0))</f>
        <v>0</v>
      </c>
      <c r="BF67" s="32">
        <f t="shared" ref="BF67:BF98" si="196">IF($AX67="",0,IFERROR(INDEX(engDados,MATCH(selAnalito&amp;"|"&amp;$B67,engChave,0),20),0))</f>
        <v>0</v>
      </c>
      <c r="BG67" s="32">
        <f t="shared" ref="BG67:BG98" si="197">IF($AX67="",0,IFERROR(INDEX(engDados,MATCH(selAnalito&amp;"|"&amp;$B67,engChave,0),21),0))</f>
        <v>0</v>
      </c>
      <c r="BH67" s="32" t="str">
        <f t="shared" ref="BH67:BH98" si="198">IF($AX67="","",IFERROR(INDEX(engDados,MATCH(selAnalito&amp;"|"&amp;$B67,engChave,0),23),""))</f>
        <v/>
      </c>
      <c r="BI67" s="32" t="e">
        <f t="shared" ref="BI67:BI98" si="199">IF(AND($D67=1,$BX$1&lt;&gt;""),$BX$1+(-3)*$BY$1,NA())</f>
        <v>#N/A</v>
      </c>
      <c r="BJ67" s="32" t="e">
        <f t="shared" ref="BJ67:BJ98" si="200">IF(AND($D67=1,$BX$1&lt;&gt;""),$BX$1+(-2)*$BY$1,NA())</f>
        <v>#N/A</v>
      </c>
      <c r="BK67" s="32" t="e">
        <f t="shared" ref="BK67:BK98" si="201">IF(AND($D67=1,$BX$1&lt;&gt;""),$BX$1+(-1)*$BY$1,NA())</f>
        <v>#N/A</v>
      </c>
      <c r="BL67" s="32" t="e">
        <f t="shared" ref="BL67:BL98" si="202">IF(AND($D67=1,$BX$1&lt;&gt;""),$BX$1,NA())</f>
        <v>#N/A</v>
      </c>
      <c r="BM67" s="32" t="e">
        <f t="shared" ref="BM67:BM98" si="203">IF(AND($D67=1,$BX$1&lt;&gt;""),$BX$1+(1)*$BY$1,NA())</f>
        <v>#N/A</v>
      </c>
      <c r="BN67" s="32" t="e">
        <f t="shared" ref="BN67:BN98" si="204">IF(AND($D67=1,$BX$1&lt;&gt;""),$BX$1+(2)*$BY$1,NA())</f>
        <v>#N/A</v>
      </c>
      <c r="BO67" s="32" t="e">
        <f t="shared" ref="BO67:BO98" si="205">IF(AND($D67=1,$BX$1&lt;&gt;""),$BX$1+(3)*$BY$1,NA())</f>
        <v>#N/A</v>
      </c>
      <c r="BP67" s="32" t="e">
        <f t="shared" ref="BP67:BP98" si="206">IF(AND($D67=1,COUNTIFS(regAnalito,selAnalito,regNivel,3,regData,$C67,regRep1,"&lt;&gt;")&gt;0),SUMIFS(regRep1,regAnalito,selAnalito,regNivel,3,regData,$C67),NA())</f>
        <v>#N/A</v>
      </c>
      <c r="BQ67" s="32" t="e">
        <f t="shared" ref="BQ67:BQ98" si="207">IF(AND($D67=1,COUNTIFS(regAnalito,selAnalito,regNivel,3,regData,$C67,regRep2,"&lt;&gt;")&gt;0),SUMIFS(regRep2,regAnalito,selAnalito,regNivel,3,regData,$C67),NA())</f>
        <v>#N/A</v>
      </c>
      <c r="BR67" s="32" t="e">
        <f t="shared" ref="BR67:BR98" si="208">IF(AND($D67=1,COUNTIFS(regAnalito,selAnalito,regNivel,3,regData,$C67,regRep3,"&lt;&gt;")&gt;0),SUMIFS(regRep3,regAnalito,selAnalito,regNivel,3,regData,$C67),NA())</f>
        <v>#N/A</v>
      </c>
      <c r="BS67" s="32" t="e">
        <f t="shared" ref="BS67:BS98" si="209">IF(AND($D67=1,COUNTIFS(regAnalito,selAnalito,regData,$C67,regCalib,"Sim")&gt;0),$BX$1,NA())</f>
        <v>#N/A</v>
      </c>
    </row>
    <row r="68" spans="1:71" x14ac:dyDescent="0.3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50"/>
        <v>0</v>
      </c>
      <c r="M68" s="32">
        <f t="shared" si="151"/>
        <v>0</v>
      </c>
      <c r="N68" s="32">
        <f t="shared" si="152"/>
        <v>0</v>
      </c>
      <c r="O68" s="32">
        <f t="shared" si="153"/>
        <v>0</v>
      </c>
      <c r="P68" s="32" t="str">
        <f t="shared" si="154"/>
        <v/>
      </c>
      <c r="Q68" s="32" t="e">
        <f t="shared" si="155"/>
        <v>#N/A</v>
      </c>
      <c r="R68" s="32" t="e">
        <f t="shared" si="156"/>
        <v>#N/A</v>
      </c>
      <c r="S68" s="32" t="e">
        <f t="shared" si="157"/>
        <v>#N/A</v>
      </c>
      <c r="T68" s="32" t="e">
        <f t="shared" si="158"/>
        <v>#N/A</v>
      </c>
      <c r="U68" s="32" t="e">
        <f t="shared" si="159"/>
        <v>#N/A</v>
      </c>
      <c r="V68" s="32" t="e">
        <f t="shared" si="160"/>
        <v>#N/A</v>
      </c>
      <c r="W68" s="32" t="e">
        <f t="shared" si="161"/>
        <v>#N/A</v>
      </c>
      <c r="X68" s="32" t="e">
        <f t="shared" si="162"/>
        <v>#N/A</v>
      </c>
      <c r="Y68" s="32" t="e">
        <f t="shared" si="163"/>
        <v>#N/A</v>
      </c>
      <c r="Z68" s="32" t="e">
        <f t="shared" si="164"/>
        <v>#N/A</v>
      </c>
      <c r="AA68" s="32" t="e">
        <f t="shared" si="165"/>
        <v>#N/A</v>
      </c>
      <c r="AB68" s="32" t="str">
        <f t="shared" si="166"/>
        <v/>
      </c>
      <c r="AC68" s="32" t="str">
        <f t="shared" si="167"/>
        <v/>
      </c>
      <c r="AD68" s="32" t="e">
        <f t="shared" si="168"/>
        <v>#N/A</v>
      </c>
      <c r="AE68" s="32" t="e">
        <f t="shared" si="169"/>
        <v>#N/A</v>
      </c>
      <c r="AF68" s="32" t="e">
        <f t="shared" si="170"/>
        <v>#N/A</v>
      </c>
      <c r="AG68" s="32">
        <f t="shared" si="171"/>
        <v>0</v>
      </c>
      <c r="AH68" s="32">
        <f t="shared" si="172"/>
        <v>0</v>
      </c>
      <c r="AI68" s="32">
        <f t="shared" si="173"/>
        <v>0</v>
      </c>
      <c r="AJ68" s="32">
        <f t="shared" si="174"/>
        <v>0</v>
      </c>
      <c r="AK68" s="32">
        <f t="shared" si="175"/>
        <v>0</v>
      </c>
      <c r="AL68" s="32" t="str">
        <f t="shared" si="176"/>
        <v/>
      </c>
      <c r="AM68" s="32" t="e">
        <f t="shared" si="177"/>
        <v>#N/A</v>
      </c>
      <c r="AN68" s="32" t="e">
        <f t="shared" si="178"/>
        <v>#N/A</v>
      </c>
      <c r="AO68" s="32" t="e">
        <f t="shared" si="179"/>
        <v>#N/A</v>
      </c>
      <c r="AP68" s="32" t="e">
        <f t="shared" si="180"/>
        <v>#N/A</v>
      </c>
      <c r="AQ68" s="32" t="e">
        <f t="shared" si="181"/>
        <v>#N/A</v>
      </c>
      <c r="AR68" s="32" t="e">
        <f t="shared" si="182"/>
        <v>#N/A</v>
      </c>
      <c r="AS68" s="32" t="e">
        <f t="shared" si="183"/>
        <v>#N/A</v>
      </c>
      <c r="AT68" s="32" t="e">
        <f t="shared" si="184"/>
        <v>#N/A</v>
      </c>
      <c r="AU68" s="32" t="e">
        <f t="shared" si="185"/>
        <v>#N/A</v>
      </c>
      <c r="AV68" s="32" t="e">
        <f t="shared" si="186"/>
        <v>#N/A</v>
      </c>
      <c r="AW68" s="32" t="e">
        <f t="shared" si="187"/>
        <v>#N/A</v>
      </c>
      <c r="AX68" s="32" t="str">
        <f t="shared" si="188"/>
        <v/>
      </c>
      <c r="AY68" s="32" t="str">
        <f t="shared" si="189"/>
        <v/>
      </c>
      <c r="AZ68" s="32" t="e">
        <f t="shared" si="190"/>
        <v>#N/A</v>
      </c>
      <c r="BA68" s="32" t="e">
        <f t="shared" si="191"/>
        <v>#N/A</v>
      </c>
      <c r="BB68" s="32" t="e">
        <f t="shared" si="192"/>
        <v>#N/A</v>
      </c>
      <c r="BC68" s="32">
        <f t="shared" si="193"/>
        <v>0</v>
      </c>
      <c r="BD68" s="32">
        <f t="shared" si="194"/>
        <v>0</v>
      </c>
      <c r="BE68" s="32">
        <f t="shared" si="195"/>
        <v>0</v>
      </c>
      <c r="BF68" s="32">
        <f t="shared" si="196"/>
        <v>0</v>
      </c>
      <c r="BG68" s="32">
        <f t="shared" si="197"/>
        <v>0</v>
      </c>
      <c r="BH68" s="32" t="str">
        <f t="shared" si="198"/>
        <v/>
      </c>
      <c r="BI68" s="32" t="e">
        <f t="shared" si="199"/>
        <v>#N/A</v>
      </c>
      <c r="BJ68" s="32" t="e">
        <f t="shared" si="200"/>
        <v>#N/A</v>
      </c>
      <c r="BK68" s="32" t="e">
        <f t="shared" si="201"/>
        <v>#N/A</v>
      </c>
      <c r="BL68" s="32" t="e">
        <f t="shared" si="202"/>
        <v>#N/A</v>
      </c>
      <c r="BM68" s="32" t="e">
        <f t="shared" si="203"/>
        <v>#N/A</v>
      </c>
      <c r="BN68" s="32" t="e">
        <f t="shared" si="204"/>
        <v>#N/A</v>
      </c>
      <c r="BO68" s="32" t="e">
        <f t="shared" si="205"/>
        <v>#N/A</v>
      </c>
      <c r="BP68" s="32" t="e">
        <f t="shared" si="206"/>
        <v>#N/A</v>
      </c>
      <c r="BQ68" s="32" t="e">
        <f t="shared" si="207"/>
        <v>#N/A</v>
      </c>
      <c r="BR68" s="32" t="e">
        <f t="shared" si="208"/>
        <v>#N/A</v>
      </c>
      <c r="BS68" s="32" t="e">
        <f t="shared" si="209"/>
        <v>#N/A</v>
      </c>
    </row>
    <row r="69" spans="1:71" x14ac:dyDescent="0.3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si="150"/>
        <v>0</v>
      </c>
      <c r="M69" s="32">
        <f t="shared" si="151"/>
        <v>0</v>
      </c>
      <c r="N69" s="32">
        <f t="shared" si="152"/>
        <v>0</v>
      </c>
      <c r="O69" s="32">
        <f t="shared" si="153"/>
        <v>0</v>
      </c>
      <c r="P69" s="32" t="str">
        <f t="shared" si="154"/>
        <v/>
      </c>
      <c r="Q69" s="32" t="e">
        <f t="shared" si="155"/>
        <v>#N/A</v>
      </c>
      <c r="R69" s="32" t="e">
        <f t="shared" si="156"/>
        <v>#N/A</v>
      </c>
      <c r="S69" s="32" t="e">
        <f t="shared" si="157"/>
        <v>#N/A</v>
      </c>
      <c r="T69" s="32" t="e">
        <f t="shared" si="158"/>
        <v>#N/A</v>
      </c>
      <c r="U69" s="32" t="e">
        <f t="shared" si="159"/>
        <v>#N/A</v>
      </c>
      <c r="V69" s="32" t="e">
        <f t="shared" si="160"/>
        <v>#N/A</v>
      </c>
      <c r="W69" s="32" t="e">
        <f t="shared" si="161"/>
        <v>#N/A</v>
      </c>
      <c r="X69" s="32" t="e">
        <f t="shared" si="162"/>
        <v>#N/A</v>
      </c>
      <c r="Y69" s="32" t="e">
        <f t="shared" si="163"/>
        <v>#N/A</v>
      </c>
      <c r="Z69" s="32" t="e">
        <f t="shared" si="164"/>
        <v>#N/A</v>
      </c>
      <c r="AA69" s="32" t="e">
        <f t="shared" si="165"/>
        <v>#N/A</v>
      </c>
      <c r="AB69" s="32" t="str">
        <f t="shared" si="166"/>
        <v/>
      </c>
      <c r="AC69" s="32" t="str">
        <f t="shared" si="167"/>
        <v/>
      </c>
      <c r="AD69" s="32" t="e">
        <f t="shared" si="168"/>
        <v>#N/A</v>
      </c>
      <c r="AE69" s="32" t="e">
        <f t="shared" si="169"/>
        <v>#N/A</v>
      </c>
      <c r="AF69" s="32" t="e">
        <f t="shared" si="170"/>
        <v>#N/A</v>
      </c>
      <c r="AG69" s="32">
        <f t="shared" si="171"/>
        <v>0</v>
      </c>
      <c r="AH69" s="32">
        <f t="shared" si="172"/>
        <v>0</v>
      </c>
      <c r="AI69" s="32">
        <f t="shared" si="173"/>
        <v>0</v>
      </c>
      <c r="AJ69" s="32">
        <f t="shared" si="174"/>
        <v>0</v>
      </c>
      <c r="AK69" s="32">
        <f t="shared" si="175"/>
        <v>0</v>
      </c>
      <c r="AL69" s="32" t="str">
        <f t="shared" si="176"/>
        <v/>
      </c>
      <c r="AM69" s="32" t="e">
        <f t="shared" si="177"/>
        <v>#N/A</v>
      </c>
      <c r="AN69" s="32" t="e">
        <f t="shared" si="178"/>
        <v>#N/A</v>
      </c>
      <c r="AO69" s="32" t="e">
        <f t="shared" si="179"/>
        <v>#N/A</v>
      </c>
      <c r="AP69" s="32" t="e">
        <f t="shared" si="180"/>
        <v>#N/A</v>
      </c>
      <c r="AQ69" s="32" t="e">
        <f t="shared" si="181"/>
        <v>#N/A</v>
      </c>
      <c r="AR69" s="32" t="e">
        <f t="shared" si="182"/>
        <v>#N/A</v>
      </c>
      <c r="AS69" s="32" t="e">
        <f t="shared" si="183"/>
        <v>#N/A</v>
      </c>
      <c r="AT69" s="32" t="e">
        <f t="shared" si="184"/>
        <v>#N/A</v>
      </c>
      <c r="AU69" s="32" t="e">
        <f t="shared" si="185"/>
        <v>#N/A</v>
      </c>
      <c r="AV69" s="32" t="e">
        <f t="shared" si="186"/>
        <v>#N/A</v>
      </c>
      <c r="AW69" s="32" t="e">
        <f t="shared" si="187"/>
        <v>#N/A</v>
      </c>
      <c r="AX69" s="32" t="str">
        <f t="shared" si="188"/>
        <v/>
      </c>
      <c r="AY69" s="32" t="str">
        <f t="shared" si="189"/>
        <v/>
      </c>
      <c r="AZ69" s="32" t="e">
        <f t="shared" si="190"/>
        <v>#N/A</v>
      </c>
      <c r="BA69" s="32" t="e">
        <f t="shared" si="191"/>
        <v>#N/A</v>
      </c>
      <c r="BB69" s="32" t="e">
        <f t="shared" si="192"/>
        <v>#N/A</v>
      </c>
      <c r="BC69" s="32">
        <f t="shared" si="193"/>
        <v>0</v>
      </c>
      <c r="BD69" s="32">
        <f t="shared" si="194"/>
        <v>0</v>
      </c>
      <c r="BE69" s="32">
        <f t="shared" si="195"/>
        <v>0</v>
      </c>
      <c r="BF69" s="32">
        <f t="shared" si="196"/>
        <v>0</v>
      </c>
      <c r="BG69" s="32">
        <f t="shared" si="197"/>
        <v>0</v>
      </c>
      <c r="BH69" s="32" t="str">
        <f t="shared" si="198"/>
        <v/>
      </c>
      <c r="BI69" s="32" t="e">
        <f t="shared" si="199"/>
        <v>#N/A</v>
      </c>
      <c r="BJ69" s="32" t="e">
        <f t="shared" si="200"/>
        <v>#N/A</v>
      </c>
      <c r="BK69" s="32" t="e">
        <f t="shared" si="201"/>
        <v>#N/A</v>
      </c>
      <c r="BL69" s="32" t="e">
        <f t="shared" si="202"/>
        <v>#N/A</v>
      </c>
      <c r="BM69" s="32" t="e">
        <f t="shared" si="203"/>
        <v>#N/A</v>
      </c>
      <c r="BN69" s="32" t="e">
        <f t="shared" si="204"/>
        <v>#N/A</v>
      </c>
      <c r="BO69" s="32" t="e">
        <f t="shared" si="205"/>
        <v>#N/A</v>
      </c>
      <c r="BP69" s="32" t="e">
        <f t="shared" si="206"/>
        <v>#N/A</v>
      </c>
      <c r="BQ69" s="32" t="e">
        <f t="shared" si="207"/>
        <v>#N/A</v>
      </c>
      <c r="BR69" s="32" t="e">
        <f t="shared" si="208"/>
        <v>#N/A</v>
      </c>
      <c r="BS69" s="32" t="e">
        <f t="shared" si="209"/>
        <v>#N/A</v>
      </c>
    </row>
    <row r="70" spans="1:71" x14ac:dyDescent="0.3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150"/>
        <v>0</v>
      </c>
      <c r="M70" s="32">
        <f t="shared" si="151"/>
        <v>0</v>
      </c>
      <c r="N70" s="32">
        <f t="shared" si="152"/>
        <v>0</v>
      </c>
      <c r="O70" s="32">
        <f t="shared" si="153"/>
        <v>0</v>
      </c>
      <c r="P70" s="32" t="str">
        <f t="shared" si="154"/>
        <v/>
      </c>
      <c r="Q70" s="32" t="e">
        <f t="shared" si="155"/>
        <v>#N/A</v>
      </c>
      <c r="R70" s="32" t="e">
        <f t="shared" si="156"/>
        <v>#N/A</v>
      </c>
      <c r="S70" s="32" t="e">
        <f t="shared" si="157"/>
        <v>#N/A</v>
      </c>
      <c r="T70" s="32" t="e">
        <f t="shared" si="158"/>
        <v>#N/A</v>
      </c>
      <c r="U70" s="32" t="e">
        <f t="shared" si="159"/>
        <v>#N/A</v>
      </c>
      <c r="V70" s="32" t="e">
        <f t="shared" si="160"/>
        <v>#N/A</v>
      </c>
      <c r="W70" s="32" t="e">
        <f t="shared" si="161"/>
        <v>#N/A</v>
      </c>
      <c r="X70" s="32" t="e">
        <f t="shared" si="162"/>
        <v>#N/A</v>
      </c>
      <c r="Y70" s="32" t="e">
        <f t="shared" si="163"/>
        <v>#N/A</v>
      </c>
      <c r="Z70" s="32" t="e">
        <f t="shared" si="164"/>
        <v>#N/A</v>
      </c>
      <c r="AA70" s="32" t="e">
        <f t="shared" si="165"/>
        <v>#N/A</v>
      </c>
      <c r="AB70" s="32" t="str">
        <f t="shared" si="166"/>
        <v/>
      </c>
      <c r="AC70" s="32" t="str">
        <f t="shared" si="167"/>
        <v/>
      </c>
      <c r="AD70" s="32" t="e">
        <f t="shared" si="168"/>
        <v>#N/A</v>
      </c>
      <c r="AE70" s="32" t="e">
        <f t="shared" si="169"/>
        <v>#N/A</v>
      </c>
      <c r="AF70" s="32" t="e">
        <f t="shared" si="170"/>
        <v>#N/A</v>
      </c>
      <c r="AG70" s="32">
        <f t="shared" si="171"/>
        <v>0</v>
      </c>
      <c r="AH70" s="32">
        <f t="shared" si="172"/>
        <v>0</v>
      </c>
      <c r="AI70" s="32">
        <f t="shared" si="173"/>
        <v>0</v>
      </c>
      <c r="AJ70" s="32">
        <f t="shared" si="174"/>
        <v>0</v>
      </c>
      <c r="AK70" s="32">
        <f t="shared" si="175"/>
        <v>0</v>
      </c>
      <c r="AL70" s="32" t="str">
        <f t="shared" si="176"/>
        <v/>
      </c>
      <c r="AM70" s="32" t="e">
        <f t="shared" si="177"/>
        <v>#N/A</v>
      </c>
      <c r="AN70" s="32" t="e">
        <f t="shared" si="178"/>
        <v>#N/A</v>
      </c>
      <c r="AO70" s="32" t="e">
        <f t="shared" si="179"/>
        <v>#N/A</v>
      </c>
      <c r="AP70" s="32" t="e">
        <f t="shared" si="180"/>
        <v>#N/A</v>
      </c>
      <c r="AQ70" s="32" t="e">
        <f t="shared" si="181"/>
        <v>#N/A</v>
      </c>
      <c r="AR70" s="32" t="e">
        <f t="shared" si="182"/>
        <v>#N/A</v>
      </c>
      <c r="AS70" s="32" t="e">
        <f t="shared" si="183"/>
        <v>#N/A</v>
      </c>
      <c r="AT70" s="32" t="e">
        <f t="shared" si="184"/>
        <v>#N/A</v>
      </c>
      <c r="AU70" s="32" t="e">
        <f t="shared" si="185"/>
        <v>#N/A</v>
      </c>
      <c r="AV70" s="32" t="e">
        <f t="shared" si="186"/>
        <v>#N/A</v>
      </c>
      <c r="AW70" s="32" t="e">
        <f t="shared" si="187"/>
        <v>#N/A</v>
      </c>
      <c r="AX70" s="32" t="str">
        <f t="shared" si="188"/>
        <v/>
      </c>
      <c r="AY70" s="32" t="str">
        <f t="shared" si="189"/>
        <v/>
      </c>
      <c r="AZ70" s="32" t="e">
        <f t="shared" si="190"/>
        <v>#N/A</v>
      </c>
      <c r="BA70" s="32" t="e">
        <f t="shared" si="191"/>
        <v>#N/A</v>
      </c>
      <c r="BB70" s="32" t="e">
        <f t="shared" si="192"/>
        <v>#N/A</v>
      </c>
      <c r="BC70" s="32">
        <f t="shared" si="193"/>
        <v>0</v>
      </c>
      <c r="BD70" s="32">
        <f t="shared" si="194"/>
        <v>0</v>
      </c>
      <c r="BE70" s="32">
        <f t="shared" si="195"/>
        <v>0</v>
      </c>
      <c r="BF70" s="32">
        <f t="shared" si="196"/>
        <v>0</v>
      </c>
      <c r="BG70" s="32">
        <f t="shared" si="197"/>
        <v>0</v>
      </c>
      <c r="BH70" s="32" t="str">
        <f t="shared" si="198"/>
        <v/>
      </c>
      <c r="BI70" s="32" t="e">
        <f t="shared" si="199"/>
        <v>#N/A</v>
      </c>
      <c r="BJ70" s="32" t="e">
        <f t="shared" si="200"/>
        <v>#N/A</v>
      </c>
      <c r="BK70" s="32" t="e">
        <f t="shared" si="201"/>
        <v>#N/A</v>
      </c>
      <c r="BL70" s="32" t="e">
        <f t="shared" si="202"/>
        <v>#N/A</v>
      </c>
      <c r="BM70" s="32" t="e">
        <f t="shared" si="203"/>
        <v>#N/A</v>
      </c>
      <c r="BN70" s="32" t="e">
        <f t="shared" si="204"/>
        <v>#N/A</v>
      </c>
      <c r="BO70" s="32" t="e">
        <f t="shared" si="205"/>
        <v>#N/A</v>
      </c>
      <c r="BP70" s="32" t="e">
        <f t="shared" si="206"/>
        <v>#N/A</v>
      </c>
      <c r="BQ70" s="32" t="e">
        <f t="shared" si="207"/>
        <v>#N/A</v>
      </c>
      <c r="BR70" s="32" t="e">
        <f t="shared" si="208"/>
        <v>#N/A</v>
      </c>
      <c r="BS70" s="32" t="e">
        <f t="shared" si="209"/>
        <v>#N/A</v>
      </c>
    </row>
    <row r="71" spans="1:71" x14ac:dyDescent="0.3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150"/>
        <v>0</v>
      </c>
      <c r="M71" s="32">
        <f t="shared" si="151"/>
        <v>0</v>
      </c>
      <c r="N71" s="32">
        <f t="shared" si="152"/>
        <v>0</v>
      </c>
      <c r="O71" s="32">
        <f t="shared" si="153"/>
        <v>0</v>
      </c>
      <c r="P71" s="32" t="str">
        <f t="shared" si="154"/>
        <v/>
      </c>
      <c r="Q71" s="32" t="e">
        <f t="shared" si="155"/>
        <v>#N/A</v>
      </c>
      <c r="R71" s="32" t="e">
        <f t="shared" si="156"/>
        <v>#N/A</v>
      </c>
      <c r="S71" s="32" t="e">
        <f t="shared" si="157"/>
        <v>#N/A</v>
      </c>
      <c r="T71" s="32" t="e">
        <f t="shared" si="158"/>
        <v>#N/A</v>
      </c>
      <c r="U71" s="32" t="e">
        <f t="shared" si="159"/>
        <v>#N/A</v>
      </c>
      <c r="V71" s="32" t="e">
        <f t="shared" si="160"/>
        <v>#N/A</v>
      </c>
      <c r="W71" s="32" t="e">
        <f t="shared" si="161"/>
        <v>#N/A</v>
      </c>
      <c r="X71" s="32" t="e">
        <f t="shared" si="162"/>
        <v>#N/A</v>
      </c>
      <c r="Y71" s="32" t="e">
        <f t="shared" si="163"/>
        <v>#N/A</v>
      </c>
      <c r="Z71" s="32" t="e">
        <f t="shared" si="164"/>
        <v>#N/A</v>
      </c>
      <c r="AA71" s="32" t="e">
        <f t="shared" si="165"/>
        <v>#N/A</v>
      </c>
      <c r="AB71" s="32" t="str">
        <f t="shared" si="166"/>
        <v/>
      </c>
      <c r="AC71" s="32" t="str">
        <f t="shared" si="167"/>
        <v/>
      </c>
      <c r="AD71" s="32" t="e">
        <f t="shared" si="168"/>
        <v>#N/A</v>
      </c>
      <c r="AE71" s="32" t="e">
        <f t="shared" si="169"/>
        <v>#N/A</v>
      </c>
      <c r="AF71" s="32" t="e">
        <f t="shared" si="170"/>
        <v>#N/A</v>
      </c>
      <c r="AG71" s="32">
        <f t="shared" si="171"/>
        <v>0</v>
      </c>
      <c r="AH71" s="32">
        <f t="shared" si="172"/>
        <v>0</v>
      </c>
      <c r="AI71" s="32">
        <f t="shared" si="173"/>
        <v>0</v>
      </c>
      <c r="AJ71" s="32">
        <f t="shared" si="174"/>
        <v>0</v>
      </c>
      <c r="AK71" s="32">
        <f t="shared" si="175"/>
        <v>0</v>
      </c>
      <c r="AL71" s="32" t="str">
        <f t="shared" si="176"/>
        <v/>
      </c>
      <c r="AM71" s="32" t="e">
        <f t="shared" si="177"/>
        <v>#N/A</v>
      </c>
      <c r="AN71" s="32" t="e">
        <f t="shared" si="178"/>
        <v>#N/A</v>
      </c>
      <c r="AO71" s="32" t="e">
        <f t="shared" si="179"/>
        <v>#N/A</v>
      </c>
      <c r="AP71" s="32" t="e">
        <f t="shared" si="180"/>
        <v>#N/A</v>
      </c>
      <c r="AQ71" s="32" t="e">
        <f t="shared" si="181"/>
        <v>#N/A</v>
      </c>
      <c r="AR71" s="32" t="e">
        <f t="shared" si="182"/>
        <v>#N/A</v>
      </c>
      <c r="AS71" s="32" t="e">
        <f t="shared" si="183"/>
        <v>#N/A</v>
      </c>
      <c r="AT71" s="32" t="e">
        <f t="shared" si="184"/>
        <v>#N/A</v>
      </c>
      <c r="AU71" s="32" t="e">
        <f t="shared" si="185"/>
        <v>#N/A</v>
      </c>
      <c r="AV71" s="32" t="e">
        <f t="shared" si="186"/>
        <v>#N/A</v>
      </c>
      <c r="AW71" s="32" t="e">
        <f t="shared" si="187"/>
        <v>#N/A</v>
      </c>
      <c r="AX71" s="32" t="str">
        <f t="shared" si="188"/>
        <v/>
      </c>
      <c r="AY71" s="32" t="str">
        <f t="shared" si="189"/>
        <v/>
      </c>
      <c r="AZ71" s="32" t="e">
        <f t="shared" si="190"/>
        <v>#N/A</v>
      </c>
      <c r="BA71" s="32" t="e">
        <f t="shared" si="191"/>
        <v>#N/A</v>
      </c>
      <c r="BB71" s="32" t="e">
        <f t="shared" si="192"/>
        <v>#N/A</v>
      </c>
      <c r="BC71" s="32">
        <f t="shared" si="193"/>
        <v>0</v>
      </c>
      <c r="BD71" s="32">
        <f t="shared" si="194"/>
        <v>0</v>
      </c>
      <c r="BE71" s="32">
        <f t="shared" si="195"/>
        <v>0</v>
      </c>
      <c r="BF71" s="32">
        <f t="shared" si="196"/>
        <v>0</v>
      </c>
      <c r="BG71" s="32">
        <f t="shared" si="197"/>
        <v>0</v>
      </c>
      <c r="BH71" s="32" t="str">
        <f t="shared" si="198"/>
        <v/>
      </c>
      <c r="BI71" s="32" t="e">
        <f t="shared" si="199"/>
        <v>#N/A</v>
      </c>
      <c r="BJ71" s="32" t="e">
        <f t="shared" si="200"/>
        <v>#N/A</v>
      </c>
      <c r="BK71" s="32" t="e">
        <f t="shared" si="201"/>
        <v>#N/A</v>
      </c>
      <c r="BL71" s="32" t="e">
        <f t="shared" si="202"/>
        <v>#N/A</v>
      </c>
      <c r="BM71" s="32" t="e">
        <f t="shared" si="203"/>
        <v>#N/A</v>
      </c>
      <c r="BN71" s="32" t="e">
        <f t="shared" si="204"/>
        <v>#N/A</v>
      </c>
      <c r="BO71" s="32" t="e">
        <f t="shared" si="205"/>
        <v>#N/A</v>
      </c>
      <c r="BP71" s="32" t="e">
        <f t="shared" si="206"/>
        <v>#N/A</v>
      </c>
      <c r="BQ71" s="32" t="e">
        <f t="shared" si="207"/>
        <v>#N/A</v>
      </c>
      <c r="BR71" s="32" t="e">
        <f t="shared" si="208"/>
        <v>#N/A</v>
      </c>
      <c r="BS71" s="32" t="e">
        <f t="shared" si="209"/>
        <v>#N/A</v>
      </c>
    </row>
    <row r="72" spans="1:71" x14ac:dyDescent="0.3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150"/>
        <v>0</v>
      </c>
      <c r="M72" s="32">
        <f t="shared" si="151"/>
        <v>0</v>
      </c>
      <c r="N72" s="32">
        <f t="shared" si="152"/>
        <v>0</v>
      </c>
      <c r="O72" s="32">
        <f t="shared" si="153"/>
        <v>0</v>
      </c>
      <c r="P72" s="32" t="str">
        <f t="shared" si="154"/>
        <v/>
      </c>
      <c r="Q72" s="32" t="e">
        <f t="shared" si="155"/>
        <v>#N/A</v>
      </c>
      <c r="R72" s="32" t="e">
        <f t="shared" si="156"/>
        <v>#N/A</v>
      </c>
      <c r="S72" s="32" t="e">
        <f t="shared" si="157"/>
        <v>#N/A</v>
      </c>
      <c r="T72" s="32" t="e">
        <f t="shared" si="158"/>
        <v>#N/A</v>
      </c>
      <c r="U72" s="32" t="e">
        <f t="shared" si="159"/>
        <v>#N/A</v>
      </c>
      <c r="V72" s="32" t="e">
        <f t="shared" si="160"/>
        <v>#N/A</v>
      </c>
      <c r="W72" s="32" t="e">
        <f t="shared" si="161"/>
        <v>#N/A</v>
      </c>
      <c r="X72" s="32" t="e">
        <f t="shared" si="162"/>
        <v>#N/A</v>
      </c>
      <c r="Y72" s="32" t="e">
        <f t="shared" si="163"/>
        <v>#N/A</v>
      </c>
      <c r="Z72" s="32" t="e">
        <f t="shared" si="164"/>
        <v>#N/A</v>
      </c>
      <c r="AA72" s="32" t="e">
        <f t="shared" si="165"/>
        <v>#N/A</v>
      </c>
      <c r="AB72" s="32" t="str">
        <f t="shared" si="166"/>
        <v/>
      </c>
      <c r="AC72" s="32" t="str">
        <f t="shared" si="167"/>
        <v/>
      </c>
      <c r="AD72" s="32" t="e">
        <f t="shared" si="168"/>
        <v>#N/A</v>
      </c>
      <c r="AE72" s="32" t="e">
        <f t="shared" si="169"/>
        <v>#N/A</v>
      </c>
      <c r="AF72" s="32" t="e">
        <f t="shared" si="170"/>
        <v>#N/A</v>
      </c>
      <c r="AG72" s="32">
        <f t="shared" si="171"/>
        <v>0</v>
      </c>
      <c r="AH72" s="32">
        <f t="shared" si="172"/>
        <v>0</v>
      </c>
      <c r="AI72" s="32">
        <f t="shared" si="173"/>
        <v>0</v>
      </c>
      <c r="AJ72" s="32">
        <f t="shared" si="174"/>
        <v>0</v>
      </c>
      <c r="AK72" s="32">
        <f t="shared" si="175"/>
        <v>0</v>
      </c>
      <c r="AL72" s="32" t="str">
        <f t="shared" si="176"/>
        <v/>
      </c>
      <c r="AM72" s="32" t="e">
        <f t="shared" si="177"/>
        <v>#N/A</v>
      </c>
      <c r="AN72" s="32" t="e">
        <f t="shared" si="178"/>
        <v>#N/A</v>
      </c>
      <c r="AO72" s="32" t="e">
        <f t="shared" si="179"/>
        <v>#N/A</v>
      </c>
      <c r="AP72" s="32" t="e">
        <f t="shared" si="180"/>
        <v>#N/A</v>
      </c>
      <c r="AQ72" s="32" t="e">
        <f t="shared" si="181"/>
        <v>#N/A</v>
      </c>
      <c r="AR72" s="32" t="e">
        <f t="shared" si="182"/>
        <v>#N/A</v>
      </c>
      <c r="AS72" s="32" t="e">
        <f t="shared" si="183"/>
        <v>#N/A</v>
      </c>
      <c r="AT72" s="32" t="e">
        <f t="shared" si="184"/>
        <v>#N/A</v>
      </c>
      <c r="AU72" s="32" t="e">
        <f t="shared" si="185"/>
        <v>#N/A</v>
      </c>
      <c r="AV72" s="32" t="e">
        <f t="shared" si="186"/>
        <v>#N/A</v>
      </c>
      <c r="AW72" s="32" t="e">
        <f t="shared" si="187"/>
        <v>#N/A</v>
      </c>
      <c r="AX72" s="32" t="str">
        <f t="shared" si="188"/>
        <v/>
      </c>
      <c r="AY72" s="32" t="str">
        <f t="shared" si="189"/>
        <v/>
      </c>
      <c r="AZ72" s="32" t="e">
        <f t="shared" si="190"/>
        <v>#N/A</v>
      </c>
      <c r="BA72" s="32" t="e">
        <f t="shared" si="191"/>
        <v>#N/A</v>
      </c>
      <c r="BB72" s="32" t="e">
        <f t="shared" si="192"/>
        <v>#N/A</v>
      </c>
      <c r="BC72" s="32">
        <f t="shared" si="193"/>
        <v>0</v>
      </c>
      <c r="BD72" s="32">
        <f t="shared" si="194"/>
        <v>0</v>
      </c>
      <c r="BE72" s="32">
        <f t="shared" si="195"/>
        <v>0</v>
      </c>
      <c r="BF72" s="32">
        <f t="shared" si="196"/>
        <v>0</v>
      </c>
      <c r="BG72" s="32">
        <f t="shared" si="197"/>
        <v>0</v>
      </c>
      <c r="BH72" s="32" t="str">
        <f t="shared" si="198"/>
        <v/>
      </c>
      <c r="BI72" s="32" t="e">
        <f t="shared" si="199"/>
        <v>#N/A</v>
      </c>
      <c r="BJ72" s="32" t="e">
        <f t="shared" si="200"/>
        <v>#N/A</v>
      </c>
      <c r="BK72" s="32" t="e">
        <f t="shared" si="201"/>
        <v>#N/A</v>
      </c>
      <c r="BL72" s="32" t="e">
        <f t="shared" si="202"/>
        <v>#N/A</v>
      </c>
      <c r="BM72" s="32" t="e">
        <f t="shared" si="203"/>
        <v>#N/A</v>
      </c>
      <c r="BN72" s="32" t="e">
        <f t="shared" si="204"/>
        <v>#N/A</v>
      </c>
      <c r="BO72" s="32" t="e">
        <f t="shared" si="205"/>
        <v>#N/A</v>
      </c>
      <c r="BP72" s="32" t="e">
        <f t="shared" si="206"/>
        <v>#N/A</v>
      </c>
      <c r="BQ72" s="32" t="e">
        <f t="shared" si="207"/>
        <v>#N/A</v>
      </c>
      <c r="BR72" s="32" t="e">
        <f t="shared" si="208"/>
        <v>#N/A</v>
      </c>
      <c r="BS72" s="32" t="e">
        <f t="shared" si="209"/>
        <v>#N/A</v>
      </c>
    </row>
    <row r="73" spans="1:71" x14ac:dyDescent="0.3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150"/>
        <v>0</v>
      </c>
      <c r="M73" s="32">
        <f t="shared" si="151"/>
        <v>0</v>
      </c>
      <c r="N73" s="32">
        <f t="shared" si="152"/>
        <v>0</v>
      </c>
      <c r="O73" s="32">
        <f t="shared" si="153"/>
        <v>0</v>
      </c>
      <c r="P73" s="32" t="str">
        <f t="shared" si="154"/>
        <v/>
      </c>
      <c r="Q73" s="32" t="e">
        <f t="shared" si="155"/>
        <v>#N/A</v>
      </c>
      <c r="R73" s="32" t="e">
        <f t="shared" si="156"/>
        <v>#N/A</v>
      </c>
      <c r="S73" s="32" t="e">
        <f t="shared" si="157"/>
        <v>#N/A</v>
      </c>
      <c r="T73" s="32" t="e">
        <f t="shared" si="158"/>
        <v>#N/A</v>
      </c>
      <c r="U73" s="32" t="e">
        <f t="shared" si="159"/>
        <v>#N/A</v>
      </c>
      <c r="V73" s="32" t="e">
        <f t="shared" si="160"/>
        <v>#N/A</v>
      </c>
      <c r="W73" s="32" t="e">
        <f t="shared" si="161"/>
        <v>#N/A</v>
      </c>
      <c r="X73" s="32" t="e">
        <f t="shared" si="162"/>
        <v>#N/A</v>
      </c>
      <c r="Y73" s="32" t="e">
        <f t="shared" si="163"/>
        <v>#N/A</v>
      </c>
      <c r="Z73" s="32" t="e">
        <f t="shared" si="164"/>
        <v>#N/A</v>
      </c>
      <c r="AA73" s="32" t="e">
        <f t="shared" si="165"/>
        <v>#N/A</v>
      </c>
      <c r="AB73" s="32" t="str">
        <f t="shared" si="166"/>
        <v/>
      </c>
      <c r="AC73" s="32" t="str">
        <f t="shared" si="167"/>
        <v/>
      </c>
      <c r="AD73" s="32" t="e">
        <f t="shared" si="168"/>
        <v>#N/A</v>
      </c>
      <c r="AE73" s="32" t="e">
        <f t="shared" si="169"/>
        <v>#N/A</v>
      </c>
      <c r="AF73" s="32" t="e">
        <f t="shared" si="170"/>
        <v>#N/A</v>
      </c>
      <c r="AG73" s="32">
        <f t="shared" si="171"/>
        <v>0</v>
      </c>
      <c r="AH73" s="32">
        <f t="shared" si="172"/>
        <v>0</v>
      </c>
      <c r="AI73" s="32">
        <f t="shared" si="173"/>
        <v>0</v>
      </c>
      <c r="AJ73" s="32">
        <f t="shared" si="174"/>
        <v>0</v>
      </c>
      <c r="AK73" s="32">
        <f t="shared" si="175"/>
        <v>0</v>
      </c>
      <c r="AL73" s="32" t="str">
        <f t="shared" si="176"/>
        <v/>
      </c>
      <c r="AM73" s="32" t="e">
        <f t="shared" si="177"/>
        <v>#N/A</v>
      </c>
      <c r="AN73" s="32" t="e">
        <f t="shared" si="178"/>
        <v>#N/A</v>
      </c>
      <c r="AO73" s="32" t="e">
        <f t="shared" si="179"/>
        <v>#N/A</v>
      </c>
      <c r="AP73" s="32" t="e">
        <f t="shared" si="180"/>
        <v>#N/A</v>
      </c>
      <c r="AQ73" s="32" t="e">
        <f t="shared" si="181"/>
        <v>#N/A</v>
      </c>
      <c r="AR73" s="32" t="e">
        <f t="shared" si="182"/>
        <v>#N/A</v>
      </c>
      <c r="AS73" s="32" t="e">
        <f t="shared" si="183"/>
        <v>#N/A</v>
      </c>
      <c r="AT73" s="32" t="e">
        <f t="shared" si="184"/>
        <v>#N/A</v>
      </c>
      <c r="AU73" s="32" t="e">
        <f t="shared" si="185"/>
        <v>#N/A</v>
      </c>
      <c r="AV73" s="32" t="e">
        <f t="shared" si="186"/>
        <v>#N/A</v>
      </c>
      <c r="AW73" s="32" t="e">
        <f t="shared" si="187"/>
        <v>#N/A</v>
      </c>
      <c r="AX73" s="32" t="str">
        <f t="shared" si="188"/>
        <v/>
      </c>
      <c r="AY73" s="32" t="str">
        <f t="shared" si="189"/>
        <v/>
      </c>
      <c r="AZ73" s="32" t="e">
        <f t="shared" si="190"/>
        <v>#N/A</v>
      </c>
      <c r="BA73" s="32" t="e">
        <f t="shared" si="191"/>
        <v>#N/A</v>
      </c>
      <c r="BB73" s="32" t="e">
        <f t="shared" si="192"/>
        <v>#N/A</v>
      </c>
      <c r="BC73" s="32">
        <f t="shared" si="193"/>
        <v>0</v>
      </c>
      <c r="BD73" s="32">
        <f t="shared" si="194"/>
        <v>0</v>
      </c>
      <c r="BE73" s="32">
        <f t="shared" si="195"/>
        <v>0</v>
      </c>
      <c r="BF73" s="32">
        <f t="shared" si="196"/>
        <v>0</v>
      </c>
      <c r="BG73" s="32">
        <f t="shared" si="197"/>
        <v>0</v>
      </c>
      <c r="BH73" s="32" t="str">
        <f t="shared" si="198"/>
        <v/>
      </c>
      <c r="BI73" s="32" t="e">
        <f t="shared" si="199"/>
        <v>#N/A</v>
      </c>
      <c r="BJ73" s="32" t="e">
        <f t="shared" si="200"/>
        <v>#N/A</v>
      </c>
      <c r="BK73" s="32" t="e">
        <f t="shared" si="201"/>
        <v>#N/A</v>
      </c>
      <c r="BL73" s="32" t="e">
        <f t="shared" si="202"/>
        <v>#N/A</v>
      </c>
      <c r="BM73" s="32" t="e">
        <f t="shared" si="203"/>
        <v>#N/A</v>
      </c>
      <c r="BN73" s="32" t="e">
        <f t="shared" si="204"/>
        <v>#N/A</v>
      </c>
      <c r="BO73" s="32" t="e">
        <f t="shared" si="205"/>
        <v>#N/A</v>
      </c>
      <c r="BP73" s="32" t="e">
        <f t="shared" si="206"/>
        <v>#N/A</v>
      </c>
      <c r="BQ73" s="32" t="e">
        <f t="shared" si="207"/>
        <v>#N/A</v>
      </c>
      <c r="BR73" s="32" t="e">
        <f t="shared" si="208"/>
        <v>#N/A</v>
      </c>
      <c r="BS73" s="32" t="e">
        <f t="shared" si="209"/>
        <v>#N/A</v>
      </c>
    </row>
    <row r="74" spans="1:71" x14ac:dyDescent="0.3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150"/>
        <v>0</v>
      </c>
      <c r="M74" s="32">
        <f t="shared" si="151"/>
        <v>0</v>
      </c>
      <c r="N74" s="32">
        <f t="shared" si="152"/>
        <v>0</v>
      </c>
      <c r="O74" s="32">
        <f t="shared" si="153"/>
        <v>0</v>
      </c>
      <c r="P74" s="32" t="str">
        <f t="shared" si="154"/>
        <v/>
      </c>
      <c r="Q74" s="32" t="e">
        <f t="shared" si="155"/>
        <v>#N/A</v>
      </c>
      <c r="R74" s="32" t="e">
        <f t="shared" si="156"/>
        <v>#N/A</v>
      </c>
      <c r="S74" s="32" t="e">
        <f t="shared" si="157"/>
        <v>#N/A</v>
      </c>
      <c r="T74" s="32" t="e">
        <f t="shared" si="158"/>
        <v>#N/A</v>
      </c>
      <c r="U74" s="32" t="e">
        <f t="shared" si="159"/>
        <v>#N/A</v>
      </c>
      <c r="V74" s="32" t="e">
        <f t="shared" si="160"/>
        <v>#N/A</v>
      </c>
      <c r="W74" s="32" t="e">
        <f t="shared" si="161"/>
        <v>#N/A</v>
      </c>
      <c r="X74" s="32" t="e">
        <f t="shared" si="162"/>
        <v>#N/A</v>
      </c>
      <c r="Y74" s="32" t="e">
        <f t="shared" si="163"/>
        <v>#N/A</v>
      </c>
      <c r="Z74" s="32" t="e">
        <f t="shared" si="164"/>
        <v>#N/A</v>
      </c>
      <c r="AA74" s="32" t="e">
        <f t="shared" si="165"/>
        <v>#N/A</v>
      </c>
      <c r="AB74" s="32" t="str">
        <f t="shared" si="166"/>
        <v/>
      </c>
      <c r="AC74" s="32" t="str">
        <f t="shared" si="167"/>
        <v/>
      </c>
      <c r="AD74" s="32" t="e">
        <f t="shared" si="168"/>
        <v>#N/A</v>
      </c>
      <c r="AE74" s="32" t="e">
        <f t="shared" si="169"/>
        <v>#N/A</v>
      </c>
      <c r="AF74" s="32" t="e">
        <f t="shared" si="170"/>
        <v>#N/A</v>
      </c>
      <c r="AG74" s="32">
        <f t="shared" si="171"/>
        <v>0</v>
      </c>
      <c r="AH74" s="32">
        <f t="shared" si="172"/>
        <v>0</v>
      </c>
      <c r="AI74" s="32">
        <f t="shared" si="173"/>
        <v>0</v>
      </c>
      <c r="AJ74" s="32">
        <f t="shared" si="174"/>
        <v>0</v>
      </c>
      <c r="AK74" s="32">
        <f t="shared" si="175"/>
        <v>0</v>
      </c>
      <c r="AL74" s="32" t="str">
        <f t="shared" si="176"/>
        <v/>
      </c>
      <c r="AM74" s="32" t="e">
        <f t="shared" si="177"/>
        <v>#N/A</v>
      </c>
      <c r="AN74" s="32" t="e">
        <f t="shared" si="178"/>
        <v>#N/A</v>
      </c>
      <c r="AO74" s="32" t="e">
        <f t="shared" si="179"/>
        <v>#N/A</v>
      </c>
      <c r="AP74" s="32" t="e">
        <f t="shared" si="180"/>
        <v>#N/A</v>
      </c>
      <c r="AQ74" s="32" t="e">
        <f t="shared" si="181"/>
        <v>#N/A</v>
      </c>
      <c r="AR74" s="32" t="e">
        <f t="shared" si="182"/>
        <v>#N/A</v>
      </c>
      <c r="AS74" s="32" t="e">
        <f t="shared" si="183"/>
        <v>#N/A</v>
      </c>
      <c r="AT74" s="32" t="e">
        <f t="shared" si="184"/>
        <v>#N/A</v>
      </c>
      <c r="AU74" s="32" t="e">
        <f t="shared" si="185"/>
        <v>#N/A</v>
      </c>
      <c r="AV74" s="32" t="e">
        <f t="shared" si="186"/>
        <v>#N/A</v>
      </c>
      <c r="AW74" s="32" t="e">
        <f t="shared" si="187"/>
        <v>#N/A</v>
      </c>
      <c r="AX74" s="32" t="str">
        <f t="shared" si="188"/>
        <v/>
      </c>
      <c r="AY74" s="32" t="str">
        <f t="shared" si="189"/>
        <v/>
      </c>
      <c r="AZ74" s="32" t="e">
        <f t="shared" si="190"/>
        <v>#N/A</v>
      </c>
      <c r="BA74" s="32" t="e">
        <f t="shared" si="191"/>
        <v>#N/A</v>
      </c>
      <c r="BB74" s="32" t="e">
        <f t="shared" si="192"/>
        <v>#N/A</v>
      </c>
      <c r="BC74" s="32">
        <f t="shared" si="193"/>
        <v>0</v>
      </c>
      <c r="BD74" s="32">
        <f t="shared" si="194"/>
        <v>0</v>
      </c>
      <c r="BE74" s="32">
        <f t="shared" si="195"/>
        <v>0</v>
      </c>
      <c r="BF74" s="32">
        <f t="shared" si="196"/>
        <v>0</v>
      </c>
      <c r="BG74" s="32">
        <f t="shared" si="197"/>
        <v>0</v>
      </c>
      <c r="BH74" s="32" t="str">
        <f t="shared" si="198"/>
        <v/>
      </c>
      <c r="BI74" s="32" t="e">
        <f t="shared" si="199"/>
        <v>#N/A</v>
      </c>
      <c r="BJ74" s="32" t="e">
        <f t="shared" si="200"/>
        <v>#N/A</v>
      </c>
      <c r="BK74" s="32" t="e">
        <f t="shared" si="201"/>
        <v>#N/A</v>
      </c>
      <c r="BL74" s="32" t="e">
        <f t="shared" si="202"/>
        <v>#N/A</v>
      </c>
      <c r="BM74" s="32" t="e">
        <f t="shared" si="203"/>
        <v>#N/A</v>
      </c>
      <c r="BN74" s="32" t="e">
        <f t="shared" si="204"/>
        <v>#N/A</v>
      </c>
      <c r="BO74" s="32" t="e">
        <f t="shared" si="205"/>
        <v>#N/A</v>
      </c>
      <c r="BP74" s="32" t="e">
        <f t="shared" si="206"/>
        <v>#N/A</v>
      </c>
      <c r="BQ74" s="32" t="e">
        <f t="shared" si="207"/>
        <v>#N/A</v>
      </c>
      <c r="BR74" s="32" t="e">
        <f t="shared" si="208"/>
        <v>#N/A</v>
      </c>
      <c r="BS74" s="32" t="e">
        <f t="shared" si="209"/>
        <v>#N/A</v>
      </c>
    </row>
    <row r="75" spans="1:71" x14ac:dyDescent="0.3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150"/>
        <v>0</v>
      </c>
      <c r="M75" s="32">
        <f t="shared" si="151"/>
        <v>0</v>
      </c>
      <c r="N75" s="32">
        <f t="shared" si="152"/>
        <v>0</v>
      </c>
      <c r="O75" s="32">
        <f t="shared" si="153"/>
        <v>0</v>
      </c>
      <c r="P75" s="32" t="str">
        <f t="shared" si="154"/>
        <v/>
      </c>
      <c r="Q75" s="32" t="e">
        <f t="shared" si="155"/>
        <v>#N/A</v>
      </c>
      <c r="R75" s="32" t="e">
        <f t="shared" si="156"/>
        <v>#N/A</v>
      </c>
      <c r="S75" s="32" t="e">
        <f t="shared" si="157"/>
        <v>#N/A</v>
      </c>
      <c r="T75" s="32" t="e">
        <f t="shared" si="158"/>
        <v>#N/A</v>
      </c>
      <c r="U75" s="32" t="e">
        <f t="shared" si="159"/>
        <v>#N/A</v>
      </c>
      <c r="V75" s="32" t="e">
        <f t="shared" si="160"/>
        <v>#N/A</v>
      </c>
      <c r="W75" s="32" t="e">
        <f t="shared" si="161"/>
        <v>#N/A</v>
      </c>
      <c r="X75" s="32" t="e">
        <f t="shared" si="162"/>
        <v>#N/A</v>
      </c>
      <c r="Y75" s="32" t="e">
        <f t="shared" si="163"/>
        <v>#N/A</v>
      </c>
      <c r="Z75" s="32" t="e">
        <f t="shared" si="164"/>
        <v>#N/A</v>
      </c>
      <c r="AA75" s="32" t="e">
        <f t="shared" si="165"/>
        <v>#N/A</v>
      </c>
      <c r="AB75" s="32" t="str">
        <f t="shared" si="166"/>
        <v/>
      </c>
      <c r="AC75" s="32" t="str">
        <f t="shared" si="167"/>
        <v/>
      </c>
      <c r="AD75" s="32" t="e">
        <f t="shared" si="168"/>
        <v>#N/A</v>
      </c>
      <c r="AE75" s="32" t="e">
        <f t="shared" si="169"/>
        <v>#N/A</v>
      </c>
      <c r="AF75" s="32" t="e">
        <f t="shared" si="170"/>
        <v>#N/A</v>
      </c>
      <c r="AG75" s="32">
        <f t="shared" si="171"/>
        <v>0</v>
      </c>
      <c r="AH75" s="32">
        <f t="shared" si="172"/>
        <v>0</v>
      </c>
      <c r="AI75" s="32">
        <f t="shared" si="173"/>
        <v>0</v>
      </c>
      <c r="AJ75" s="32">
        <f t="shared" si="174"/>
        <v>0</v>
      </c>
      <c r="AK75" s="32">
        <f t="shared" si="175"/>
        <v>0</v>
      </c>
      <c r="AL75" s="32" t="str">
        <f t="shared" si="176"/>
        <v/>
      </c>
      <c r="AM75" s="32" t="e">
        <f t="shared" si="177"/>
        <v>#N/A</v>
      </c>
      <c r="AN75" s="32" t="e">
        <f t="shared" si="178"/>
        <v>#N/A</v>
      </c>
      <c r="AO75" s="32" t="e">
        <f t="shared" si="179"/>
        <v>#N/A</v>
      </c>
      <c r="AP75" s="32" t="e">
        <f t="shared" si="180"/>
        <v>#N/A</v>
      </c>
      <c r="AQ75" s="32" t="e">
        <f t="shared" si="181"/>
        <v>#N/A</v>
      </c>
      <c r="AR75" s="32" t="e">
        <f t="shared" si="182"/>
        <v>#N/A</v>
      </c>
      <c r="AS75" s="32" t="e">
        <f t="shared" si="183"/>
        <v>#N/A</v>
      </c>
      <c r="AT75" s="32" t="e">
        <f t="shared" si="184"/>
        <v>#N/A</v>
      </c>
      <c r="AU75" s="32" t="e">
        <f t="shared" si="185"/>
        <v>#N/A</v>
      </c>
      <c r="AV75" s="32" t="e">
        <f t="shared" si="186"/>
        <v>#N/A</v>
      </c>
      <c r="AW75" s="32" t="e">
        <f t="shared" si="187"/>
        <v>#N/A</v>
      </c>
      <c r="AX75" s="32" t="str">
        <f t="shared" si="188"/>
        <v/>
      </c>
      <c r="AY75" s="32" t="str">
        <f t="shared" si="189"/>
        <v/>
      </c>
      <c r="AZ75" s="32" t="e">
        <f t="shared" si="190"/>
        <v>#N/A</v>
      </c>
      <c r="BA75" s="32" t="e">
        <f t="shared" si="191"/>
        <v>#N/A</v>
      </c>
      <c r="BB75" s="32" t="e">
        <f t="shared" si="192"/>
        <v>#N/A</v>
      </c>
      <c r="BC75" s="32">
        <f t="shared" si="193"/>
        <v>0</v>
      </c>
      <c r="BD75" s="32">
        <f t="shared" si="194"/>
        <v>0</v>
      </c>
      <c r="BE75" s="32">
        <f t="shared" si="195"/>
        <v>0</v>
      </c>
      <c r="BF75" s="32">
        <f t="shared" si="196"/>
        <v>0</v>
      </c>
      <c r="BG75" s="32">
        <f t="shared" si="197"/>
        <v>0</v>
      </c>
      <c r="BH75" s="32" t="str">
        <f t="shared" si="198"/>
        <v/>
      </c>
      <c r="BI75" s="32" t="e">
        <f t="shared" si="199"/>
        <v>#N/A</v>
      </c>
      <c r="BJ75" s="32" t="e">
        <f t="shared" si="200"/>
        <v>#N/A</v>
      </c>
      <c r="BK75" s="32" t="e">
        <f t="shared" si="201"/>
        <v>#N/A</v>
      </c>
      <c r="BL75" s="32" t="e">
        <f t="shared" si="202"/>
        <v>#N/A</v>
      </c>
      <c r="BM75" s="32" t="e">
        <f t="shared" si="203"/>
        <v>#N/A</v>
      </c>
      <c r="BN75" s="32" t="e">
        <f t="shared" si="204"/>
        <v>#N/A</v>
      </c>
      <c r="BO75" s="32" t="e">
        <f t="shared" si="205"/>
        <v>#N/A</v>
      </c>
      <c r="BP75" s="32" t="e">
        <f t="shared" si="206"/>
        <v>#N/A</v>
      </c>
      <c r="BQ75" s="32" t="e">
        <f t="shared" si="207"/>
        <v>#N/A</v>
      </c>
      <c r="BR75" s="32" t="e">
        <f t="shared" si="208"/>
        <v>#N/A</v>
      </c>
      <c r="BS75" s="32" t="e">
        <f t="shared" si="209"/>
        <v>#N/A</v>
      </c>
    </row>
    <row r="76" spans="1:71" x14ac:dyDescent="0.3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150"/>
        <v>0</v>
      </c>
      <c r="M76" s="32">
        <f t="shared" si="151"/>
        <v>0</v>
      </c>
      <c r="N76" s="32">
        <f t="shared" si="152"/>
        <v>0</v>
      </c>
      <c r="O76" s="32">
        <f t="shared" si="153"/>
        <v>0</v>
      </c>
      <c r="P76" s="32" t="str">
        <f t="shared" si="154"/>
        <v/>
      </c>
      <c r="Q76" s="32" t="e">
        <f t="shared" si="155"/>
        <v>#N/A</v>
      </c>
      <c r="R76" s="32" t="e">
        <f t="shared" si="156"/>
        <v>#N/A</v>
      </c>
      <c r="S76" s="32" t="e">
        <f t="shared" si="157"/>
        <v>#N/A</v>
      </c>
      <c r="T76" s="32" t="e">
        <f t="shared" si="158"/>
        <v>#N/A</v>
      </c>
      <c r="U76" s="32" t="e">
        <f t="shared" si="159"/>
        <v>#N/A</v>
      </c>
      <c r="V76" s="32" t="e">
        <f t="shared" si="160"/>
        <v>#N/A</v>
      </c>
      <c r="W76" s="32" t="e">
        <f t="shared" si="161"/>
        <v>#N/A</v>
      </c>
      <c r="X76" s="32" t="e">
        <f t="shared" si="162"/>
        <v>#N/A</v>
      </c>
      <c r="Y76" s="32" t="e">
        <f t="shared" si="163"/>
        <v>#N/A</v>
      </c>
      <c r="Z76" s="32" t="e">
        <f t="shared" si="164"/>
        <v>#N/A</v>
      </c>
      <c r="AA76" s="32" t="e">
        <f t="shared" si="165"/>
        <v>#N/A</v>
      </c>
      <c r="AB76" s="32" t="str">
        <f t="shared" si="166"/>
        <v/>
      </c>
      <c r="AC76" s="32" t="str">
        <f t="shared" si="167"/>
        <v/>
      </c>
      <c r="AD76" s="32" t="e">
        <f t="shared" si="168"/>
        <v>#N/A</v>
      </c>
      <c r="AE76" s="32" t="e">
        <f t="shared" si="169"/>
        <v>#N/A</v>
      </c>
      <c r="AF76" s="32" t="e">
        <f t="shared" si="170"/>
        <v>#N/A</v>
      </c>
      <c r="AG76" s="32">
        <f t="shared" si="171"/>
        <v>0</v>
      </c>
      <c r="AH76" s="32">
        <f t="shared" si="172"/>
        <v>0</v>
      </c>
      <c r="AI76" s="32">
        <f t="shared" si="173"/>
        <v>0</v>
      </c>
      <c r="AJ76" s="32">
        <f t="shared" si="174"/>
        <v>0</v>
      </c>
      <c r="AK76" s="32">
        <f t="shared" si="175"/>
        <v>0</v>
      </c>
      <c r="AL76" s="32" t="str">
        <f t="shared" si="176"/>
        <v/>
      </c>
      <c r="AM76" s="32" t="e">
        <f t="shared" si="177"/>
        <v>#N/A</v>
      </c>
      <c r="AN76" s="32" t="e">
        <f t="shared" si="178"/>
        <v>#N/A</v>
      </c>
      <c r="AO76" s="32" t="e">
        <f t="shared" si="179"/>
        <v>#N/A</v>
      </c>
      <c r="AP76" s="32" t="e">
        <f t="shared" si="180"/>
        <v>#N/A</v>
      </c>
      <c r="AQ76" s="32" t="e">
        <f t="shared" si="181"/>
        <v>#N/A</v>
      </c>
      <c r="AR76" s="32" t="e">
        <f t="shared" si="182"/>
        <v>#N/A</v>
      </c>
      <c r="AS76" s="32" t="e">
        <f t="shared" si="183"/>
        <v>#N/A</v>
      </c>
      <c r="AT76" s="32" t="e">
        <f t="shared" si="184"/>
        <v>#N/A</v>
      </c>
      <c r="AU76" s="32" t="e">
        <f t="shared" si="185"/>
        <v>#N/A</v>
      </c>
      <c r="AV76" s="32" t="e">
        <f t="shared" si="186"/>
        <v>#N/A</v>
      </c>
      <c r="AW76" s="32" t="e">
        <f t="shared" si="187"/>
        <v>#N/A</v>
      </c>
      <c r="AX76" s="32" t="str">
        <f t="shared" si="188"/>
        <v/>
      </c>
      <c r="AY76" s="32" t="str">
        <f t="shared" si="189"/>
        <v/>
      </c>
      <c r="AZ76" s="32" t="e">
        <f t="shared" si="190"/>
        <v>#N/A</v>
      </c>
      <c r="BA76" s="32" t="e">
        <f t="shared" si="191"/>
        <v>#N/A</v>
      </c>
      <c r="BB76" s="32" t="e">
        <f t="shared" si="192"/>
        <v>#N/A</v>
      </c>
      <c r="BC76" s="32">
        <f t="shared" si="193"/>
        <v>0</v>
      </c>
      <c r="BD76" s="32">
        <f t="shared" si="194"/>
        <v>0</v>
      </c>
      <c r="BE76" s="32">
        <f t="shared" si="195"/>
        <v>0</v>
      </c>
      <c r="BF76" s="32">
        <f t="shared" si="196"/>
        <v>0</v>
      </c>
      <c r="BG76" s="32">
        <f t="shared" si="197"/>
        <v>0</v>
      </c>
      <c r="BH76" s="32" t="str">
        <f t="shared" si="198"/>
        <v/>
      </c>
      <c r="BI76" s="32" t="e">
        <f t="shared" si="199"/>
        <v>#N/A</v>
      </c>
      <c r="BJ76" s="32" t="e">
        <f t="shared" si="200"/>
        <v>#N/A</v>
      </c>
      <c r="BK76" s="32" t="e">
        <f t="shared" si="201"/>
        <v>#N/A</v>
      </c>
      <c r="BL76" s="32" t="e">
        <f t="shared" si="202"/>
        <v>#N/A</v>
      </c>
      <c r="BM76" s="32" t="e">
        <f t="shared" si="203"/>
        <v>#N/A</v>
      </c>
      <c r="BN76" s="32" t="e">
        <f t="shared" si="204"/>
        <v>#N/A</v>
      </c>
      <c r="BO76" s="32" t="e">
        <f t="shared" si="205"/>
        <v>#N/A</v>
      </c>
      <c r="BP76" s="32" t="e">
        <f t="shared" si="206"/>
        <v>#N/A</v>
      </c>
      <c r="BQ76" s="32" t="e">
        <f t="shared" si="207"/>
        <v>#N/A</v>
      </c>
      <c r="BR76" s="32" t="e">
        <f t="shared" si="208"/>
        <v>#N/A</v>
      </c>
      <c r="BS76" s="32" t="e">
        <f t="shared" si="209"/>
        <v>#N/A</v>
      </c>
    </row>
    <row r="77" spans="1:71" x14ac:dyDescent="0.3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150"/>
        <v>0</v>
      </c>
      <c r="M77" s="32">
        <f t="shared" si="151"/>
        <v>0</v>
      </c>
      <c r="N77" s="32">
        <f t="shared" si="152"/>
        <v>0</v>
      </c>
      <c r="O77" s="32">
        <f t="shared" si="153"/>
        <v>0</v>
      </c>
      <c r="P77" s="32" t="str">
        <f t="shared" si="154"/>
        <v/>
      </c>
      <c r="Q77" s="32" t="e">
        <f t="shared" si="155"/>
        <v>#N/A</v>
      </c>
      <c r="R77" s="32" t="e">
        <f t="shared" si="156"/>
        <v>#N/A</v>
      </c>
      <c r="S77" s="32" t="e">
        <f t="shared" si="157"/>
        <v>#N/A</v>
      </c>
      <c r="T77" s="32" t="e">
        <f t="shared" si="158"/>
        <v>#N/A</v>
      </c>
      <c r="U77" s="32" t="e">
        <f t="shared" si="159"/>
        <v>#N/A</v>
      </c>
      <c r="V77" s="32" t="e">
        <f t="shared" si="160"/>
        <v>#N/A</v>
      </c>
      <c r="W77" s="32" t="e">
        <f t="shared" si="161"/>
        <v>#N/A</v>
      </c>
      <c r="X77" s="32" t="e">
        <f t="shared" si="162"/>
        <v>#N/A</v>
      </c>
      <c r="Y77" s="32" t="e">
        <f t="shared" si="163"/>
        <v>#N/A</v>
      </c>
      <c r="Z77" s="32" t="e">
        <f t="shared" si="164"/>
        <v>#N/A</v>
      </c>
      <c r="AA77" s="32" t="e">
        <f t="shared" si="165"/>
        <v>#N/A</v>
      </c>
      <c r="AB77" s="32" t="str">
        <f t="shared" si="166"/>
        <v/>
      </c>
      <c r="AC77" s="32" t="str">
        <f t="shared" si="167"/>
        <v/>
      </c>
      <c r="AD77" s="32" t="e">
        <f t="shared" si="168"/>
        <v>#N/A</v>
      </c>
      <c r="AE77" s="32" t="e">
        <f t="shared" si="169"/>
        <v>#N/A</v>
      </c>
      <c r="AF77" s="32" t="e">
        <f t="shared" si="170"/>
        <v>#N/A</v>
      </c>
      <c r="AG77" s="32">
        <f t="shared" si="171"/>
        <v>0</v>
      </c>
      <c r="AH77" s="32">
        <f t="shared" si="172"/>
        <v>0</v>
      </c>
      <c r="AI77" s="32">
        <f t="shared" si="173"/>
        <v>0</v>
      </c>
      <c r="AJ77" s="32">
        <f t="shared" si="174"/>
        <v>0</v>
      </c>
      <c r="AK77" s="32">
        <f t="shared" si="175"/>
        <v>0</v>
      </c>
      <c r="AL77" s="32" t="str">
        <f t="shared" si="176"/>
        <v/>
      </c>
      <c r="AM77" s="32" t="e">
        <f t="shared" si="177"/>
        <v>#N/A</v>
      </c>
      <c r="AN77" s="32" t="e">
        <f t="shared" si="178"/>
        <v>#N/A</v>
      </c>
      <c r="AO77" s="32" t="e">
        <f t="shared" si="179"/>
        <v>#N/A</v>
      </c>
      <c r="AP77" s="32" t="e">
        <f t="shared" si="180"/>
        <v>#N/A</v>
      </c>
      <c r="AQ77" s="32" t="e">
        <f t="shared" si="181"/>
        <v>#N/A</v>
      </c>
      <c r="AR77" s="32" t="e">
        <f t="shared" si="182"/>
        <v>#N/A</v>
      </c>
      <c r="AS77" s="32" t="e">
        <f t="shared" si="183"/>
        <v>#N/A</v>
      </c>
      <c r="AT77" s="32" t="e">
        <f t="shared" si="184"/>
        <v>#N/A</v>
      </c>
      <c r="AU77" s="32" t="e">
        <f t="shared" si="185"/>
        <v>#N/A</v>
      </c>
      <c r="AV77" s="32" t="e">
        <f t="shared" si="186"/>
        <v>#N/A</v>
      </c>
      <c r="AW77" s="32" t="e">
        <f t="shared" si="187"/>
        <v>#N/A</v>
      </c>
      <c r="AX77" s="32" t="str">
        <f t="shared" si="188"/>
        <v/>
      </c>
      <c r="AY77" s="32" t="str">
        <f t="shared" si="189"/>
        <v/>
      </c>
      <c r="AZ77" s="32" t="e">
        <f t="shared" si="190"/>
        <v>#N/A</v>
      </c>
      <c r="BA77" s="32" t="e">
        <f t="shared" si="191"/>
        <v>#N/A</v>
      </c>
      <c r="BB77" s="32" t="e">
        <f t="shared" si="192"/>
        <v>#N/A</v>
      </c>
      <c r="BC77" s="32">
        <f t="shared" si="193"/>
        <v>0</v>
      </c>
      <c r="BD77" s="32">
        <f t="shared" si="194"/>
        <v>0</v>
      </c>
      <c r="BE77" s="32">
        <f t="shared" si="195"/>
        <v>0</v>
      </c>
      <c r="BF77" s="32">
        <f t="shared" si="196"/>
        <v>0</v>
      </c>
      <c r="BG77" s="32">
        <f t="shared" si="197"/>
        <v>0</v>
      </c>
      <c r="BH77" s="32" t="str">
        <f t="shared" si="198"/>
        <v/>
      </c>
      <c r="BI77" s="32" t="e">
        <f t="shared" si="199"/>
        <v>#N/A</v>
      </c>
      <c r="BJ77" s="32" t="e">
        <f t="shared" si="200"/>
        <v>#N/A</v>
      </c>
      <c r="BK77" s="32" t="e">
        <f t="shared" si="201"/>
        <v>#N/A</v>
      </c>
      <c r="BL77" s="32" t="e">
        <f t="shared" si="202"/>
        <v>#N/A</v>
      </c>
      <c r="BM77" s="32" t="e">
        <f t="shared" si="203"/>
        <v>#N/A</v>
      </c>
      <c r="BN77" s="32" t="e">
        <f t="shared" si="204"/>
        <v>#N/A</v>
      </c>
      <c r="BO77" s="32" t="e">
        <f t="shared" si="205"/>
        <v>#N/A</v>
      </c>
      <c r="BP77" s="32" t="e">
        <f t="shared" si="206"/>
        <v>#N/A</v>
      </c>
      <c r="BQ77" s="32" t="e">
        <f t="shared" si="207"/>
        <v>#N/A</v>
      </c>
      <c r="BR77" s="32" t="e">
        <f t="shared" si="208"/>
        <v>#N/A</v>
      </c>
      <c r="BS77" s="32" t="e">
        <f t="shared" si="209"/>
        <v>#N/A</v>
      </c>
    </row>
    <row r="78" spans="1:71" x14ac:dyDescent="0.3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150"/>
        <v>0</v>
      </c>
      <c r="M78" s="32">
        <f t="shared" si="151"/>
        <v>0</v>
      </c>
      <c r="N78" s="32">
        <f t="shared" si="152"/>
        <v>0</v>
      </c>
      <c r="O78" s="32">
        <f t="shared" si="153"/>
        <v>0</v>
      </c>
      <c r="P78" s="32" t="str">
        <f t="shared" si="154"/>
        <v/>
      </c>
      <c r="Q78" s="32" t="e">
        <f t="shared" si="155"/>
        <v>#N/A</v>
      </c>
      <c r="R78" s="32" t="e">
        <f t="shared" si="156"/>
        <v>#N/A</v>
      </c>
      <c r="S78" s="32" t="e">
        <f t="shared" si="157"/>
        <v>#N/A</v>
      </c>
      <c r="T78" s="32" t="e">
        <f t="shared" si="158"/>
        <v>#N/A</v>
      </c>
      <c r="U78" s="32" t="e">
        <f t="shared" si="159"/>
        <v>#N/A</v>
      </c>
      <c r="V78" s="32" t="e">
        <f t="shared" si="160"/>
        <v>#N/A</v>
      </c>
      <c r="W78" s="32" t="e">
        <f t="shared" si="161"/>
        <v>#N/A</v>
      </c>
      <c r="X78" s="32" t="e">
        <f t="shared" si="162"/>
        <v>#N/A</v>
      </c>
      <c r="Y78" s="32" t="e">
        <f t="shared" si="163"/>
        <v>#N/A</v>
      </c>
      <c r="Z78" s="32" t="e">
        <f t="shared" si="164"/>
        <v>#N/A</v>
      </c>
      <c r="AA78" s="32" t="e">
        <f t="shared" si="165"/>
        <v>#N/A</v>
      </c>
      <c r="AB78" s="32" t="str">
        <f t="shared" si="166"/>
        <v/>
      </c>
      <c r="AC78" s="32" t="str">
        <f t="shared" si="167"/>
        <v/>
      </c>
      <c r="AD78" s="32" t="e">
        <f t="shared" si="168"/>
        <v>#N/A</v>
      </c>
      <c r="AE78" s="32" t="e">
        <f t="shared" si="169"/>
        <v>#N/A</v>
      </c>
      <c r="AF78" s="32" t="e">
        <f t="shared" si="170"/>
        <v>#N/A</v>
      </c>
      <c r="AG78" s="32">
        <f t="shared" si="171"/>
        <v>0</v>
      </c>
      <c r="AH78" s="32">
        <f t="shared" si="172"/>
        <v>0</v>
      </c>
      <c r="AI78" s="32">
        <f t="shared" si="173"/>
        <v>0</v>
      </c>
      <c r="AJ78" s="32">
        <f t="shared" si="174"/>
        <v>0</v>
      </c>
      <c r="AK78" s="32">
        <f t="shared" si="175"/>
        <v>0</v>
      </c>
      <c r="AL78" s="32" t="str">
        <f t="shared" si="176"/>
        <v/>
      </c>
      <c r="AM78" s="32" t="e">
        <f t="shared" si="177"/>
        <v>#N/A</v>
      </c>
      <c r="AN78" s="32" t="e">
        <f t="shared" si="178"/>
        <v>#N/A</v>
      </c>
      <c r="AO78" s="32" t="e">
        <f t="shared" si="179"/>
        <v>#N/A</v>
      </c>
      <c r="AP78" s="32" t="e">
        <f t="shared" si="180"/>
        <v>#N/A</v>
      </c>
      <c r="AQ78" s="32" t="e">
        <f t="shared" si="181"/>
        <v>#N/A</v>
      </c>
      <c r="AR78" s="32" t="e">
        <f t="shared" si="182"/>
        <v>#N/A</v>
      </c>
      <c r="AS78" s="32" t="e">
        <f t="shared" si="183"/>
        <v>#N/A</v>
      </c>
      <c r="AT78" s="32" t="e">
        <f t="shared" si="184"/>
        <v>#N/A</v>
      </c>
      <c r="AU78" s="32" t="e">
        <f t="shared" si="185"/>
        <v>#N/A</v>
      </c>
      <c r="AV78" s="32" t="e">
        <f t="shared" si="186"/>
        <v>#N/A</v>
      </c>
      <c r="AW78" s="32" t="e">
        <f t="shared" si="187"/>
        <v>#N/A</v>
      </c>
      <c r="AX78" s="32" t="str">
        <f t="shared" si="188"/>
        <v/>
      </c>
      <c r="AY78" s="32" t="str">
        <f t="shared" si="189"/>
        <v/>
      </c>
      <c r="AZ78" s="32" t="e">
        <f t="shared" si="190"/>
        <v>#N/A</v>
      </c>
      <c r="BA78" s="32" t="e">
        <f t="shared" si="191"/>
        <v>#N/A</v>
      </c>
      <c r="BB78" s="32" t="e">
        <f t="shared" si="192"/>
        <v>#N/A</v>
      </c>
      <c r="BC78" s="32">
        <f t="shared" si="193"/>
        <v>0</v>
      </c>
      <c r="BD78" s="32">
        <f t="shared" si="194"/>
        <v>0</v>
      </c>
      <c r="BE78" s="32">
        <f t="shared" si="195"/>
        <v>0</v>
      </c>
      <c r="BF78" s="32">
        <f t="shared" si="196"/>
        <v>0</v>
      </c>
      <c r="BG78" s="32">
        <f t="shared" si="197"/>
        <v>0</v>
      </c>
      <c r="BH78" s="32" t="str">
        <f t="shared" si="198"/>
        <v/>
      </c>
      <c r="BI78" s="32" t="e">
        <f t="shared" si="199"/>
        <v>#N/A</v>
      </c>
      <c r="BJ78" s="32" t="e">
        <f t="shared" si="200"/>
        <v>#N/A</v>
      </c>
      <c r="BK78" s="32" t="e">
        <f t="shared" si="201"/>
        <v>#N/A</v>
      </c>
      <c r="BL78" s="32" t="e">
        <f t="shared" si="202"/>
        <v>#N/A</v>
      </c>
      <c r="BM78" s="32" t="e">
        <f t="shared" si="203"/>
        <v>#N/A</v>
      </c>
      <c r="BN78" s="32" t="e">
        <f t="shared" si="204"/>
        <v>#N/A</v>
      </c>
      <c r="BO78" s="32" t="e">
        <f t="shared" si="205"/>
        <v>#N/A</v>
      </c>
      <c r="BP78" s="32" t="e">
        <f t="shared" si="206"/>
        <v>#N/A</v>
      </c>
      <c r="BQ78" s="32" t="e">
        <f t="shared" si="207"/>
        <v>#N/A</v>
      </c>
      <c r="BR78" s="32" t="e">
        <f t="shared" si="208"/>
        <v>#N/A</v>
      </c>
      <c r="BS78" s="32" t="e">
        <f t="shared" si="209"/>
        <v>#N/A</v>
      </c>
    </row>
    <row r="79" spans="1:71" x14ac:dyDescent="0.3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150"/>
        <v>0</v>
      </c>
      <c r="M79" s="32">
        <f t="shared" si="151"/>
        <v>0</v>
      </c>
      <c r="N79" s="32">
        <f t="shared" si="152"/>
        <v>0</v>
      </c>
      <c r="O79" s="32">
        <f t="shared" si="153"/>
        <v>0</v>
      </c>
      <c r="P79" s="32" t="str">
        <f t="shared" si="154"/>
        <v/>
      </c>
      <c r="Q79" s="32" t="e">
        <f t="shared" si="155"/>
        <v>#N/A</v>
      </c>
      <c r="R79" s="32" t="e">
        <f t="shared" si="156"/>
        <v>#N/A</v>
      </c>
      <c r="S79" s="32" t="e">
        <f t="shared" si="157"/>
        <v>#N/A</v>
      </c>
      <c r="T79" s="32" t="e">
        <f t="shared" si="158"/>
        <v>#N/A</v>
      </c>
      <c r="U79" s="32" t="e">
        <f t="shared" si="159"/>
        <v>#N/A</v>
      </c>
      <c r="V79" s="32" t="e">
        <f t="shared" si="160"/>
        <v>#N/A</v>
      </c>
      <c r="W79" s="32" t="e">
        <f t="shared" si="161"/>
        <v>#N/A</v>
      </c>
      <c r="X79" s="32" t="e">
        <f t="shared" si="162"/>
        <v>#N/A</v>
      </c>
      <c r="Y79" s="32" t="e">
        <f t="shared" si="163"/>
        <v>#N/A</v>
      </c>
      <c r="Z79" s="32" t="e">
        <f t="shared" si="164"/>
        <v>#N/A</v>
      </c>
      <c r="AA79" s="32" t="e">
        <f t="shared" si="165"/>
        <v>#N/A</v>
      </c>
      <c r="AB79" s="32" t="str">
        <f t="shared" si="166"/>
        <v/>
      </c>
      <c r="AC79" s="32" t="str">
        <f t="shared" si="167"/>
        <v/>
      </c>
      <c r="AD79" s="32" t="e">
        <f t="shared" si="168"/>
        <v>#N/A</v>
      </c>
      <c r="AE79" s="32" t="e">
        <f t="shared" si="169"/>
        <v>#N/A</v>
      </c>
      <c r="AF79" s="32" t="e">
        <f t="shared" si="170"/>
        <v>#N/A</v>
      </c>
      <c r="AG79" s="32">
        <f t="shared" si="171"/>
        <v>0</v>
      </c>
      <c r="AH79" s="32">
        <f t="shared" si="172"/>
        <v>0</v>
      </c>
      <c r="AI79" s="32">
        <f t="shared" si="173"/>
        <v>0</v>
      </c>
      <c r="AJ79" s="32">
        <f t="shared" si="174"/>
        <v>0</v>
      </c>
      <c r="AK79" s="32">
        <f t="shared" si="175"/>
        <v>0</v>
      </c>
      <c r="AL79" s="32" t="str">
        <f t="shared" si="176"/>
        <v/>
      </c>
      <c r="AM79" s="32" t="e">
        <f t="shared" si="177"/>
        <v>#N/A</v>
      </c>
      <c r="AN79" s="32" t="e">
        <f t="shared" si="178"/>
        <v>#N/A</v>
      </c>
      <c r="AO79" s="32" t="e">
        <f t="shared" si="179"/>
        <v>#N/A</v>
      </c>
      <c r="AP79" s="32" t="e">
        <f t="shared" si="180"/>
        <v>#N/A</v>
      </c>
      <c r="AQ79" s="32" t="e">
        <f t="shared" si="181"/>
        <v>#N/A</v>
      </c>
      <c r="AR79" s="32" t="e">
        <f t="shared" si="182"/>
        <v>#N/A</v>
      </c>
      <c r="AS79" s="32" t="e">
        <f t="shared" si="183"/>
        <v>#N/A</v>
      </c>
      <c r="AT79" s="32" t="e">
        <f t="shared" si="184"/>
        <v>#N/A</v>
      </c>
      <c r="AU79" s="32" t="e">
        <f t="shared" si="185"/>
        <v>#N/A</v>
      </c>
      <c r="AV79" s="32" t="e">
        <f t="shared" si="186"/>
        <v>#N/A</v>
      </c>
      <c r="AW79" s="32" t="e">
        <f t="shared" si="187"/>
        <v>#N/A</v>
      </c>
      <c r="AX79" s="32" t="str">
        <f t="shared" si="188"/>
        <v/>
      </c>
      <c r="AY79" s="32" t="str">
        <f t="shared" si="189"/>
        <v/>
      </c>
      <c r="AZ79" s="32" t="e">
        <f t="shared" si="190"/>
        <v>#N/A</v>
      </c>
      <c r="BA79" s="32" t="e">
        <f t="shared" si="191"/>
        <v>#N/A</v>
      </c>
      <c r="BB79" s="32" t="e">
        <f t="shared" si="192"/>
        <v>#N/A</v>
      </c>
      <c r="BC79" s="32">
        <f t="shared" si="193"/>
        <v>0</v>
      </c>
      <c r="BD79" s="32">
        <f t="shared" si="194"/>
        <v>0</v>
      </c>
      <c r="BE79" s="32">
        <f t="shared" si="195"/>
        <v>0</v>
      </c>
      <c r="BF79" s="32">
        <f t="shared" si="196"/>
        <v>0</v>
      </c>
      <c r="BG79" s="32">
        <f t="shared" si="197"/>
        <v>0</v>
      </c>
      <c r="BH79" s="32" t="str">
        <f t="shared" si="198"/>
        <v/>
      </c>
      <c r="BI79" s="32" t="e">
        <f t="shared" si="199"/>
        <v>#N/A</v>
      </c>
      <c r="BJ79" s="32" t="e">
        <f t="shared" si="200"/>
        <v>#N/A</v>
      </c>
      <c r="BK79" s="32" t="e">
        <f t="shared" si="201"/>
        <v>#N/A</v>
      </c>
      <c r="BL79" s="32" t="e">
        <f t="shared" si="202"/>
        <v>#N/A</v>
      </c>
      <c r="BM79" s="32" t="e">
        <f t="shared" si="203"/>
        <v>#N/A</v>
      </c>
      <c r="BN79" s="32" t="e">
        <f t="shared" si="204"/>
        <v>#N/A</v>
      </c>
      <c r="BO79" s="32" t="e">
        <f t="shared" si="205"/>
        <v>#N/A</v>
      </c>
      <c r="BP79" s="32" t="e">
        <f t="shared" si="206"/>
        <v>#N/A</v>
      </c>
      <c r="BQ79" s="32" t="e">
        <f t="shared" si="207"/>
        <v>#N/A</v>
      </c>
      <c r="BR79" s="32" t="e">
        <f t="shared" si="208"/>
        <v>#N/A</v>
      </c>
      <c r="BS79" s="32" t="e">
        <f t="shared" si="209"/>
        <v>#N/A</v>
      </c>
    </row>
    <row r="80" spans="1:71" x14ac:dyDescent="0.3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150"/>
        <v>0</v>
      </c>
      <c r="M80" s="32">
        <f t="shared" si="151"/>
        <v>0</v>
      </c>
      <c r="N80" s="32">
        <f t="shared" si="152"/>
        <v>0</v>
      </c>
      <c r="O80" s="32">
        <f t="shared" si="153"/>
        <v>0</v>
      </c>
      <c r="P80" s="32" t="str">
        <f t="shared" si="154"/>
        <v/>
      </c>
      <c r="Q80" s="32" t="e">
        <f t="shared" si="155"/>
        <v>#N/A</v>
      </c>
      <c r="R80" s="32" t="e">
        <f t="shared" si="156"/>
        <v>#N/A</v>
      </c>
      <c r="S80" s="32" t="e">
        <f t="shared" si="157"/>
        <v>#N/A</v>
      </c>
      <c r="T80" s="32" t="e">
        <f t="shared" si="158"/>
        <v>#N/A</v>
      </c>
      <c r="U80" s="32" t="e">
        <f t="shared" si="159"/>
        <v>#N/A</v>
      </c>
      <c r="V80" s="32" t="e">
        <f t="shared" si="160"/>
        <v>#N/A</v>
      </c>
      <c r="W80" s="32" t="e">
        <f t="shared" si="161"/>
        <v>#N/A</v>
      </c>
      <c r="X80" s="32" t="e">
        <f t="shared" si="162"/>
        <v>#N/A</v>
      </c>
      <c r="Y80" s="32" t="e">
        <f t="shared" si="163"/>
        <v>#N/A</v>
      </c>
      <c r="Z80" s="32" t="e">
        <f t="shared" si="164"/>
        <v>#N/A</v>
      </c>
      <c r="AA80" s="32" t="e">
        <f t="shared" si="165"/>
        <v>#N/A</v>
      </c>
      <c r="AB80" s="32" t="str">
        <f t="shared" si="166"/>
        <v/>
      </c>
      <c r="AC80" s="32" t="str">
        <f t="shared" si="167"/>
        <v/>
      </c>
      <c r="AD80" s="32" t="e">
        <f t="shared" si="168"/>
        <v>#N/A</v>
      </c>
      <c r="AE80" s="32" t="e">
        <f t="shared" si="169"/>
        <v>#N/A</v>
      </c>
      <c r="AF80" s="32" t="e">
        <f t="shared" si="170"/>
        <v>#N/A</v>
      </c>
      <c r="AG80" s="32">
        <f t="shared" si="171"/>
        <v>0</v>
      </c>
      <c r="AH80" s="32">
        <f t="shared" si="172"/>
        <v>0</v>
      </c>
      <c r="AI80" s="32">
        <f t="shared" si="173"/>
        <v>0</v>
      </c>
      <c r="AJ80" s="32">
        <f t="shared" si="174"/>
        <v>0</v>
      </c>
      <c r="AK80" s="32">
        <f t="shared" si="175"/>
        <v>0</v>
      </c>
      <c r="AL80" s="32" t="str">
        <f t="shared" si="176"/>
        <v/>
      </c>
      <c r="AM80" s="32" t="e">
        <f t="shared" si="177"/>
        <v>#N/A</v>
      </c>
      <c r="AN80" s="32" t="e">
        <f t="shared" si="178"/>
        <v>#N/A</v>
      </c>
      <c r="AO80" s="32" t="e">
        <f t="shared" si="179"/>
        <v>#N/A</v>
      </c>
      <c r="AP80" s="32" t="e">
        <f t="shared" si="180"/>
        <v>#N/A</v>
      </c>
      <c r="AQ80" s="32" t="e">
        <f t="shared" si="181"/>
        <v>#N/A</v>
      </c>
      <c r="AR80" s="32" t="e">
        <f t="shared" si="182"/>
        <v>#N/A</v>
      </c>
      <c r="AS80" s="32" t="e">
        <f t="shared" si="183"/>
        <v>#N/A</v>
      </c>
      <c r="AT80" s="32" t="e">
        <f t="shared" si="184"/>
        <v>#N/A</v>
      </c>
      <c r="AU80" s="32" t="e">
        <f t="shared" si="185"/>
        <v>#N/A</v>
      </c>
      <c r="AV80" s="32" t="e">
        <f t="shared" si="186"/>
        <v>#N/A</v>
      </c>
      <c r="AW80" s="32" t="e">
        <f t="shared" si="187"/>
        <v>#N/A</v>
      </c>
      <c r="AX80" s="32" t="str">
        <f t="shared" si="188"/>
        <v/>
      </c>
      <c r="AY80" s="32" t="str">
        <f t="shared" si="189"/>
        <v/>
      </c>
      <c r="AZ80" s="32" t="e">
        <f t="shared" si="190"/>
        <v>#N/A</v>
      </c>
      <c r="BA80" s="32" t="e">
        <f t="shared" si="191"/>
        <v>#N/A</v>
      </c>
      <c r="BB80" s="32" t="e">
        <f t="shared" si="192"/>
        <v>#N/A</v>
      </c>
      <c r="BC80" s="32">
        <f t="shared" si="193"/>
        <v>0</v>
      </c>
      <c r="BD80" s="32">
        <f t="shared" si="194"/>
        <v>0</v>
      </c>
      <c r="BE80" s="32">
        <f t="shared" si="195"/>
        <v>0</v>
      </c>
      <c r="BF80" s="32">
        <f t="shared" si="196"/>
        <v>0</v>
      </c>
      <c r="BG80" s="32">
        <f t="shared" si="197"/>
        <v>0</v>
      </c>
      <c r="BH80" s="32" t="str">
        <f t="shared" si="198"/>
        <v/>
      </c>
      <c r="BI80" s="32" t="e">
        <f t="shared" si="199"/>
        <v>#N/A</v>
      </c>
      <c r="BJ80" s="32" t="e">
        <f t="shared" si="200"/>
        <v>#N/A</v>
      </c>
      <c r="BK80" s="32" t="e">
        <f t="shared" si="201"/>
        <v>#N/A</v>
      </c>
      <c r="BL80" s="32" t="e">
        <f t="shared" si="202"/>
        <v>#N/A</v>
      </c>
      <c r="BM80" s="32" t="e">
        <f t="shared" si="203"/>
        <v>#N/A</v>
      </c>
      <c r="BN80" s="32" t="e">
        <f t="shared" si="204"/>
        <v>#N/A</v>
      </c>
      <c r="BO80" s="32" t="e">
        <f t="shared" si="205"/>
        <v>#N/A</v>
      </c>
      <c r="BP80" s="32" t="e">
        <f t="shared" si="206"/>
        <v>#N/A</v>
      </c>
      <c r="BQ80" s="32" t="e">
        <f t="shared" si="207"/>
        <v>#N/A</v>
      </c>
      <c r="BR80" s="32" t="e">
        <f t="shared" si="208"/>
        <v>#N/A</v>
      </c>
      <c r="BS80" s="32" t="e">
        <f t="shared" si="209"/>
        <v>#N/A</v>
      </c>
    </row>
    <row r="81" spans="1:71" x14ac:dyDescent="0.3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150"/>
        <v>0</v>
      </c>
      <c r="M81" s="32">
        <f t="shared" si="151"/>
        <v>0</v>
      </c>
      <c r="N81" s="32">
        <f t="shared" si="152"/>
        <v>0</v>
      </c>
      <c r="O81" s="32">
        <f t="shared" si="153"/>
        <v>0</v>
      </c>
      <c r="P81" s="32" t="str">
        <f t="shared" si="154"/>
        <v/>
      </c>
      <c r="Q81" s="32" t="e">
        <f t="shared" si="155"/>
        <v>#N/A</v>
      </c>
      <c r="R81" s="32" t="e">
        <f t="shared" si="156"/>
        <v>#N/A</v>
      </c>
      <c r="S81" s="32" t="e">
        <f t="shared" si="157"/>
        <v>#N/A</v>
      </c>
      <c r="T81" s="32" t="e">
        <f t="shared" si="158"/>
        <v>#N/A</v>
      </c>
      <c r="U81" s="32" t="e">
        <f t="shared" si="159"/>
        <v>#N/A</v>
      </c>
      <c r="V81" s="32" t="e">
        <f t="shared" si="160"/>
        <v>#N/A</v>
      </c>
      <c r="W81" s="32" t="e">
        <f t="shared" si="161"/>
        <v>#N/A</v>
      </c>
      <c r="X81" s="32" t="e">
        <f t="shared" si="162"/>
        <v>#N/A</v>
      </c>
      <c r="Y81" s="32" t="e">
        <f t="shared" si="163"/>
        <v>#N/A</v>
      </c>
      <c r="Z81" s="32" t="e">
        <f t="shared" si="164"/>
        <v>#N/A</v>
      </c>
      <c r="AA81" s="32" t="e">
        <f t="shared" si="165"/>
        <v>#N/A</v>
      </c>
      <c r="AB81" s="32" t="str">
        <f t="shared" si="166"/>
        <v/>
      </c>
      <c r="AC81" s="32" t="str">
        <f t="shared" si="167"/>
        <v/>
      </c>
      <c r="AD81" s="32" t="e">
        <f t="shared" si="168"/>
        <v>#N/A</v>
      </c>
      <c r="AE81" s="32" t="e">
        <f t="shared" si="169"/>
        <v>#N/A</v>
      </c>
      <c r="AF81" s="32" t="e">
        <f t="shared" si="170"/>
        <v>#N/A</v>
      </c>
      <c r="AG81" s="32">
        <f t="shared" si="171"/>
        <v>0</v>
      </c>
      <c r="AH81" s="32">
        <f t="shared" si="172"/>
        <v>0</v>
      </c>
      <c r="AI81" s="32">
        <f t="shared" si="173"/>
        <v>0</v>
      </c>
      <c r="AJ81" s="32">
        <f t="shared" si="174"/>
        <v>0</v>
      </c>
      <c r="AK81" s="32">
        <f t="shared" si="175"/>
        <v>0</v>
      </c>
      <c r="AL81" s="32" t="str">
        <f t="shared" si="176"/>
        <v/>
      </c>
      <c r="AM81" s="32" t="e">
        <f t="shared" si="177"/>
        <v>#N/A</v>
      </c>
      <c r="AN81" s="32" t="e">
        <f t="shared" si="178"/>
        <v>#N/A</v>
      </c>
      <c r="AO81" s="32" t="e">
        <f t="shared" si="179"/>
        <v>#N/A</v>
      </c>
      <c r="AP81" s="32" t="e">
        <f t="shared" si="180"/>
        <v>#N/A</v>
      </c>
      <c r="AQ81" s="32" t="e">
        <f t="shared" si="181"/>
        <v>#N/A</v>
      </c>
      <c r="AR81" s="32" t="e">
        <f t="shared" si="182"/>
        <v>#N/A</v>
      </c>
      <c r="AS81" s="32" t="e">
        <f t="shared" si="183"/>
        <v>#N/A</v>
      </c>
      <c r="AT81" s="32" t="e">
        <f t="shared" si="184"/>
        <v>#N/A</v>
      </c>
      <c r="AU81" s="32" t="e">
        <f t="shared" si="185"/>
        <v>#N/A</v>
      </c>
      <c r="AV81" s="32" t="e">
        <f t="shared" si="186"/>
        <v>#N/A</v>
      </c>
      <c r="AW81" s="32" t="e">
        <f t="shared" si="187"/>
        <v>#N/A</v>
      </c>
      <c r="AX81" s="32" t="str">
        <f t="shared" si="188"/>
        <v/>
      </c>
      <c r="AY81" s="32" t="str">
        <f t="shared" si="189"/>
        <v/>
      </c>
      <c r="AZ81" s="32" t="e">
        <f t="shared" si="190"/>
        <v>#N/A</v>
      </c>
      <c r="BA81" s="32" t="e">
        <f t="shared" si="191"/>
        <v>#N/A</v>
      </c>
      <c r="BB81" s="32" t="e">
        <f t="shared" si="192"/>
        <v>#N/A</v>
      </c>
      <c r="BC81" s="32">
        <f t="shared" si="193"/>
        <v>0</v>
      </c>
      <c r="BD81" s="32">
        <f t="shared" si="194"/>
        <v>0</v>
      </c>
      <c r="BE81" s="32">
        <f t="shared" si="195"/>
        <v>0</v>
      </c>
      <c r="BF81" s="32">
        <f t="shared" si="196"/>
        <v>0</v>
      </c>
      <c r="BG81" s="32">
        <f t="shared" si="197"/>
        <v>0</v>
      </c>
      <c r="BH81" s="32" t="str">
        <f t="shared" si="198"/>
        <v/>
      </c>
      <c r="BI81" s="32" t="e">
        <f t="shared" si="199"/>
        <v>#N/A</v>
      </c>
      <c r="BJ81" s="32" t="e">
        <f t="shared" si="200"/>
        <v>#N/A</v>
      </c>
      <c r="BK81" s="32" t="e">
        <f t="shared" si="201"/>
        <v>#N/A</v>
      </c>
      <c r="BL81" s="32" t="e">
        <f t="shared" si="202"/>
        <v>#N/A</v>
      </c>
      <c r="BM81" s="32" t="e">
        <f t="shared" si="203"/>
        <v>#N/A</v>
      </c>
      <c r="BN81" s="32" t="e">
        <f t="shared" si="204"/>
        <v>#N/A</v>
      </c>
      <c r="BO81" s="32" t="e">
        <f t="shared" si="205"/>
        <v>#N/A</v>
      </c>
      <c r="BP81" s="32" t="e">
        <f t="shared" si="206"/>
        <v>#N/A</v>
      </c>
      <c r="BQ81" s="32" t="e">
        <f t="shared" si="207"/>
        <v>#N/A</v>
      </c>
      <c r="BR81" s="32" t="e">
        <f t="shared" si="208"/>
        <v>#N/A</v>
      </c>
      <c r="BS81" s="32" t="e">
        <f t="shared" si="209"/>
        <v>#N/A</v>
      </c>
    </row>
    <row r="82" spans="1:71" x14ac:dyDescent="0.3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150"/>
        <v>0</v>
      </c>
      <c r="M82" s="32">
        <f t="shared" si="151"/>
        <v>0</v>
      </c>
      <c r="N82" s="32">
        <f t="shared" si="152"/>
        <v>0</v>
      </c>
      <c r="O82" s="32">
        <f t="shared" si="153"/>
        <v>0</v>
      </c>
      <c r="P82" s="32" t="str">
        <f t="shared" si="154"/>
        <v/>
      </c>
      <c r="Q82" s="32" t="e">
        <f t="shared" si="155"/>
        <v>#N/A</v>
      </c>
      <c r="R82" s="32" t="e">
        <f t="shared" si="156"/>
        <v>#N/A</v>
      </c>
      <c r="S82" s="32" t="e">
        <f t="shared" si="157"/>
        <v>#N/A</v>
      </c>
      <c r="T82" s="32" t="e">
        <f t="shared" si="158"/>
        <v>#N/A</v>
      </c>
      <c r="U82" s="32" t="e">
        <f t="shared" si="159"/>
        <v>#N/A</v>
      </c>
      <c r="V82" s="32" t="e">
        <f t="shared" si="160"/>
        <v>#N/A</v>
      </c>
      <c r="W82" s="32" t="e">
        <f t="shared" si="161"/>
        <v>#N/A</v>
      </c>
      <c r="X82" s="32" t="e">
        <f t="shared" si="162"/>
        <v>#N/A</v>
      </c>
      <c r="Y82" s="32" t="e">
        <f t="shared" si="163"/>
        <v>#N/A</v>
      </c>
      <c r="Z82" s="32" t="e">
        <f t="shared" si="164"/>
        <v>#N/A</v>
      </c>
      <c r="AA82" s="32" t="e">
        <f t="shared" si="165"/>
        <v>#N/A</v>
      </c>
      <c r="AB82" s="32" t="str">
        <f t="shared" si="166"/>
        <v/>
      </c>
      <c r="AC82" s="32" t="str">
        <f t="shared" si="167"/>
        <v/>
      </c>
      <c r="AD82" s="32" t="e">
        <f t="shared" si="168"/>
        <v>#N/A</v>
      </c>
      <c r="AE82" s="32" t="e">
        <f t="shared" si="169"/>
        <v>#N/A</v>
      </c>
      <c r="AF82" s="32" t="e">
        <f t="shared" si="170"/>
        <v>#N/A</v>
      </c>
      <c r="AG82" s="32">
        <f t="shared" si="171"/>
        <v>0</v>
      </c>
      <c r="AH82" s="32">
        <f t="shared" si="172"/>
        <v>0</v>
      </c>
      <c r="AI82" s="32">
        <f t="shared" si="173"/>
        <v>0</v>
      </c>
      <c r="AJ82" s="32">
        <f t="shared" si="174"/>
        <v>0</v>
      </c>
      <c r="AK82" s="32">
        <f t="shared" si="175"/>
        <v>0</v>
      </c>
      <c r="AL82" s="32" t="str">
        <f t="shared" si="176"/>
        <v/>
      </c>
      <c r="AM82" s="32" t="e">
        <f t="shared" si="177"/>
        <v>#N/A</v>
      </c>
      <c r="AN82" s="32" t="e">
        <f t="shared" si="178"/>
        <v>#N/A</v>
      </c>
      <c r="AO82" s="32" t="e">
        <f t="shared" si="179"/>
        <v>#N/A</v>
      </c>
      <c r="AP82" s="32" t="e">
        <f t="shared" si="180"/>
        <v>#N/A</v>
      </c>
      <c r="AQ82" s="32" t="e">
        <f t="shared" si="181"/>
        <v>#N/A</v>
      </c>
      <c r="AR82" s="32" t="e">
        <f t="shared" si="182"/>
        <v>#N/A</v>
      </c>
      <c r="AS82" s="32" t="e">
        <f t="shared" si="183"/>
        <v>#N/A</v>
      </c>
      <c r="AT82" s="32" t="e">
        <f t="shared" si="184"/>
        <v>#N/A</v>
      </c>
      <c r="AU82" s="32" t="e">
        <f t="shared" si="185"/>
        <v>#N/A</v>
      </c>
      <c r="AV82" s="32" t="e">
        <f t="shared" si="186"/>
        <v>#N/A</v>
      </c>
      <c r="AW82" s="32" t="e">
        <f t="shared" si="187"/>
        <v>#N/A</v>
      </c>
      <c r="AX82" s="32" t="str">
        <f t="shared" si="188"/>
        <v/>
      </c>
      <c r="AY82" s="32" t="str">
        <f t="shared" si="189"/>
        <v/>
      </c>
      <c r="AZ82" s="32" t="e">
        <f t="shared" si="190"/>
        <v>#N/A</v>
      </c>
      <c r="BA82" s="32" t="e">
        <f t="shared" si="191"/>
        <v>#N/A</v>
      </c>
      <c r="BB82" s="32" t="e">
        <f t="shared" si="192"/>
        <v>#N/A</v>
      </c>
      <c r="BC82" s="32">
        <f t="shared" si="193"/>
        <v>0</v>
      </c>
      <c r="BD82" s="32">
        <f t="shared" si="194"/>
        <v>0</v>
      </c>
      <c r="BE82" s="32">
        <f t="shared" si="195"/>
        <v>0</v>
      </c>
      <c r="BF82" s="32">
        <f t="shared" si="196"/>
        <v>0</v>
      </c>
      <c r="BG82" s="32">
        <f t="shared" si="197"/>
        <v>0</v>
      </c>
      <c r="BH82" s="32" t="str">
        <f t="shared" si="198"/>
        <v/>
      </c>
      <c r="BI82" s="32" t="e">
        <f t="shared" si="199"/>
        <v>#N/A</v>
      </c>
      <c r="BJ82" s="32" t="e">
        <f t="shared" si="200"/>
        <v>#N/A</v>
      </c>
      <c r="BK82" s="32" t="e">
        <f t="shared" si="201"/>
        <v>#N/A</v>
      </c>
      <c r="BL82" s="32" t="e">
        <f t="shared" si="202"/>
        <v>#N/A</v>
      </c>
      <c r="BM82" s="32" t="e">
        <f t="shared" si="203"/>
        <v>#N/A</v>
      </c>
      <c r="BN82" s="32" t="e">
        <f t="shared" si="204"/>
        <v>#N/A</v>
      </c>
      <c r="BO82" s="32" t="e">
        <f t="shared" si="205"/>
        <v>#N/A</v>
      </c>
      <c r="BP82" s="32" t="e">
        <f t="shared" si="206"/>
        <v>#N/A</v>
      </c>
      <c r="BQ82" s="32" t="e">
        <f t="shared" si="207"/>
        <v>#N/A</v>
      </c>
      <c r="BR82" s="32" t="e">
        <f t="shared" si="208"/>
        <v>#N/A</v>
      </c>
      <c r="BS82" s="32" t="e">
        <f t="shared" si="209"/>
        <v>#N/A</v>
      </c>
    </row>
    <row r="83" spans="1:71" x14ac:dyDescent="0.3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150"/>
        <v>0</v>
      </c>
      <c r="M83" s="32">
        <f t="shared" si="151"/>
        <v>0</v>
      </c>
      <c r="N83" s="32">
        <f t="shared" si="152"/>
        <v>0</v>
      </c>
      <c r="O83" s="32">
        <f t="shared" si="153"/>
        <v>0</v>
      </c>
      <c r="P83" s="32" t="str">
        <f t="shared" si="154"/>
        <v/>
      </c>
      <c r="Q83" s="32" t="e">
        <f t="shared" si="155"/>
        <v>#N/A</v>
      </c>
      <c r="R83" s="32" t="e">
        <f t="shared" si="156"/>
        <v>#N/A</v>
      </c>
      <c r="S83" s="32" t="e">
        <f t="shared" si="157"/>
        <v>#N/A</v>
      </c>
      <c r="T83" s="32" t="e">
        <f t="shared" si="158"/>
        <v>#N/A</v>
      </c>
      <c r="U83" s="32" t="e">
        <f t="shared" si="159"/>
        <v>#N/A</v>
      </c>
      <c r="V83" s="32" t="e">
        <f t="shared" si="160"/>
        <v>#N/A</v>
      </c>
      <c r="W83" s="32" t="e">
        <f t="shared" si="161"/>
        <v>#N/A</v>
      </c>
      <c r="X83" s="32" t="e">
        <f t="shared" si="162"/>
        <v>#N/A</v>
      </c>
      <c r="Y83" s="32" t="e">
        <f t="shared" si="163"/>
        <v>#N/A</v>
      </c>
      <c r="Z83" s="32" t="e">
        <f t="shared" si="164"/>
        <v>#N/A</v>
      </c>
      <c r="AA83" s="32" t="e">
        <f t="shared" si="165"/>
        <v>#N/A</v>
      </c>
      <c r="AB83" s="32" t="str">
        <f t="shared" si="166"/>
        <v/>
      </c>
      <c r="AC83" s="32" t="str">
        <f t="shared" si="167"/>
        <v/>
      </c>
      <c r="AD83" s="32" t="e">
        <f t="shared" si="168"/>
        <v>#N/A</v>
      </c>
      <c r="AE83" s="32" t="e">
        <f t="shared" si="169"/>
        <v>#N/A</v>
      </c>
      <c r="AF83" s="32" t="e">
        <f t="shared" si="170"/>
        <v>#N/A</v>
      </c>
      <c r="AG83" s="32">
        <f t="shared" si="171"/>
        <v>0</v>
      </c>
      <c r="AH83" s="32">
        <f t="shared" si="172"/>
        <v>0</v>
      </c>
      <c r="AI83" s="32">
        <f t="shared" si="173"/>
        <v>0</v>
      </c>
      <c r="AJ83" s="32">
        <f t="shared" si="174"/>
        <v>0</v>
      </c>
      <c r="AK83" s="32">
        <f t="shared" si="175"/>
        <v>0</v>
      </c>
      <c r="AL83" s="32" t="str">
        <f t="shared" si="176"/>
        <v/>
      </c>
      <c r="AM83" s="32" t="e">
        <f t="shared" si="177"/>
        <v>#N/A</v>
      </c>
      <c r="AN83" s="32" t="e">
        <f t="shared" si="178"/>
        <v>#N/A</v>
      </c>
      <c r="AO83" s="32" t="e">
        <f t="shared" si="179"/>
        <v>#N/A</v>
      </c>
      <c r="AP83" s="32" t="e">
        <f t="shared" si="180"/>
        <v>#N/A</v>
      </c>
      <c r="AQ83" s="32" t="e">
        <f t="shared" si="181"/>
        <v>#N/A</v>
      </c>
      <c r="AR83" s="32" t="e">
        <f t="shared" si="182"/>
        <v>#N/A</v>
      </c>
      <c r="AS83" s="32" t="e">
        <f t="shared" si="183"/>
        <v>#N/A</v>
      </c>
      <c r="AT83" s="32" t="e">
        <f t="shared" si="184"/>
        <v>#N/A</v>
      </c>
      <c r="AU83" s="32" t="e">
        <f t="shared" si="185"/>
        <v>#N/A</v>
      </c>
      <c r="AV83" s="32" t="e">
        <f t="shared" si="186"/>
        <v>#N/A</v>
      </c>
      <c r="AW83" s="32" t="e">
        <f t="shared" si="187"/>
        <v>#N/A</v>
      </c>
      <c r="AX83" s="32" t="str">
        <f t="shared" si="188"/>
        <v/>
      </c>
      <c r="AY83" s="32" t="str">
        <f t="shared" si="189"/>
        <v/>
      </c>
      <c r="AZ83" s="32" t="e">
        <f t="shared" si="190"/>
        <v>#N/A</v>
      </c>
      <c r="BA83" s="32" t="e">
        <f t="shared" si="191"/>
        <v>#N/A</v>
      </c>
      <c r="BB83" s="32" t="e">
        <f t="shared" si="192"/>
        <v>#N/A</v>
      </c>
      <c r="BC83" s="32">
        <f t="shared" si="193"/>
        <v>0</v>
      </c>
      <c r="BD83" s="32">
        <f t="shared" si="194"/>
        <v>0</v>
      </c>
      <c r="BE83" s="32">
        <f t="shared" si="195"/>
        <v>0</v>
      </c>
      <c r="BF83" s="32">
        <f t="shared" si="196"/>
        <v>0</v>
      </c>
      <c r="BG83" s="32">
        <f t="shared" si="197"/>
        <v>0</v>
      </c>
      <c r="BH83" s="32" t="str">
        <f t="shared" si="198"/>
        <v/>
      </c>
      <c r="BI83" s="32" t="e">
        <f t="shared" si="199"/>
        <v>#N/A</v>
      </c>
      <c r="BJ83" s="32" t="e">
        <f t="shared" si="200"/>
        <v>#N/A</v>
      </c>
      <c r="BK83" s="32" t="e">
        <f t="shared" si="201"/>
        <v>#N/A</v>
      </c>
      <c r="BL83" s="32" t="e">
        <f t="shared" si="202"/>
        <v>#N/A</v>
      </c>
      <c r="BM83" s="32" t="e">
        <f t="shared" si="203"/>
        <v>#N/A</v>
      </c>
      <c r="BN83" s="32" t="e">
        <f t="shared" si="204"/>
        <v>#N/A</v>
      </c>
      <c r="BO83" s="32" t="e">
        <f t="shared" si="205"/>
        <v>#N/A</v>
      </c>
      <c r="BP83" s="32" t="e">
        <f t="shared" si="206"/>
        <v>#N/A</v>
      </c>
      <c r="BQ83" s="32" t="e">
        <f t="shared" si="207"/>
        <v>#N/A</v>
      </c>
      <c r="BR83" s="32" t="e">
        <f t="shared" si="208"/>
        <v>#N/A</v>
      </c>
      <c r="BS83" s="32" t="e">
        <f t="shared" si="209"/>
        <v>#N/A</v>
      </c>
    </row>
    <row r="84" spans="1:71" x14ac:dyDescent="0.3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150"/>
        <v>0</v>
      </c>
      <c r="M84" s="32">
        <f t="shared" si="151"/>
        <v>0</v>
      </c>
      <c r="N84" s="32">
        <f t="shared" si="152"/>
        <v>0</v>
      </c>
      <c r="O84" s="32">
        <f t="shared" si="153"/>
        <v>0</v>
      </c>
      <c r="P84" s="32" t="str">
        <f t="shared" si="154"/>
        <v/>
      </c>
      <c r="Q84" s="32" t="e">
        <f t="shared" si="155"/>
        <v>#N/A</v>
      </c>
      <c r="R84" s="32" t="e">
        <f t="shared" si="156"/>
        <v>#N/A</v>
      </c>
      <c r="S84" s="32" t="e">
        <f t="shared" si="157"/>
        <v>#N/A</v>
      </c>
      <c r="T84" s="32" t="e">
        <f t="shared" si="158"/>
        <v>#N/A</v>
      </c>
      <c r="U84" s="32" t="e">
        <f t="shared" si="159"/>
        <v>#N/A</v>
      </c>
      <c r="V84" s="32" t="e">
        <f t="shared" si="160"/>
        <v>#N/A</v>
      </c>
      <c r="W84" s="32" t="e">
        <f t="shared" si="161"/>
        <v>#N/A</v>
      </c>
      <c r="X84" s="32" t="e">
        <f t="shared" si="162"/>
        <v>#N/A</v>
      </c>
      <c r="Y84" s="32" t="e">
        <f t="shared" si="163"/>
        <v>#N/A</v>
      </c>
      <c r="Z84" s="32" t="e">
        <f t="shared" si="164"/>
        <v>#N/A</v>
      </c>
      <c r="AA84" s="32" t="e">
        <f t="shared" si="165"/>
        <v>#N/A</v>
      </c>
      <c r="AB84" s="32" t="str">
        <f t="shared" si="166"/>
        <v/>
      </c>
      <c r="AC84" s="32" t="str">
        <f t="shared" si="167"/>
        <v/>
      </c>
      <c r="AD84" s="32" t="e">
        <f t="shared" si="168"/>
        <v>#N/A</v>
      </c>
      <c r="AE84" s="32" t="e">
        <f t="shared" si="169"/>
        <v>#N/A</v>
      </c>
      <c r="AF84" s="32" t="e">
        <f t="shared" si="170"/>
        <v>#N/A</v>
      </c>
      <c r="AG84" s="32">
        <f t="shared" si="171"/>
        <v>0</v>
      </c>
      <c r="AH84" s="32">
        <f t="shared" si="172"/>
        <v>0</v>
      </c>
      <c r="AI84" s="32">
        <f t="shared" si="173"/>
        <v>0</v>
      </c>
      <c r="AJ84" s="32">
        <f t="shared" si="174"/>
        <v>0</v>
      </c>
      <c r="AK84" s="32">
        <f t="shared" si="175"/>
        <v>0</v>
      </c>
      <c r="AL84" s="32" t="str">
        <f t="shared" si="176"/>
        <v/>
      </c>
      <c r="AM84" s="32" t="e">
        <f t="shared" si="177"/>
        <v>#N/A</v>
      </c>
      <c r="AN84" s="32" t="e">
        <f t="shared" si="178"/>
        <v>#N/A</v>
      </c>
      <c r="AO84" s="32" t="e">
        <f t="shared" si="179"/>
        <v>#N/A</v>
      </c>
      <c r="AP84" s="32" t="e">
        <f t="shared" si="180"/>
        <v>#N/A</v>
      </c>
      <c r="AQ84" s="32" t="e">
        <f t="shared" si="181"/>
        <v>#N/A</v>
      </c>
      <c r="AR84" s="32" t="e">
        <f t="shared" si="182"/>
        <v>#N/A</v>
      </c>
      <c r="AS84" s="32" t="e">
        <f t="shared" si="183"/>
        <v>#N/A</v>
      </c>
      <c r="AT84" s="32" t="e">
        <f t="shared" si="184"/>
        <v>#N/A</v>
      </c>
      <c r="AU84" s="32" t="e">
        <f t="shared" si="185"/>
        <v>#N/A</v>
      </c>
      <c r="AV84" s="32" t="e">
        <f t="shared" si="186"/>
        <v>#N/A</v>
      </c>
      <c r="AW84" s="32" t="e">
        <f t="shared" si="187"/>
        <v>#N/A</v>
      </c>
      <c r="AX84" s="32" t="str">
        <f t="shared" si="188"/>
        <v/>
      </c>
      <c r="AY84" s="32" t="str">
        <f t="shared" si="189"/>
        <v/>
      </c>
      <c r="AZ84" s="32" t="e">
        <f t="shared" si="190"/>
        <v>#N/A</v>
      </c>
      <c r="BA84" s="32" t="e">
        <f t="shared" si="191"/>
        <v>#N/A</v>
      </c>
      <c r="BB84" s="32" t="e">
        <f t="shared" si="192"/>
        <v>#N/A</v>
      </c>
      <c r="BC84" s="32">
        <f t="shared" si="193"/>
        <v>0</v>
      </c>
      <c r="BD84" s="32">
        <f t="shared" si="194"/>
        <v>0</v>
      </c>
      <c r="BE84" s="32">
        <f t="shared" si="195"/>
        <v>0</v>
      </c>
      <c r="BF84" s="32">
        <f t="shared" si="196"/>
        <v>0</v>
      </c>
      <c r="BG84" s="32">
        <f t="shared" si="197"/>
        <v>0</v>
      </c>
      <c r="BH84" s="32" t="str">
        <f t="shared" si="198"/>
        <v/>
      </c>
      <c r="BI84" s="32" t="e">
        <f t="shared" si="199"/>
        <v>#N/A</v>
      </c>
      <c r="BJ84" s="32" t="e">
        <f t="shared" si="200"/>
        <v>#N/A</v>
      </c>
      <c r="BK84" s="32" t="e">
        <f t="shared" si="201"/>
        <v>#N/A</v>
      </c>
      <c r="BL84" s="32" t="e">
        <f t="shared" si="202"/>
        <v>#N/A</v>
      </c>
      <c r="BM84" s="32" t="e">
        <f t="shared" si="203"/>
        <v>#N/A</v>
      </c>
      <c r="BN84" s="32" t="e">
        <f t="shared" si="204"/>
        <v>#N/A</v>
      </c>
      <c r="BO84" s="32" t="e">
        <f t="shared" si="205"/>
        <v>#N/A</v>
      </c>
      <c r="BP84" s="32" t="e">
        <f t="shared" si="206"/>
        <v>#N/A</v>
      </c>
      <c r="BQ84" s="32" t="e">
        <f t="shared" si="207"/>
        <v>#N/A</v>
      </c>
      <c r="BR84" s="32" t="e">
        <f t="shared" si="208"/>
        <v>#N/A</v>
      </c>
      <c r="BS84" s="32" t="e">
        <f t="shared" si="209"/>
        <v>#N/A</v>
      </c>
    </row>
    <row r="85" spans="1:71" x14ac:dyDescent="0.3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150"/>
        <v>0</v>
      </c>
      <c r="M85" s="32">
        <f t="shared" si="151"/>
        <v>0</v>
      </c>
      <c r="N85" s="32">
        <f t="shared" si="152"/>
        <v>0</v>
      </c>
      <c r="O85" s="32">
        <f t="shared" si="153"/>
        <v>0</v>
      </c>
      <c r="P85" s="32" t="str">
        <f t="shared" si="154"/>
        <v/>
      </c>
      <c r="Q85" s="32" t="e">
        <f t="shared" si="155"/>
        <v>#N/A</v>
      </c>
      <c r="R85" s="32" t="e">
        <f t="shared" si="156"/>
        <v>#N/A</v>
      </c>
      <c r="S85" s="32" t="e">
        <f t="shared" si="157"/>
        <v>#N/A</v>
      </c>
      <c r="T85" s="32" t="e">
        <f t="shared" si="158"/>
        <v>#N/A</v>
      </c>
      <c r="U85" s="32" t="e">
        <f t="shared" si="159"/>
        <v>#N/A</v>
      </c>
      <c r="V85" s="32" t="e">
        <f t="shared" si="160"/>
        <v>#N/A</v>
      </c>
      <c r="W85" s="32" t="e">
        <f t="shared" si="161"/>
        <v>#N/A</v>
      </c>
      <c r="X85" s="32" t="e">
        <f t="shared" si="162"/>
        <v>#N/A</v>
      </c>
      <c r="Y85" s="32" t="e">
        <f t="shared" si="163"/>
        <v>#N/A</v>
      </c>
      <c r="Z85" s="32" t="e">
        <f t="shared" si="164"/>
        <v>#N/A</v>
      </c>
      <c r="AA85" s="32" t="e">
        <f t="shared" si="165"/>
        <v>#N/A</v>
      </c>
      <c r="AB85" s="32" t="str">
        <f t="shared" si="166"/>
        <v/>
      </c>
      <c r="AC85" s="32" t="str">
        <f t="shared" si="167"/>
        <v/>
      </c>
      <c r="AD85" s="32" t="e">
        <f t="shared" si="168"/>
        <v>#N/A</v>
      </c>
      <c r="AE85" s="32" t="e">
        <f t="shared" si="169"/>
        <v>#N/A</v>
      </c>
      <c r="AF85" s="32" t="e">
        <f t="shared" si="170"/>
        <v>#N/A</v>
      </c>
      <c r="AG85" s="32">
        <f t="shared" si="171"/>
        <v>0</v>
      </c>
      <c r="AH85" s="32">
        <f t="shared" si="172"/>
        <v>0</v>
      </c>
      <c r="AI85" s="32">
        <f t="shared" si="173"/>
        <v>0</v>
      </c>
      <c r="AJ85" s="32">
        <f t="shared" si="174"/>
        <v>0</v>
      </c>
      <c r="AK85" s="32">
        <f t="shared" si="175"/>
        <v>0</v>
      </c>
      <c r="AL85" s="32" t="str">
        <f t="shared" si="176"/>
        <v/>
      </c>
      <c r="AM85" s="32" t="e">
        <f t="shared" si="177"/>
        <v>#N/A</v>
      </c>
      <c r="AN85" s="32" t="e">
        <f t="shared" si="178"/>
        <v>#N/A</v>
      </c>
      <c r="AO85" s="32" t="e">
        <f t="shared" si="179"/>
        <v>#N/A</v>
      </c>
      <c r="AP85" s="32" t="e">
        <f t="shared" si="180"/>
        <v>#N/A</v>
      </c>
      <c r="AQ85" s="32" t="e">
        <f t="shared" si="181"/>
        <v>#N/A</v>
      </c>
      <c r="AR85" s="32" t="e">
        <f t="shared" si="182"/>
        <v>#N/A</v>
      </c>
      <c r="AS85" s="32" t="e">
        <f t="shared" si="183"/>
        <v>#N/A</v>
      </c>
      <c r="AT85" s="32" t="e">
        <f t="shared" si="184"/>
        <v>#N/A</v>
      </c>
      <c r="AU85" s="32" t="e">
        <f t="shared" si="185"/>
        <v>#N/A</v>
      </c>
      <c r="AV85" s="32" t="e">
        <f t="shared" si="186"/>
        <v>#N/A</v>
      </c>
      <c r="AW85" s="32" t="e">
        <f t="shared" si="187"/>
        <v>#N/A</v>
      </c>
      <c r="AX85" s="32" t="str">
        <f t="shared" si="188"/>
        <v/>
      </c>
      <c r="AY85" s="32" t="str">
        <f t="shared" si="189"/>
        <v/>
      </c>
      <c r="AZ85" s="32" t="e">
        <f t="shared" si="190"/>
        <v>#N/A</v>
      </c>
      <c r="BA85" s="32" t="e">
        <f t="shared" si="191"/>
        <v>#N/A</v>
      </c>
      <c r="BB85" s="32" t="e">
        <f t="shared" si="192"/>
        <v>#N/A</v>
      </c>
      <c r="BC85" s="32">
        <f t="shared" si="193"/>
        <v>0</v>
      </c>
      <c r="BD85" s="32">
        <f t="shared" si="194"/>
        <v>0</v>
      </c>
      <c r="BE85" s="32">
        <f t="shared" si="195"/>
        <v>0</v>
      </c>
      <c r="BF85" s="32">
        <f t="shared" si="196"/>
        <v>0</v>
      </c>
      <c r="BG85" s="32">
        <f t="shared" si="197"/>
        <v>0</v>
      </c>
      <c r="BH85" s="32" t="str">
        <f t="shared" si="198"/>
        <v/>
      </c>
      <c r="BI85" s="32" t="e">
        <f t="shared" si="199"/>
        <v>#N/A</v>
      </c>
      <c r="BJ85" s="32" t="e">
        <f t="shared" si="200"/>
        <v>#N/A</v>
      </c>
      <c r="BK85" s="32" t="e">
        <f t="shared" si="201"/>
        <v>#N/A</v>
      </c>
      <c r="BL85" s="32" t="e">
        <f t="shared" si="202"/>
        <v>#N/A</v>
      </c>
      <c r="BM85" s="32" t="e">
        <f t="shared" si="203"/>
        <v>#N/A</v>
      </c>
      <c r="BN85" s="32" t="e">
        <f t="shared" si="204"/>
        <v>#N/A</v>
      </c>
      <c r="BO85" s="32" t="e">
        <f t="shared" si="205"/>
        <v>#N/A</v>
      </c>
      <c r="BP85" s="32" t="e">
        <f t="shared" si="206"/>
        <v>#N/A</v>
      </c>
      <c r="BQ85" s="32" t="e">
        <f t="shared" si="207"/>
        <v>#N/A</v>
      </c>
      <c r="BR85" s="32" t="e">
        <f t="shared" si="208"/>
        <v>#N/A</v>
      </c>
      <c r="BS85" s="32" t="e">
        <f t="shared" si="209"/>
        <v>#N/A</v>
      </c>
    </row>
    <row r="86" spans="1:71" x14ac:dyDescent="0.3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150"/>
        <v>0</v>
      </c>
      <c r="M86" s="32">
        <f t="shared" si="151"/>
        <v>0</v>
      </c>
      <c r="N86" s="32">
        <f t="shared" si="152"/>
        <v>0</v>
      </c>
      <c r="O86" s="32">
        <f t="shared" si="153"/>
        <v>0</v>
      </c>
      <c r="P86" s="32" t="str">
        <f t="shared" si="154"/>
        <v/>
      </c>
      <c r="Q86" s="32" t="e">
        <f t="shared" si="155"/>
        <v>#N/A</v>
      </c>
      <c r="R86" s="32" t="e">
        <f t="shared" si="156"/>
        <v>#N/A</v>
      </c>
      <c r="S86" s="32" t="e">
        <f t="shared" si="157"/>
        <v>#N/A</v>
      </c>
      <c r="T86" s="32" t="e">
        <f t="shared" si="158"/>
        <v>#N/A</v>
      </c>
      <c r="U86" s="32" t="e">
        <f t="shared" si="159"/>
        <v>#N/A</v>
      </c>
      <c r="V86" s="32" t="e">
        <f t="shared" si="160"/>
        <v>#N/A</v>
      </c>
      <c r="W86" s="32" t="e">
        <f t="shared" si="161"/>
        <v>#N/A</v>
      </c>
      <c r="X86" s="32" t="e">
        <f t="shared" si="162"/>
        <v>#N/A</v>
      </c>
      <c r="Y86" s="32" t="e">
        <f t="shared" si="163"/>
        <v>#N/A</v>
      </c>
      <c r="Z86" s="32" t="e">
        <f t="shared" si="164"/>
        <v>#N/A</v>
      </c>
      <c r="AA86" s="32" t="e">
        <f t="shared" si="165"/>
        <v>#N/A</v>
      </c>
      <c r="AB86" s="32" t="str">
        <f t="shared" si="166"/>
        <v/>
      </c>
      <c r="AC86" s="32" t="str">
        <f t="shared" si="167"/>
        <v/>
      </c>
      <c r="AD86" s="32" t="e">
        <f t="shared" si="168"/>
        <v>#N/A</v>
      </c>
      <c r="AE86" s="32" t="e">
        <f t="shared" si="169"/>
        <v>#N/A</v>
      </c>
      <c r="AF86" s="32" t="e">
        <f t="shared" si="170"/>
        <v>#N/A</v>
      </c>
      <c r="AG86" s="32">
        <f t="shared" si="171"/>
        <v>0</v>
      </c>
      <c r="AH86" s="32">
        <f t="shared" si="172"/>
        <v>0</v>
      </c>
      <c r="AI86" s="32">
        <f t="shared" si="173"/>
        <v>0</v>
      </c>
      <c r="AJ86" s="32">
        <f t="shared" si="174"/>
        <v>0</v>
      </c>
      <c r="AK86" s="32">
        <f t="shared" si="175"/>
        <v>0</v>
      </c>
      <c r="AL86" s="32" t="str">
        <f t="shared" si="176"/>
        <v/>
      </c>
      <c r="AM86" s="32" t="e">
        <f t="shared" si="177"/>
        <v>#N/A</v>
      </c>
      <c r="AN86" s="32" t="e">
        <f t="shared" si="178"/>
        <v>#N/A</v>
      </c>
      <c r="AO86" s="32" t="e">
        <f t="shared" si="179"/>
        <v>#N/A</v>
      </c>
      <c r="AP86" s="32" t="e">
        <f t="shared" si="180"/>
        <v>#N/A</v>
      </c>
      <c r="AQ86" s="32" t="e">
        <f t="shared" si="181"/>
        <v>#N/A</v>
      </c>
      <c r="AR86" s="32" t="e">
        <f t="shared" si="182"/>
        <v>#N/A</v>
      </c>
      <c r="AS86" s="32" t="e">
        <f t="shared" si="183"/>
        <v>#N/A</v>
      </c>
      <c r="AT86" s="32" t="e">
        <f t="shared" si="184"/>
        <v>#N/A</v>
      </c>
      <c r="AU86" s="32" t="e">
        <f t="shared" si="185"/>
        <v>#N/A</v>
      </c>
      <c r="AV86" s="32" t="e">
        <f t="shared" si="186"/>
        <v>#N/A</v>
      </c>
      <c r="AW86" s="32" t="e">
        <f t="shared" si="187"/>
        <v>#N/A</v>
      </c>
      <c r="AX86" s="32" t="str">
        <f t="shared" si="188"/>
        <v/>
      </c>
      <c r="AY86" s="32" t="str">
        <f t="shared" si="189"/>
        <v/>
      </c>
      <c r="AZ86" s="32" t="e">
        <f t="shared" si="190"/>
        <v>#N/A</v>
      </c>
      <c r="BA86" s="32" t="e">
        <f t="shared" si="191"/>
        <v>#N/A</v>
      </c>
      <c r="BB86" s="32" t="e">
        <f t="shared" si="192"/>
        <v>#N/A</v>
      </c>
      <c r="BC86" s="32">
        <f t="shared" si="193"/>
        <v>0</v>
      </c>
      <c r="BD86" s="32">
        <f t="shared" si="194"/>
        <v>0</v>
      </c>
      <c r="BE86" s="32">
        <f t="shared" si="195"/>
        <v>0</v>
      </c>
      <c r="BF86" s="32">
        <f t="shared" si="196"/>
        <v>0</v>
      </c>
      <c r="BG86" s="32">
        <f t="shared" si="197"/>
        <v>0</v>
      </c>
      <c r="BH86" s="32" t="str">
        <f t="shared" si="198"/>
        <v/>
      </c>
      <c r="BI86" s="32" t="e">
        <f t="shared" si="199"/>
        <v>#N/A</v>
      </c>
      <c r="BJ86" s="32" t="e">
        <f t="shared" si="200"/>
        <v>#N/A</v>
      </c>
      <c r="BK86" s="32" t="e">
        <f t="shared" si="201"/>
        <v>#N/A</v>
      </c>
      <c r="BL86" s="32" t="e">
        <f t="shared" si="202"/>
        <v>#N/A</v>
      </c>
      <c r="BM86" s="32" t="e">
        <f t="shared" si="203"/>
        <v>#N/A</v>
      </c>
      <c r="BN86" s="32" t="e">
        <f t="shared" si="204"/>
        <v>#N/A</v>
      </c>
      <c r="BO86" s="32" t="e">
        <f t="shared" si="205"/>
        <v>#N/A</v>
      </c>
      <c r="BP86" s="32" t="e">
        <f t="shared" si="206"/>
        <v>#N/A</v>
      </c>
      <c r="BQ86" s="32" t="e">
        <f t="shared" si="207"/>
        <v>#N/A</v>
      </c>
      <c r="BR86" s="32" t="e">
        <f t="shared" si="208"/>
        <v>#N/A</v>
      </c>
      <c r="BS86" s="32" t="e">
        <f t="shared" si="209"/>
        <v>#N/A</v>
      </c>
    </row>
    <row r="87" spans="1:71" x14ac:dyDescent="0.3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150"/>
        <v>0</v>
      </c>
      <c r="M87" s="32">
        <f t="shared" si="151"/>
        <v>0</v>
      </c>
      <c r="N87" s="32">
        <f t="shared" si="152"/>
        <v>0</v>
      </c>
      <c r="O87" s="32">
        <f t="shared" si="153"/>
        <v>0</v>
      </c>
      <c r="P87" s="32" t="str">
        <f t="shared" si="154"/>
        <v/>
      </c>
      <c r="Q87" s="32" t="e">
        <f t="shared" si="155"/>
        <v>#N/A</v>
      </c>
      <c r="R87" s="32" t="e">
        <f t="shared" si="156"/>
        <v>#N/A</v>
      </c>
      <c r="S87" s="32" t="e">
        <f t="shared" si="157"/>
        <v>#N/A</v>
      </c>
      <c r="T87" s="32" t="e">
        <f t="shared" si="158"/>
        <v>#N/A</v>
      </c>
      <c r="U87" s="32" t="e">
        <f t="shared" si="159"/>
        <v>#N/A</v>
      </c>
      <c r="V87" s="32" t="e">
        <f t="shared" si="160"/>
        <v>#N/A</v>
      </c>
      <c r="W87" s="32" t="e">
        <f t="shared" si="161"/>
        <v>#N/A</v>
      </c>
      <c r="X87" s="32" t="e">
        <f t="shared" si="162"/>
        <v>#N/A</v>
      </c>
      <c r="Y87" s="32" t="e">
        <f t="shared" si="163"/>
        <v>#N/A</v>
      </c>
      <c r="Z87" s="32" t="e">
        <f t="shared" si="164"/>
        <v>#N/A</v>
      </c>
      <c r="AA87" s="32" t="e">
        <f t="shared" si="165"/>
        <v>#N/A</v>
      </c>
      <c r="AB87" s="32" t="str">
        <f t="shared" si="166"/>
        <v/>
      </c>
      <c r="AC87" s="32" t="str">
        <f t="shared" si="167"/>
        <v/>
      </c>
      <c r="AD87" s="32" t="e">
        <f t="shared" si="168"/>
        <v>#N/A</v>
      </c>
      <c r="AE87" s="32" t="e">
        <f t="shared" si="169"/>
        <v>#N/A</v>
      </c>
      <c r="AF87" s="32" t="e">
        <f t="shared" si="170"/>
        <v>#N/A</v>
      </c>
      <c r="AG87" s="32">
        <f t="shared" si="171"/>
        <v>0</v>
      </c>
      <c r="AH87" s="32">
        <f t="shared" si="172"/>
        <v>0</v>
      </c>
      <c r="AI87" s="32">
        <f t="shared" si="173"/>
        <v>0</v>
      </c>
      <c r="AJ87" s="32">
        <f t="shared" si="174"/>
        <v>0</v>
      </c>
      <c r="AK87" s="32">
        <f t="shared" si="175"/>
        <v>0</v>
      </c>
      <c r="AL87" s="32" t="str">
        <f t="shared" si="176"/>
        <v/>
      </c>
      <c r="AM87" s="32" t="e">
        <f t="shared" si="177"/>
        <v>#N/A</v>
      </c>
      <c r="AN87" s="32" t="e">
        <f t="shared" si="178"/>
        <v>#N/A</v>
      </c>
      <c r="AO87" s="32" t="e">
        <f t="shared" si="179"/>
        <v>#N/A</v>
      </c>
      <c r="AP87" s="32" t="e">
        <f t="shared" si="180"/>
        <v>#N/A</v>
      </c>
      <c r="AQ87" s="32" t="e">
        <f t="shared" si="181"/>
        <v>#N/A</v>
      </c>
      <c r="AR87" s="32" t="e">
        <f t="shared" si="182"/>
        <v>#N/A</v>
      </c>
      <c r="AS87" s="32" t="e">
        <f t="shared" si="183"/>
        <v>#N/A</v>
      </c>
      <c r="AT87" s="32" t="e">
        <f t="shared" si="184"/>
        <v>#N/A</v>
      </c>
      <c r="AU87" s="32" t="e">
        <f t="shared" si="185"/>
        <v>#N/A</v>
      </c>
      <c r="AV87" s="32" t="e">
        <f t="shared" si="186"/>
        <v>#N/A</v>
      </c>
      <c r="AW87" s="32" t="e">
        <f t="shared" si="187"/>
        <v>#N/A</v>
      </c>
      <c r="AX87" s="32" t="str">
        <f t="shared" si="188"/>
        <v/>
      </c>
      <c r="AY87" s="32" t="str">
        <f t="shared" si="189"/>
        <v/>
      </c>
      <c r="AZ87" s="32" t="e">
        <f t="shared" si="190"/>
        <v>#N/A</v>
      </c>
      <c r="BA87" s="32" t="e">
        <f t="shared" si="191"/>
        <v>#N/A</v>
      </c>
      <c r="BB87" s="32" t="e">
        <f t="shared" si="192"/>
        <v>#N/A</v>
      </c>
      <c r="BC87" s="32">
        <f t="shared" si="193"/>
        <v>0</v>
      </c>
      <c r="BD87" s="32">
        <f t="shared" si="194"/>
        <v>0</v>
      </c>
      <c r="BE87" s="32">
        <f t="shared" si="195"/>
        <v>0</v>
      </c>
      <c r="BF87" s="32">
        <f t="shared" si="196"/>
        <v>0</v>
      </c>
      <c r="BG87" s="32">
        <f t="shared" si="197"/>
        <v>0</v>
      </c>
      <c r="BH87" s="32" t="str">
        <f t="shared" si="198"/>
        <v/>
      </c>
      <c r="BI87" s="32" t="e">
        <f t="shared" si="199"/>
        <v>#N/A</v>
      </c>
      <c r="BJ87" s="32" t="e">
        <f t="shared" si="200"/>
        <v>#N/A</v>
      </c>
      <c r="BK87" s="32" t="e">
        <f t="shared" si="201"/>
        <v>#N/A</v>
      </c>
      <c r="BL87" s="32" t="e">
        <f t="shared" si="202"/>
        <v>#N/A</v>
      </c>
      <c r="BM87" s="32" t="e">
        <f t="shared" si="203"/>
        <v>#N/A</v>
      </c>
      <c r="BN87" s="32" t="e">
        <f t="shared" si="204"/>
        <v>#N/A</v>
      </c>
      <c r="BO87" s="32" t="e">
        <f t="shared" si="205"/>
        <v>#N/A</v>
      </c>
      <c r="BP87" s="32" t="e">
        <f t="shared" si="206"/>
        <v>#N/A</v>
      </c>
      <c r="BQ87" s="32" t="e">
        <f t="shared" si="207"/>
        <v>#N/A</v>
      </c>
      <c r="BR87" s="32" t="e">
        <f t="shared" si="208"/>
        <v>#N/A</v>
      </c>
      <c r="BS87" s="32" t="e">
        <f t="shared" si="209"/>
        <v>#N/A</v>
      </c>
    </row>
    <row r="88" spans="1:71" x14ac:dyDescent="0.3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150"/>
        <v>0</v>
      </c>
      <c r="M88" s="32">
        <f t="shared" si="151"/>
        <v>0</v>
      </c>
      <c r="N88" s="32">
        <f t="shared" si="152"/>
        <v>0</v>
      </c>
      <c r="O88" s="32">
        <f t="shared" si="153"/>
        <v>0</v>
      </c>
      <c r="P88" s="32" t="str">
        <f t="shared" si="154"/>
        <v/>
      </c>
      <c r="Q88" s="32" t="e">
        <f t="shared" si="155"/>
        <v>#N/A</v>
      </c>
      <c r="R88" s="32" t="e">
        <f t="shared" si="156"/>
        <v>#N/A</v>
      </c>
      <c r="S88" s="32" t="e">
        <f t="shared" si="157"/>
        <v>#N/A</v>
      </c>
      <c r="T88" s="32" t="e">
        <f t="shared" si="158"/>
        <v>#N/A</v>
      </c>
      <c r="U88" s="32" t="e">
        <f t="shared" si="159"/>
        <v>#N/A</v>
      </c>
      <c r="V88" s="32" t="e">
        <f t="shared" si="160"/>
        <v>#N/A</v>
      </c>
      <c r="W88" s="32" t="e">
        <f t="shared" si="161"/>
        <v>#N/A</v>
      </c>
      <c r="X88" s="32" t="e">
        <f t="shared" si="162"/>
        <v>#N/A</v>
      </c>
      <c r="Y88" s="32" t="e">
        <f t="shared" si="163"/>
        <v>#N/A</v>
      </c>
      <c r="Z88" s="32" t="e">
        <f t="shared" si="164"/>
        <v>#N/A</v>
      </c>
      <c r="AA88" s="32" t="e">
        <f t="shared" si="165"/>
        <v>#N/A</v>
      </c>
      <c r="AB88" s="32" t="str">
        <f t="shared" si="166"/>
        <v/>
      </c>
      <c r="AC88" s="32" t="str">
        <f t="shared" si="167"/>
        <v/>
      </c>
      <c r="AD88" s="32" t="e">
        <f t="shared" si="168"/>
        <v>#N/A</v>
      </c>
      <c r="AE88" s="32" t="e">
        <f t="shared" si="169"/>
        <v>#N/A</v>
      </c>
      <c r="AF88" s="32" t="e">
        <f t="shared" si="170"/>
        <v>#N/A</v>
      </c>
      <c r="AG88" s="32">
        <f t="shared" si="171"/>
        <v>0</v>
      </c>
      <c r="AH88" s="32">
        <f t="shared" si="172"/>
        <v>0</v>
      </c>
      <c r="AI88" s="32">
        <f t="shared" si="173"/>
        <v>0</v>
      </c>
      <c r="AJ88" s="32">
        <f t="shared" si="174"/>
        <v>0</v>
      </c>
      <c r="AK88" s="32">
        <f t="shared" si="175"/>
        <v>0</v>
      </c>
      <c r="AL88" s="32" t="str">
        <f t="shared" si="176"/>
        <v/>
      </c>
      <c r="AM88" s="32" t="e">
        <f t="shared" si="177"/>
        <v>#N/A</v>
      </c>
      <c r="AN88" s="32" t="e">
        <f t="shared" si="178"/>
        <v>#N/A</v>
      </c>
      <c r="AO88" s="32" t="e">
        <f t="shared" si="179"/>
        <v>#N/A</v>
      </c>
      <c r="AP88" s="32" t="e">
        <f t="shared" si="180"/>
        <v>#N/A</v>
      </c>
      <c r="AQ88" s="32" t="e">
        <f t="shared" si="181"/>
        <v>#N/A</v>
      </c>
      <c r="AR88" s="32" t="e">
        <f t="shared" si="182"/>
        <v>#N/A</v>
      </c>
      <c r="AS88" s="32" t="e">
        <f t="shared" si="183"/>
        <v>#N/A</v>
      </c>
      <c r="AT88" s="32" t="e">
        <f t="shared" si="184"/>
        <v>#N/A</v>
      </c>
      <c r="AU88" s="32" t="e">
        <f t="shared" si="185"/>
        <v>#N/A</v>
      </c>
      <c r="AV88" s="32" t="e">
        <f t="shared" si="186"/>
        <v>#N/A</v>
      </c>
      <c r="AW88" s="32" t="e">
        <f t="shared" si="187"/>
        <v>#N/A</v>
      </c>
      <c r="AX88" s="32" t="str">
        <f t="shared" si="188"/>
        <v/>
      </c>
      <c r="AY88" s="32" t="str">
        <f t="shared" si="189"/>
        <v/>
      </c>
      <c r="AZ88" s="32" t="e">
        <f t="shared" si="190"/>
        <v>#N/A</v>
      </c>
      <c r="BA88" s="32" t="e">
        <f t="shared" si="191"/>
        <v>#N/A</v>
      </c>
      <c r="BB88" s="32" t="e">
        <f t="shared" si="192"/>
        <v>#N/A</v>
      </c>
      <c r="BC88" s="32">
        <f t="shared" si="193"/>
        <v>0</v>
      </c>
      <c r="BD88" s="32">
        <f t="shared" si="194"/>
        <v>0</v>
      </c>
      <c r="BE88" s="32">
        <f t="shared" si="195"/>
        <v>0</v>
      </c>
      <c r="BF88" s="32">
        <f t="shared" si="196"/>
        <v>0</v>
      </c>
      <c r="BG88" s="32">
        <f t="shared" si="197"/>
        <v>0</v>
      </c>
      <c r="BH88" s="32" t="str">
        <f t="shared" si="198"/>
        <v/>
      </c>
      <c r="BI88" s="32" t="e">
        <f t="shared" si="199"/>
        <v>#N/A</v>
      </c>
      <c r="BJ88" s="32" t="e">
        <f t="shared" si="200"/>
        <v>#N/A</v>
      </c>
      <c r="BK88" s="32" t="e">
        <f t="shared" si="201"/>
        <v>#N/A</v>
      </c>
      <c r="BL88" s="32" t="e">
        <f t="shared" si="202"/>
        <v>#N/A</v>
      </c>
      <c r="BM88" s="32" t="e">
        <f t="shared" si="203"/>
        <v>#N/A</v>
      </c>
      <c r="BN88" s="32" t="e">
        <f t="shared" si="204"/>
        <v>#N/A</v>
      </c>
      <c r="BO88" s="32" t="e">
        <f t="shared" si="205"/>
        <v>#N/A</v>
      </c>
      <c r="BP88" s="32" t="e">
        <f t="shared" si="206"/>
        <v>#N/A</v>
      </c>
      <c r="BQ88" s="32" t="e">
        <f t="shared" si="207"/>
        <v>#N/A</v>
      </c>
      <c r="BR88" s="32" t="e">
        <f t="shared" si="208"/>
        <v>#N/A</v>
      </c>
      <c r="BS88" s="32" t="e">
        <f t="shared" si="209"/>
        <v>#N/A</v>
      </c>
    </row>
    <row r="89" spans="1:71" x14ac:dyDescent="0.3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150"/>
        <v>0</v>
      </c>
      <c r="M89" s="32">
        <f t="shared" si="151"/>
        <v>0</v>
      </c>
      <c r="N89" s="32">
        <f t="shared" si="152"/>
        <v>0</v>
      </c>
      <c r="O89" s="32">
        <f t="shared" si="153"/>
        <v>0</v>
      </c>
      <c r="P89" s="32" t="str">
        <f t="shared" si="154"/>
        <v/>
      </c>
      <c r="Q89" s="32" t="e">
        <f t="shared" si="155"/>
        <v>#N/A</v>
      </c>
      <c r="R89" s="32" t="e">
        <f t="shared" si="156"/>
        <v>#N/A</v>
      </c>
      <c r="S89" s="32" t="e">
        <f t="shared" si="157"/>
        <v>#N/A</v>
      </c>
      <c r="T89" s="32" t="e">
        <f t="shared" si="158"/>
        <v>#N/A</v>
      </c>
      <c r="U89" s="32" t="e">
        <f t="shared" si="159"/>
        <v>#N/A</v>
      </c>
      <c r="V89" s="32" t="e">
        <f t="shared" si="160"/>
        <v>#N/A</v>
      </c>
      <c r="W89" s="32" t="e">
        <f t="shared" si="161"/>
        <v>#N/A</v>
      </c>
      <c r="X89" s="32" t="e">
        <f t="shared" si="162"/>
        <v>#N/A</v>
      </c>
      <c r="Y89" s="32" t="e">
        <f t="shared" si="163"/>
        <v>#N/A</v>
      </c>
      <c r="Z89" s="32" t="e">
        <f t="shared" si="164"/>
        <v>#N/A</v>
      </c>
      <c r="AA89" s="32" t="e">
        <f t="shared" si="165"/>
        <v>#N/A</v>
      </c>
      <c r="AB89" s="32" t="str">
        <f t="shared" si="166"/>
        <v/>
      </c>
      <c r="AC89" s="32" t="str">
        <f t="shared" si="167"/>
        <v/>
      </c>
      <c r="AD89" s="32" t="e">
        <f t="shared" si="168"/>
        <v>#N/A</v>
      </c>
      <c r="AE89" s="32" t="e">
        <f t="shared" si="169"/>
        <v>#N/A</v>
      </c>
      <c r="AF89" s="32" t="e">
        <f t="shared" si="170"/>
        <v>#N/A</v>
      </c>
      <c r="AG89" s="32">
        <f t="shared" si="171"/>
        <v>0</v>
      </c>
      <c r="AH89" s="32">
        <f t="shared" si="172"/>
        <v>0</v>
      </c>
      <c r="AI89" s="32">
        <f t="shared" si="173"/>
        <v>0</v>
      </c>
      <c r="AJ89" s="32">
        <f t="shared" si="174"/>
        <v>0</v>
      </c>
      <c r="AK89" s="32">
        <f t="shared" si="175"/>
        <v>0</v>
      </c>
      <c r="AL89" s="32" t="str">
        <f t="shared" si="176"/>
        <v/>
      </c>
      <c r="AM89" s="32" t="e">
        <f t="shared" si="177"/>
        <v>#N/A</v>
      </c>
      <c r="AN89" s="32" t="e">
        <f t="shared" si="178"/>
        <v>#N/A</v>
      </c>
      <c r="AO89" s="32" t="e">
        <f t="shared" si="179"/>
        <v>#N/A</v>
      </c>
      <c r="AP89" s="32" t="e">
        <f t="shared" si="180"/>
        <v>#N/A</v>
      </c>
      <c r="AQ89" s="32" t="e">
        <f t="shared" si="181"/>
        <v>#N/A</v>
      </c>
      <c r="AR89" s="32" t="e">
        <f t="shared" si="182"/>
        <v>#N/A</v>
      </c>
      <c r="AS89" s="32" t="e">
        <f t="shared" si="183"/>
        <v>#N/A</v>
      </c>
      <c r="AT89" s="32" t="e">
        <f t="shared" si="184"/>
        <v>#N/A</v>
      </c>
      <c r="AU89" s="32" t="e">
        <f t="shared" si="185"/>
        <v>#N/A</v>
      </c>
      <c r="AV89" s="32" t="e">
        <f t="shared" si="186"/>
        <v>#N/A</v>
      </c>
      <c r="AW89" s="32" t="e">
        <f t="shared" si="187"/>
        <v>#N/A</v>
      </c>
      <c r="AX89" s="32" t="str">
        <f t="shared" si="188"/>
        <v/>
      </c>
      <c r="AY89" s="32" t="str">
        <f t="shared" si="189"/>
        <v/>
      </c>
      <c r="AZ89" s="32" t="e">
        <f t="shared" si="190"/>
        <v>#N/A</v>
      </c>
      <c r="BA89" s="32" t="e">
        <f t="shared" si="191"/>
        <v>#N/A</v>
      </c>
      <c r="BB89" s="32" t="e">
        <f t="shared" si="192"/>
        <v>#N/A</v>
      </c>
      <c r="BC89" s="32">
        <f t="shared" si="193"/>
        <v>0</v>
      </c>
      <c r="BD89" s="32">
        <f t="shared" si="194"/>
        <v>0</v>
      </c>
      <c r="BE89" s="32">
        <f t="shared" si="195"/>
        <v>0</v>
      </c>
      <c r="BF89" s="32">
        <f t="shared" si="196"/>
        <v>0</v>
      </c>
      <c r="BG89" s="32">
        <f t="shared" si="197"/>
        <v>0</v>
      </c>
      <c r="BH89" s="32" t="str">
        <f t="shared" si="198"/>
        <v/>
      </c>
      <c r="BI89" s="32" t="e">
        <f t="shared" si="199"/>
        <v>#N/A</v>
      </c>
      <c r="BJ89" s="32" t="e">
        <f t="shared" si="200"/>
        <v>#N/A</v>
      </c>
      <c r="BK89" s="32" t="e">
        <f t="shared" si="201"/>
        <v>#N/A</v>
      </c>
      <c r="BL89" s="32" t="e">
        <f t="shared" si="202"/>
        <v>#N/A</v>
      </c>
      <c r="BM89" s="32" t="e">
        <f t="shared" si="203"/>
        <v>#N/A</v>
      </c>
      <c r="BN89" s="32" t="e">
        <f t="shared" si="204"/>
        <v>#N/A</v>
      </c>
      <c r="BO89" s="32" t="e">
        <f t="shared" si="205"/>
        <v>#N/A</v>
      </c>
      <c r="BP89" s="32" t="e">
        <f t="shared" si="206"/>
        <v>#N/A</v>
      </c>
      <c r="BQ89" s="32" t="e">
        <f t="shared" si="207"/>
        <v>#N/A</v>
      </c>
      <c r="BR89" s="32" t="e">
        <f t="shared" si="208"/>
        <v>#N/A</v>
      </c>
      <c r="BS89" s="32" t="e">
        <f t="shared" si="209"/>
        <v>#N/A</v>
      </c>
    </row>
    <row r="90" spans="1:71" x14ac:dyDescent="0.3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150"/>
        <v>0</v>
      </c>
      <c r="M90" s="32">
        <f t="shared" si="151"/>
        <v>0</v>
      </c>
      <c r="N90" s="32">
        <f t="shared" si="152"/>
        <v>0</v>
      </c>
      <c r="O90" s="32">
        <f t="shared" si="153"/>
        <v>0</v>
      </c>
      <c r="P90" s="32" t="str">
        <f t="shared" si="154"/>
        <v/>
      </c>
      <c r="Q90" s="32" t="e">
        <f t="shared" si="155"/>
        <v>#N/A</v>
      </c>
      <c r="R90" s="32" t="e">
        <f t="shared" si="156"/>
        <v>#N/A</v>
      </c>
      <c r="S90" s="32" t="e">
        <f t="shared" si="157"/>
        <v>#N/A</v>
      </c>
      <c r="T90" s="32" t="e">
        <f t="shared" si="158"/>
        <v>#N/A</v>
      </c>
      <c r="U90" s="32" t="e">
        <f t="shared" si="159"/>
        <v>#N/A</v>
      </c>
      <c r="V90" s="32" t="e">
        <f t="shared" si="160"/>
        <v>#N/A</v>
      </c>
      <c r="W90" s="32" t="e">
        <f t="shared" si="161"/>
        <v>#N/A</v>
      </c>
      <c r="X90" s="32" t="e">
        <f t="shared" si="162"/>
        <v>#N/A</v>
      </c>
      <c r="Y90" s="32" t="e">
        <f t="shared" si="163"/>
        <v>#N/A</v>
      </c>
      <c r="Z90" s="32" t="e">
        <f t="shared" si="164"/>
        <v>#N/A</v>
      </c>
      <c r="AA90" s="32" t="e">
        <f t="shared" si="165"/>
        <v>#N/A</v>
      </c>
      <c r="AB90" s="32" t="str">
        <f t="shared" si="166"/>
        <v/>
      </c>
      <c r="AC90" s="32" t="str">
        <f t="shared" si="167"/>
        <v/>
      </c>
      <c r="AD90" s="32" t="e">
        <f t="shared" si="168"/>
        <v>#N/A</v>
      </c>
      <c r="AE90" s="32" t="e">
        <f t="shared" si="169"/>
        <v>#N/A</v>
      </c>
      <c r="AF90" s="32" t="e">
        <f t="shared" si="170"/>
        <v>#N/A</v>
      </c>
      <c r="AG90" s="32">
        <f t="shared" si="171"/>
        <v>0</v>
      </c>
      <c r="AH90" s="32">
        <f t="shared" si="172"/>
        <v>0</v>
      </c>
      <c r="AI90" s="32">
        <f t="shared" si="173"/>
        <v>0</v>
      </c>
      <c r="AJ90" s="32">
        <f t="shared" si="174"/>
        <v>0</v>
      </c>
      <c r="AK90" s="32">
        <f t="shared" si="175"/>
        <v>0</v>
      </c>
      <c r="AL90" s="32" t="str">
        <f t="shared" si="176"/>
        <v/>
      </c>
      <c r="AM90" s="32" t="e">
        <f t="shared" si="177"/>
        <v>#N/A</v>
      </c>
      <c r="AN90" s="32" t="e">
        <f t="shared" si="178"/>
        <v>#N/A</v>
      </c>
      <c r="AO90" s="32" t="e">
        <f t="shared" si="179"/>
        <v>#N/A</v>
      </c>
      <c r="AP90" s="32" t="e">
        <f t="shared" si="180"/>
        <v>#N/A</v>
      </c>
      <c r="AQ90" s="32" t="e">
        <f t="shared" si="181"/>
        <v>#N/A</v>
      </c>
      <c r="AR90" s="32" t="e">
        <f t="shared" si="182"/>
        <v>#N/A</v>
      </c>
      <c r="AS90" s="32" t="e">
        <f t="shared" si="183"/>
        <v>#N/A</v>
      </c>
      <c r="AT90" s="32" t="e">
        <f t="shared" si="184"/>
        <v>#N/A</v>
      </c>
      <c r="AU90" s="32" t="e">
        <f t="shared" si="185"/>
        <v>#N/A</v>
      </c>
      <c r="AV90" s="32" t="e">
        <f t="shared" si="186"/>
        <v>#N/A</v>
      </c>
      <c r="AW90" s="32" t="e">
        <f t="shared" si="187"/>
        <v>#N/A</v>
      </c>
      <c r="AX90" s="32" t="str">
        <f t="shared" si="188"/>
        <v/>
      </c>
      <c r="AY90" s="32" t="str">
        <f t="shared" si="189"/>
        <v/>
      </c>
      <c r="AZ90" s="32" t="e">
        <f t="shared" si="190"/>
        <v>#N/A</v>
      </c>
      <c r="BA90" s="32" t="e">
        <f t="shared" si="191"/>
        <v>#N/A</v>
      </c>
      <c r="BB90" s="32" t="e">
        <f t="shared" si="192"/>
        <v>#N/A</v>
      </c>
      <c r="BC90" s="32">
        <f t="shared" si="193"/>
        <v>0</v>
      </c>
      <c r="BD90" s="32">
        <f t="shared" si="194"/>
        <v>0</v>
      </c>
      <c r="BE90" s="32">
        <f t="shared" si="195"/>
        <v>0</v>
      </c>
      <c r="BF90" s="32">
        <f t="shared" si="196"/>
        <v>0</v>
      </c>
      <c r="BG90" s="32">
        <f t="shared" si="197"/>
        <v>0</v>
      </c>
      <c r="BH90" s="32" t="str">
        <f t="shared" si="198"/>
        <v/>
      </c>
      <c r="BI90" s="32" t="e">
        <f t="shared" si="199"/>
        <v>#N/A</v>
      </c>
      <c r="BJ90" s="32" t="e">
        <f t="shared" si="200"/>
        <v>#N/A</v>
      </c>
      <c r="BK90" s="32" t="e">
        <f t="shared" si="201"/>
        <v>#N/A</v>
      </c>
      <c r="BL90" s="32" t="e">
        <f t="shared" si="202"/>
        <v>#N/A</v>
      </c>
      <c r="BM90" s="32" t="e">
        <f t="shared" si="203"/>
        <v>#N/A</v>
      </c>
      <c r="BN90" s="32" t="e">
        <f t="shared" si="204"/>
        <v>#N/A</v>
      </c>
      <c r="BO90" s="32" t="e">
        <f t="shared" si="205"/>
        <v>#N/A</v>
      </c>
      <c r="BP90" s="32" t="e">
        <f t="shared" si="206"/>
        <v>#N/A</v>
      </c>
      <c r="BQ90" s="32" t="e">
        <f t="shared" si="207"/>
        <v>#N/A</v>
      </c>
      <c r="BR90" s="32" t="e">
        <f t="shared" si="208"/>
        <v>#N/A</v>
      </c>
      <c r="BS90" s="32" t="e">
        <f t="shared" si="209"/>
        <v>#N/A</v>
      </c>
    </row>
    <row r="91" spans="1:71" x14ac:dyDescent="0.3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150"/>
        <v>0</v>
      </c>
      <c r="M91" s="32">
        <f t="shared" si="151"/>
        <v>0</v>
      </c>
      <c r="N91" s="32">
        <f t="shared" si="152"/>
        <v>0</v>
      </c>
      <c r="O91" s="32">
        <f t="shared" si="153"/>
        <v>0</v>
      </c>
      <c r="P91" s="32" t="str">
        <f t="shared" si="154"/>
        <v/>
      </c>
      <c r="Q91" s="32" t="e">
        <f t="shared" si="155"/>
        <v>#N/A</v>
      </c>
      <c r="R91" s="32" t="e">
        <f t="shared" si="156"/>
        <v>#N/A</v>
      </c>
      <c r="S91" s="32" t="e">
        <f t="shared" si="157"/>
        <v>#N/A</v>
      </c>
      <c r="T91" s="32" t="e">
        <f t="shared" si="158"/>
        <v>#N/A</v>
      </c>
      <c r="U91" s="32" t="e">
        <f t="shared" si="159"/>
        <v>#N/A</v>
      </c>
      <c r="V91" s="32" t="e">
        <f t="shared" si="160"/>
        <v>#N/A</v>
      </c>
      <c r="W91" s="32" t="e">
        <f t="shared" si="161"/>
        <v>#N/A</v>
      </c>
      <c r="X91" s="32" t="e">
        <f t="shared" si="162"/>
        <v>#N/A</v>
      </c>
      <c r="Y91" s="32" t="e">
        <f t="shared" si="163"/>
        <v>#N/A</v>
      </c>
      <c r="Z91" s="32" t="e">
        <f t="shared" si="164"/>
        <v>#N/A</v>
      </c>
      <c r="AA91" s="32" t="e">
        <f t="shared" si="165"/>
        <v>#N/A</v>
      </c>
      <c r="AB91" s="32" t="str">
        <f t="shared" si="166"/>
        <v/>
      </c>
      <c r="AC91" s="32" t="str">
        <f t="shared" si="167"/>
        <v/>
      </c>
      <c r="AD91" s="32" t="e">
        <f t="shared" si="168"/>
        <v>#N/A</v>
      </c>
      <c r="AE91" s="32" t="e">
        <f t="shared" si="169"/>
        <v>#N/A</v>
      </c>
      <c r="AF91" s="32" t="e">
        <f t="shared" si="170"/>
        <v>#N/A</v>
      </c>
      <c r="AG91" s="32">
        <f t="shared" si="171"/>
        <v>0</v>
      </c>
      <c r="AH91" s="32">
        <f t="shared" si="172"/>
        <v>0</v>
      </c>
      <c r="AI91" s="32">
        <f t="shared" si="173"/>
        <v>0</v>
      </c>
      <c r="AJ91" s="32">
        <f t="shared" si="174"/>
        <v>0</v>
      </c>
      <c r="AK91" s="32">
        <f t="shared" si="175"/>
        <v>0</v>
      </c>
      <c r="AL91" s="32" t="str">
        <f t="shared" si="176"/>
        <v/>
      </c>
      <c r="AM91" s="32" t="e">
        <f t="shared" si="177"/>
        <v>#N/A</v>
      </c>
      <c r="AN91" s="32" t="e">
        <f t="shared" si="178"/>
        <v>#N/A</v>
      </c>
      <c r="AO91" s="32" t="e">
        <f t="shared" si="179"/>
        <v>#N/A</v>
      </c>
      <c r="AP91" s="32" t="e">
        <f t="shared" si="180"/>
        <v>#N/A</v>
      </c>
      <c r="AQ91" s="32" t="e">
        <f t="shared" si="181"/>
        <v>#N/A</v>
      </c>
      <c r="AR91" s="32" t="e">
        <f t="shared" si="182"/>
        <v>#N/A</v>
      </c>
      <c r="AS91" s="32" t="e">
        <f t="shared" si="183"/>
        <v>#N/A</v>
      </c>
      <c r="AT91" s="32" t="e">
        <f t="shared" si="184"/>
        <v>#N/A</v>
      </c>
      <c r="AU91" s="32" t="e">
        <f t="shared" si="185"/>
        <v>#N/A</v>
      </c>
      <c r="AV91" s="32" t="e">
        <f t="shared" si="186"/>
        <v>#N/A</v>
      </c>
      <c r="AW91" s="32" t="e">
        <f t="shared" si="187"/>
        <v>#N/A</v>
      </c>
      <c r="AX91" s="32" t="str">
        <f t="shared" si="188"/>
        <v/>
      </c>
      <c r="AY91" s="32" t="str">
        <f t="shared" si="189"/>
        <v/>
      </c>
      <c r="AZ91" s="32" t="e">
        <f t="shared" si="190"/>
        <v>#N/A</v>
      </c>
      <c r="BA91" s="32" t="e">
        <f t="shared" si="191"/>
        <v>#N/A</v>
      </c>
      <c r="BB91" s="32" t="e">
        <f t="shared" si="192"/>
        <v>#N/A</v>
      </c>
      <c r="BC91" s="32">
        <f t="shared" si="193"/>
        <v>0</v>
      </c>
      <c r="BD91" s="32">
        <f t="shared" si="194"/>
        <v>0</v>
      </c>
      <c r="BE91" s="32">
        <f t="shared" si="195"/>
        <v>0</v>
      </c>
      <c r="BF91" s="32">
        <f t="shared" si="196"/>
        <v>0</v>
      </c>
      <c r="BG91" s="32">
        <f t="shared" si="197"/>
        <v>0</v>
      </c>
      <c r="BH91" s="32" t="str">
        <f t="shared" si="198"/>
        <v/>
      </c>
      <c r="BI91" s="32" t="e">
        <f t="shared" si="199"/>
        <v>#N/A</v>
      </c>
      <c r="BJ91" s="32" t="e">
        <f t="shared" si="200"/>
        <v>#N/A</v>
      </c>
      <c r="BK91" s="32" t="e">
        <f t="shared" si="201"/>
        <v>#N/A</v>
      </c>
      <c r="BL91" s="32" t="e">
        <f t="shared" si="202"/>
        <v>#N/A</v>
      </c>
      <c r="BM91" s="32" t="e">
        <f t="shared" si="203"/>
        <v>#N/A</v>
      </c>
      <c r="BN91" s="32" t="e">
        <f t="shared" si="204"/>
        <v>#N/A</v>
      </c>
      <c r="BO91" s="32" t="e">
        <f t="shared" si="205"/>
        <v>#N/A</v>
      </c>
      <c r="BP91" s="32" t="e">
        <f t="shared" si="206"/>
        <v>#N/A</v>
      </c>
      <c r="BQ91" s="32" t="e">
        <f t="shared" si="207"/>
        <v>#N/A</v>
      </c>
      <c r="BR91" s="32" t="e">
        <f t="shared" si="208"/>
        <v>#N/A</v>
      </c>
      <c r="BS91" s="32" t="e">
        <f t="shared" si="209"/>
        <v>#N/A</v>
      </c>
    </row>
    <row r="92" spans="1:71" x14ac:dyDescent="0.3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150"/>
        <v>0</v>
      </c>
      <c r="M92" s="32">
        <f t="shared" si="151"/>
        <v>0</v>
      </c>
      <c r="N92" s="32">
        <f t="shared" si="152"/>
        <v>0</v>
      </c>
      <c r="O92" s="32">
        <f t="shared" si="153"/>
        <v>0</v>
      </c>
      <c r="P92" s="32" t="str">
        <f t="shared" si="154"/>
        <v/>
      </c>
      <c r="Q92" s="32" t="e">
        <f t="shared" si="155"/>
        <v>#N/A</v>
      </c>
      <c r="R92" s="32" t="e">
        <f t="shared" si="156"/>
        <v>#N/A</v>
      </c>
      <c r="S92" s="32" t="e">
        <f t="shared" si="157"/>
        <v>#N/A</v>
      </c>
      <c r="T92" s="32" t="e">
        <f t="shared" si="158"/>
        <v>#N/A</v>
      </c>
      <c r="U92" s="32" t="e">
        <f t="shared" si="159"/>
        <v>#N/A</v>
      </c>
      <c r="V92" s="32" t="e">
        <f t="shared" si="160"/>
        <v>#N/A</v>
      </c>
      <c r="W92" s="32" t="e">
        <f t="shared" si="161"/>
        <v>#N/A</v>
      </c>
      <c r="X92" s="32" t="e">
        <f t="shared" si="162"/>
        <v>#N/A</v>
      </c>
      <c r="Y92" s="32" t="e">
        <f t="shared" si="163"/>
        <v>#N/A</v>
      </c>
      <c r="Z92" s="32" t="e">
        <f t="shared" si="164"/>
        <v>#N/A</v>
      </c>
      <c r="AA92" s="32" t="e">
        <f t="shared" si="165"/>
        <v>#N/A</v>
      </c>
      <c r="AB92" s="32" t="str">
        <f t="shared" si="166"/>
        <v/>
      </c>
      <c r="AC92" s="32" t="str">
        <f t="shared" si="167"/>
        <v/>
      </c>
      <c r="AD92" s="32" t="e">
        <f t="shared" si="168"/>
        <v>#N/A</v>
      </c>
      <c r="AE92" s="32" t="e">
        <f t="shared" si="169"/>
        <v>#N/A</v>
      </c>
      <c r="AF92" s="32" t="e">
        <f t="shared" si="170"/>
        <v>#N/A</v>
      </c>
      <c r="AG92" s="32">
        <f t="shared" si="171"/>
        <v>0</v>
      </c>
      <c r="AH92" s="32">
        <f t="shared" si="172"/>
        <v>0</v>
      </c>
      <c r="AI92" s="32">
        <f t="shared" si="173"/>
        <v>0</v>
      </c>
      <c r="AJ92" s="32">
        <f t="shared" si="174"/>
        <v>0</v>
      </c>
      <c r="AK92" s="32">
        <f t="shared" si="175"/>
        <v>0</v>
      </c>
      <c r="AL92" s="32" t="str">
        <f t="shared" si="176"/>
        <v/>
      </c>
      <c r="AM92" s="32" t="e">
        <f t="shared" si="177"/>
        <v>#N/A</v>
      </c>
      <c r="AN92" s="32" t="e">
        <f t="shared" si="178"/>
        <v>#N/A</v>
      </c>
      <c r="AO92" s="32" t="e">
        <f t="shared" si="179"/>
        <v>#N/A</v>
      </c>
      <c r="AP92" s="32" t="e">
        <f t="shared" si="180"/>
        <v>#N/A</v>
      </c>
      <c r="AQ92" s="32" t="e">
        <f t="shared" si="181"/>
        <v>#N/A</v>
      </c>
      <c r="AR92" s="32" t="e">
        <f t="shared" si="182"/>
        <v>#N/A</v>
      </c>
      <c r="AS92" s="32" t="e">
        <f t="shared" si="183"/>
        <v>#N/A</v>
      </c>
      <c r="AT92" s="32" t="e">
        <f t="shared" si="184"/>
        <v>#N/A</v>
      </c>
      <c r="AU92" s="32" t="e">
        <f t="shared" si="185"/>
        <v>#N/A</v>
      </c>
      <c r="AV92" s="32" t="e">
        <f t="shared" si="186"/>
        <v>#N/A</v>
      </c>
      <c r="AW92" s="32" t="e">
        <f t="shared" si="187"/>
        <v>#N/A</v>
      </c>
      <c r="AX92" s="32" t="str">
        <f t="shared" si="188"/>
        <v/>
      </c>
      <c r="AY92" s="32" t="str">
        <f t="shared" si="189"/>
        <v/>
      </c>
      <c r="AZ92" s="32" t="e">
        <f t="shared" si="190"/>
        <v>#N/A</v>
      </c>
      <c r="BA92" s="32" t="e">
        <f t="shared" si="191"/>
        <v>#N/A</v>
      </c>
      <c r="BB92" s="32" t="e">
        <f t="shared" si="192"/>
        <v>#N/A</v>
      </c>
      <c r="BC92" s="32">
        <f t="shared" si="193"/>
        <v>0</v>
      </c>
      <c r="BD92" s="32">
        <f t="shared" si="194"/>
        <v>0</v>
      </c>
      <c r="BE92" s="32">
        <f t="shared" si="195"/>
        <v>0</v>
      </c>
      <c r="BF92" s="32">
        <f t="shared" si="196"/>
        <v>0</v>
      </c>
      <c r="BG92" s="32">
        <f t="shared" si="197"/>
        <v>0</v>
      </c>
      <c r="BH92" s="32" t="str">
        <f t="shared" si="198"/>
        <v/>
      </c>
      <c r="BI92" s="32" t="e">
        <f t="shared" si="199"/>
        <v>#N/A</v>
      </c>
      <c r="BJ92" s="32" t="e">
        <f t="shared" si="200"/>
        <v>#N/A</v>
      </c>
      <c r="BK92" s="32" t="e">
        <f t="shared" si="201"/>
        <v>#N/A</v>
      </c>
      <c r="BL92" s="32" t="e">
        <f t="shared" si="202"/>
        <v>#N/A</v>
      </c>
      <c r="BM92" s="32" t="e">
        <f t="shared" si="203"/>
        <v>#N/A</v>
      </c>
      <c r="BN92" s="32" t="e">
        <f t="shared" si="204"/>
        <v>#N/A</v>
      </c>
      <c r="BO92" s="32" t="e">
        <f t="shared" si="205"/>
        <v>#N/A</v>
      </c>
      <c r="BP92" s="32" t="e">
        <f t="shared" si="206"/>
        <v>#N/A</v>
      </c>
      <c r="BQ92" s="32" t="e">
        <f t="shared" si="207"/>
        <v>#N/A</v>
      </c>
      <c r="BR92" s="32" t="e">
        <f t="shared" si="208"/>
        <v>#N/A</v>
      </c>
      <c r="BS92" s="32" t="e">
        <f t="shared" si="209"/>
        <v>#N/A</v>
      </c>
    </row>
    <row r="93" spans="1:71" x14ac:dyDescent="0.3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150"/>
        <v>0</v>
      </c>
      <c r="M93" s="32">
        <f t="shared" si="151"/>
        <v>0</v>
      </c>
      <c r="N93" s="32">
        <f t="shared" si="152"/>
        <v>0</v>
      </c>
      <c r="O93" s="32">
        <f t="shared" si="153"/>
        <v>0</v>
      </c>
      <c r="P93" s="32" t="str">
        <f t="shared" si="154"/>
        <v/>
      </c>
      <c r="Q93" s="32" t="e">
        <f t="shared" si="155"/>
        <v>#N/A</v>
      </c>
      <c r="R93" s="32" t="e">
        <f t="shared" si="156"/>
        <v>#N/A</v>
      </c>
      <c r="S93" s="32" t="e">
        <f t="shared" si="157"/>
        <v>#N/A</v>
      </c>
      <c r="T93" s="32" t="e">
        <f t="shared" si="158"/>
        <v>#N/A</v>
      </c>
      <c r="U93" s="32" t="e">
        <f t="shared" si="159"/>
        <v>#N/A</v>
      </c>
      <c r="V93" s="32" t="e">
        <f t="shared" si="160"/>
        <v>#N/A</v>
      </c>
      <c r="W93" s="32" t="e">
        <f t="shared" si="161"/>
        <v>#N/A</v>
      </c>
      <c r="X93" s="32" t="e">
        <f t="shared" si="162"/>
        <v>#N/A</v>
      </c>
      <c r="Y93" s="32" t="e">
        <f t="shared" si="163"/>
        <v>#N/A</v>
      </c>
      <c r="Z93" s="32" t="e">
        <f t="shared" si="164"/>
        <v>#N/A</v>
      </c>
      <c r="AA93" s="32" t="e">
        <f t="shared" si="165"/>
        <v>#N/A</v>
      </c>
      <c r="AB93" s="32" t="str">
        <f t="shared" si="166"/>
        <v/>
      </c>
      <c r="AC93" s="32" t="str">
        <f t="shared" si="167"/>
        <v/>
      </c>
      <c r="AD93" s="32" t="e">
        <f t="shared" si="168"/>
        <v>#N/A</v>
      </c>
      <c r="AE93" s="32" t="e">
        <f t="shared" si="169"/>
        <v>#N/A</v>
      </c>
      <c r="AF93" s="32" t="e">
        <f t="shared" si="170"/>
        <v>#N/A</v>
      </c>
      <c r="AG93" s="32">
        <f t="shared" si="171"/>
        <v>0</v>
      </c>
      <c r="AH93" s="32">
        <f t="shared" si="172"/>
        <v>0</v>
      </c>
      <c r="AI93" s="32">
        <f t="shared" si="173"/>
        <v>0</v>
      </c>
      <c r="AJ93" s="32">
        <f t="shared" si="174"/>
        <v>0</v>
      </c>
      <c r="AK93" s="32">
        <f t="shared" si="175"/>
        <v>0</v>
      </c>
      <c r="AL93" s="32" t="str">
        <f t="shared" si="176"/>
        <v/>
      </c>
      <c r="AM93" s="32" t="e">
        <f t="shared" si="177"/>
        <v>#N/A</v>
      </c>
      <c r="AN93" s="32" t="e">
        <f t="shared" si="178"/>
        <v>#N/A</v>
      </c>
      <c r="AO93" s="32" t="e">
        <f t="shared" si="179"/>
        <v>#N/A</v>
      </c>
      <c r="AP93" s="32" t="e">
        <f t="shared" si="180"/>
        <v>#N/A</v>
      </c>
      <c r="AQ93" s="32" t="e">
        <f t="shared" si="181"/>
        <v>#N/A</v>
      </c>
      <c r="AR93" s="32" t="e">
        <f t="shared" si="182"/>
        <v>#N/A</v>
      </c>
      <c r="AS93" s="32" t="e">
        <f t="shared" si="183"/>
        <v>#N/A</v>
      </c>
      <c r="AT93" s="32" t="e">
        <f t="shared" si="184"/>
        <v>#N/A</v>
      </c>
      <c r="AU93" s="32" t="e">
        <f t="shared" si="185"/>
        <v>#N/A</v>
      </c>
      <c r="AV93" s="32" t="e">
        <f t="shared" si="186"/>
        <v>#N/A</v>
      </c>
      <c r="AW93" s="32" t="e">
        <f t="shared" si="187"/>
        <v>#N/A</v>
      </c>
      <c r="AX93" s="32" t="str">
        <f t="shared" si="188"/>
        <v/>
      </c>
      <c r="AY93" s="32" t="str">
        <f t="shared" si="189"/>
        <v/>
      </c>
      <c r="AZ93" s="32" t="e">
        <f t="shared" si="190"/>
        <v>#N/A</v>
      </c>
      <c r="BA93" s="32" t="e">
        <f t="shared" si="191"/>
        <v>#N/A</v>
      </c>
      <c r="BB93" s="32" t="e">
        <f t="shared" si="192"/>
        <v>#N/A</v>
      </c>
      <c r="BC93" s="32">
        <f t="shared" si="193"/>
        <v>0</v>
      </c>
      <c r="BD93" s="32">
        <f t="shared" si="194"/>
        <v>0</v>
      </c>
      <c r="BE93" s="32">
        <f t="shared" si="195"/>
        <v>0</v>
      </c>
      <c r="BF93" s="32">
        <f t="shared" si="196"/>
        <v>0</v>
      </c>
      <c r="BG93" s="32">
        <f t="shared" si="197"/>
        <v>0</v>
      </c>
      <c r="BH93" s="32" t="str">
        <f t="shared" si="198"/>
        <v/>
      </c>
      <c r="BI93" s="32" t="e">
        <f t="shared" si="199"/>
        <v>#N/A</v>
      </c>
      <c r="BJ93" s="32" t="e">
        <f t="shared" si="200"/>
        <v>#N/A</v>
      </c>
      <c r="BK93" s="32" t="e">
        <f t="shared" si="201"/>
        <v>#N/A</v>
      </c>
      <c r="BL93" s="32" t="e">
        <f t="shared" si="202"/>
        <v>#N/A</v>
      </c>
      <c r="BM93" s="32" t="e">
        <f t="shared" si="203"/>
        <v>#N/A</v>
      </c>
      <c r="BN93" s="32" t="e">
        <f t="shared" si="204"/>
        <v>#N/A</v>
      </c>
      <c r="BO93" s="32" t="e">
        <f t="shared" si="205"/>
        <v>#N/A</v>
      </c>
      <c r="BP93" s="32" t="e">
        <f t="shared" si="206"/>
        <v>#N/A</v>
      </c>
      <c r="BQ93" s="32" t="e">
        <f t="shared" si="207"/>
        <v>#N/A</v>
      </c>
      <c r="BR93" s="32" t="e">
        <f t="shared" si="208"/>
        <v>#N/A</v>
      </c>
      <c r="BS93" s="32" t="e">
        <f t="shared" si="209"/>
        <v>#N/A</v>
      </c>
    </row>
    <row r="94" spans="1:71" x14ac:dyDescent="0.3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150"/>
        <v>0</v>
      </c>
      <c r="M94" s="32">
        <f t="shared" si="151"/>
        <v>0</v>
      </c>
      <c r="N94" s="32">
        <f t="shared" si="152"/>
        <v>0</v>
      </c>
      <c r="O94" s="32">
        <f t="shared" si="153"/>
        <v>0</v>
      </c>
      <c r="P94" s="32" t="str">
        <f t="shared" si="154"/>
        <v/>
      </c>
      <c r="Q94" s="32" t="e">
        <f t="shared" si="155"/>
        <v>#N/A</v>
      </c>
      <c r="R94" s="32" t="e">
        <f t="shared" si="156"/>
        <v>#N/A</v>
      </c>
      <c r="S94" s="32" t="e">
        <f t="shared" si="157"/>
        <v>#N/A</v>
      </c>
      <c r="T94" s="32" t="e">
        <f t="shared" si="158"/>
        <v>#N/A</v>
      </c>
      <c r="U94" s="32" t="e">
        <f t="shared" si="159"/>
        <v>#N/A</v>
      </c>
      <c r="V94" s="32" t="e">
        <f t="shared" si="160"/>
        <v>#N/A</v>
      </c>
      <c r="W94" s="32" t="e">
        <f t="shared" si="161"/>
        <v>#N/A</v>
      </c>
      <c r="X94" s="32" t="e">
        <f t="shared" si="162"/>
        <v>#N/A</v>
      </c>
      <c r="Y94" s="32" t="e">
        <f t="shared" si="163"/>
        <v>#N/A</v>
      </c>
      <c r="Z94" s="32" t="e">
        <f t="shared" si="164"/>
        <v>#N/A</v>
      </c>
      <c r="AA94" s="32" t="e">
        <f t="shared" si="165"/>
        <v>#N/A</v>
      </c>
      <c r="AB94" s="32" t="str">
        <f t="shared" si="166"/>
        <v/>
      </c>
      <c r="AC94" s="32" t="str">
        <f t="shared" si="167"/>
        <v/>
      </c>
      <c r="AD94" s="32" t="e">
        <f t="shared" si="168"/>
        <v>#N/A</v>
      </c>
      <c r="AE94" s="32" t="e">
        <f t="shared" si="169"/>
        <v>#N/A</v>
      </c>
      <c r="AF94" s="32" t="e">
        <f t="shared" si="170"/>
        <v>#N/A</v>
      </c>
      <c r="AG94" s="32">
        <f t="shared" si="171"/>
        <v>0</v>
      </c>
      <c r="AH94" s="32">
        <f t="shared" si="172"/>
        <v>0</v>
      </c>
      <c r="AI94" s="32">
        <f t="shared" si="173"/>
        <v>0</v>
      </c>
      <c r="AJ94" s="32">
        <f t="shared" si="174"/>
        <v>0</v>
      </c>
      <c r="AK94" s="32">
        <f t="shared" si="175"/>
        <v>0</v>
      </c>
      <c r="AL94" s="32" t="str">
        <f t="shared" si="176"/>
        <v/>
      </c>
      <c r="AM94" s="32" t="e">
        <f t="shared" si="177"/>
        <v>#N/A</v>
      </c>
      <c r="AN94" s="32" t="e">
        <f t="shared" si="178"/>
        <v>#N/A</v>
      </c>
      <c r="AO94" s="32" t="e">
        <f t="shared" si="179"/>
        <v>#N/A</v>
      </c>
      <c r="AP94" s="32" t="e">
        <f t="shared" si="180"/>
        <v>#N/A</v>
      </c>
      <c r="AQ94" s="32" t="e">
        <f t="shared" si="181"/>
        <v>#N/A</v>
      </c>
      <c r="AR94" s="32" t="e">
        <f t="shared" si="182"/>
        <v>#N/A</v>
      </c>
      <c r="AS94" s="32" t="e">
        <f t="shared" si="183"/>
        <v>#N/A</v>
      </c>
      <c r="AT94" s="32" t="e">
        <f t="shared" si="184"/>
        <v>#N/A</v>
      </c>
      <c r="AU94" s="32" t="e">
        <f t="shared" si="185"/>
        <v>#N/A</v>
      </c>
      <c r="AV94" s="32" t="e">
        <f t="shared" si="186"/>
        <v>#N/A</v>
      </c>
      <c r="AW94" s="32" t="e">
        <f t="shared" si="187"/>
        <v>#N/A</v>
      </c>
      <c r="AX94" s="32" t="str">
        <f t="shared" si="188"/>
        <v/>
      </c>
      <c r="AY94" s="32" t="str">
        <f t="shared" si="189"/>
        <v/>
      </c>
      <c r="AZ94" s="32" t="e">
        <f t="shared" si="190"/>
        <v>#N/A</v>
      </c>
      <c r="BA94" s="32" t="e">
        <f t="shared" si="191"/>
        <v>#N/A</v>
      </c>
      <c r="BB94" s="32" t="e">
        <f t="shared" si="192"/>
        <v>#N/A</v>
      </c>
      <c r="BC94" s="32">
        <f t="shared" si="193"/>
        <v>0</v>
      </c>
      <c r="BD94" s="32">
        <f t="shared" si="194"/>
        <v>0</v>
      </c>
      <c r="BE94" s="32">
        <f t="shared" si="195"/>
        <v>0</v>
      </c>
      <c r="BF94" s="32">
        <f t="shared" si="196"/>
        <v>0</v>
      </c>
      <c r="BG94" s="32">
        <f t="shared" si="197"/>
        <v>0</v>
      </c>
      <c r="BH94" s="32" t="str">
        <f t="shared" si="198"/>
        <v/>
      </c>
      <c r="BI94" s="32" t="e">
        <f t="shared" si="199"/>
        <v>#N/A</v>
      </c>
      <c r="BJ94" s="32" t="e">
        <f t="shared" si="200"/>
        <v>#N/A</v>
      </c>
      <c r="BK94" s="32" t="e">
        <f t="shared" si="201"/>
        <v>#N/A</v>
      </c>
      <c r="BL94" s="32" t="e">
        <f t="shared" si="202"/>
        <v>#N/A</v>
      </c>
      <c r="BM94" s="32" t="e">
        <f t="shared" si="203"/>
        <v>#N/A</v>
      </c>
      <c r="BN94" s="32" t="e">
        <f t="shared" si="204"/>
        <v>#N/A</v>
      </c>
      <c r="BO94" s="32" t="e">
        <f t="shared" si="205"/>
        <v>#N/A</v>
      </c>
      <c r="BP94" s="32" t="e">
        <f t="shared" si="206"/>
        <v>#N/A</v>
      </c>
      <c r="BQ94" s="32" t="e">
        <f t="shared" si="207"/>
        <v>#N/A</v>
      </c>
      <c r="BR94" s="32" t="e">
        <f t="shared" si="208"/>
        <v>#N/A</v>
      </c>
      <c r="BS94" s="32" t="e">
        <f t="shared" si="209"/>
        <v>#N/A</v>
      </c>
    </row>
    <row r="95" spans="1:71" x14ac:dyDescent="0.3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150"/>
        <v>0</v>
      </c>
      <c r="M95" s="32">
        <f t="shared" si="151"/>
        <v>0</v>
      </c>
      <c r="N95" s="32">
        <f t="shared" si="152"/>
        <v>0</v>
      </c>
      <c r="O95" s="32">
        <f t="shared" si="153"/>
        <v>0</v>
      </c>
      <c r="P95" s="32" t="str">
        <f t="shared" si="154"/>
        <v/>
      </c>
      <c r="Q95" s="32" t="e">
        <f t="shared" si="155"/>
        <v>#N/A</v>
      </c>
      <c r="R95" s="32" t="e">
        <f t="shared" si="156"/>
        <v>#N/A</v>
      </c>
      <c r="S95" s="32" t="e">
        <f t="shared" si="157"/>
        <v>#N/A</v>
      </c>
      <c r="T95" s="32" t="e">
        <f t="shared" si="158"/>
        <v>#N/A</v>
      </c>
      <c r="U95" s="32" t="e">
        <f t="shared" si="159"/>
        <v>#N/A</v>
      </c>
      <c r="V95" s="32" t="e">
        <f t="shared" si="160"/>
        <v>#N/A</v>
      </c>
      <c r="W95" s="32" t="e">
        <f t="shared" si="161"/>
        <v>#N/A</v>
      </c>
      <c r="X95" s="32" t="e">
        <f t="shared" si="162"/>
        <v>#N/A</v>
      </c>
      <c r="Y95" s="32" t="e">
        <f t="shared" si="163"/>
        <v>#N/A</v>
      </c>
      <c r="Z95" s="32" t="e">
        <f t="shared" si="164"/>
        <v>#N/A</v>
      </c>
      <c r="AA95" s="32" t="e">
        <f t="shared" si="165"/>
        <v>#N/A</v>
      </c>
      <c r="AB95" s="32" t="str">
        <f t="shared" si="166"/>
        <v/>
      </c>
      <c r="AC95" s="32" t="str">
        <f t="shared" si="167"/>
        <v/>
      </c>
      <c r="AD95" s="32" t="e">
        <f t="shared" si="168"/>
        <v>#N/A</v>
      </c>
      <c r="AE95" s="32" t="e">
        <f t="shared" si="169"/>
        <v>#N/A</v>
      </c>
      <c r="AF95" s="32" t="e">
        <f t="shared" si="170"/>
        <v>#N/A</v>
      </c>
      <c r="AG95" s="32">
        <f t="shared" si="171"/>
        <v>0</v>
      </c>
      <c r="AH95" s="32">
        <f t="shared" si="172"/>
        <v>0</v>
      </c>
      <c r="AI95" s="32">
        <f t="shared" si="173"/>
        <v>0</v>
      </c>
      <c r="AJ95" s="32">
        <f t="shared" si="174"/>
        <v>0</v>
      </c>
      <c r="AK95" s="32">
        <f t="shared" si="175"/>
        <v>0</v>
      </c>
      <c r="AL95" s="32" t="str">
        <f t="shared" si="176"/>
        <v/>
      </c>
      <c r="AM95" s="32" t="e">
        <f t="shared" si="177"/>
        <v>#N/A</v>
      </c>
      <c r="AN95" s="32" t="e">
        <f t="shared" si="178"/>
        <v>#N/A</v>
      </c>
      <c r="AO95" s="32" t="e">
        <f t="shared" si="179"/>
        <v>#N/A</v>
      </c>
      <c r="AP95" s="32" t="e">
        <f t="shared" si="180"/>
        <v>#N/A</v>
      </c>
      <c r="AQ95" s="32" t="e">
        <f t="shared" si="181"/>
        <v>#N/A</v>
      </c>
      <c r="AR95" s="32" t="e">
        <f t="shared" si="182"/>
        <v>#N/A</v>
      </c>
      <c r="AS95" s="32" t="e">
        <f t="shared" si="183"/>
        <v>#N/A</v>
      </c>
      <c r="AT95" s="32" t="e">
        <f t="shared" si="184"/>
        <v>#N/A</v>
      </c>
      <c r="AU95" s="32" t="e">
        <f t="shared" si="185"/>
        <v>#N/A</v>
      </c>
      <c r="AV95" s="32" t="e">
        <f t="shared" si="186"/>
        <v>#N/A</v>
      </c>
      <c r="AW95" s="32" t="e">
        <f t="shared" si="187"/>
        <v>#N/A</v>
      </c>
      <c r="AX95" s="32" t="str">
        <f t="shared" si="188"/>
        <v/>
      </c>
      <c r="AY95" s="32" t="str">
        <f t="shared" si="189"/>
        <v/>
      </c>
      <c r="AZ95" s="32" t="e">
        <f t="shared" si="190"/>
        <v>#N/A</v>
      </c>
      <c r="BA95" s="32" t="e">
        <f t="shared" si="191"/>
        <v>#N/A</v>
      </c>
      <c r="BB95" s="32" t="e">
        <f t="shared" si="192"/>
        <v>#N/A</v>
      </c>
      <c r="BC95" s="32">
        <f t="shared" si="193"/>
        <v>0</v>
      </c>
      <c r="BD95" s="32">
        <f t="shared" si="194"/>
        <v>0</v>
      </c>
      <c r="BE95" s="32">
        <f t="shared" si="195"/>
        <v>0</v>
      </c>
      <c r="BF95" s="32">
        <f t="shared" si="196"/>
        <v>0</v>
      </c>
      <c r="BG95" s="32">
        <f t="shared" si="197"/>
        <v>0</v>
      </c>
      <c r="BH95" s="32" t="str">
        <f t="shared" si="198"/>
        <v/>
      </c>
      <c r="BI95" s="32" t="e">
        <f t="shared" si="199"/>
        <v>#N/A</v>
      </c>
      <c r="BJ95" s="32" t="e">
        <f t="shared" si="200"/>
        <v>#N/A</v>
      </c>
      <c r="BK95" s="32" t="e">
        <f t="shared" si="201"/>
        <v>#N/A</v>
      </c>
      <c r="BL95" s="32" t="e">
        <f t="shared" si="202"/>
        <v>#N/A</v>
      </c>
      <c r="BM95" s="32" t="e">
        <f t="shared" si="203"/>
        <v>#N/A</v>
      </c>
      <c r="BN95" s="32" t="e">
        <f t="shared" si="204"/>
        <v>#N/A</v>
      </c>
      <c r="BO95" s="32" t="e">
        <f t="shared" si="205"/>
        <v>#N/A</v>
      </c>
      <c r="BP95" s="32" t="e">
        <f t="shared" si="206"/>
        <v>#N/A</v>
      </c>
      <c r="BQ95" s="32" t="e">
        <f t="shared" si="207"/>
        <v>#N/A</v>
      </c>
      <c r="BR95" s="32" t="e">
        <f t="shared" si="208"/>
        <v>#N/A</v>
      </c>
      <c r="BS95" s="32" t="e">
        <f t="shared" si="209"/>
        <v>#N/A</v>
      </c>
    </row>
    <row r="96" spans="1:71" x14ac:dyDescent="0.3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150"/>
        <v>0</v>
      </c>
      <c r="M96" s="32">
        <f t="shared" si="151"/>
        <v>0</v>
      </c>
      <c r="N96" s="32">
        <f t="shared" si="152"/>
        <v>0</v>
      </c>
      <c r="O96" s="32">
        <f t="shared" si="153"/>
        <v>0</v>
      </c>
      <c r="P96" s="32" t="str">
        <f t="shared" si="154"/>
        <v/>
      </c>
      <c r="Q96" s="32" t="e">
        <f t="shared" si="155"/>
        <v>#N/A</v>
      </c>
      <c r="R96" s="32" t="e">
        <f t="shared" si="156"/>
        <v>#N/A</v>
      </c>
      <c r="S96" s="32" t="e">
        <f t="shared" si="157"/>
        <v>#N/A</v>
      </c>
      <c r="T96" s="32" t="e">
        <f t="shared" si="158"/>
        <v>#N/A</v>
      </c>
      <c r="U96" s="32" t="e">
        <f t="shared" si="159"/>
        <v>#N/A</v>
      </c>
      <c r="V96" s="32" t="e">
        <f t="shared" si="160"/>
        <v>#N/A</v>
      </c>
      <c r="W96" s="32" t="e">
        <f t="shared" si="161"/>
        <v>#N/A</v>
      </c>
      <c r="X96" s="32" t="e">
        <f t="shared" si="162"/>
        <v>#N/A</v>
      </c>
      <c r="Y96" s="32" t="e">
        <f t="shared" si="163"/>
        <v>#N/A</v>
      </c>
      <c r="Z96" s="32" t="e">
        <f t="shared" si="164"/>
        <v>#N/A</v>
      </c>
      <c r="AA96" s="32" t="e">
        <f t="shared" si="165"/>
        <v>#N/A</v>
      </c>
      <c r="AB96" s="32" t="str">
        <f t="shared" si="166"/>
        <v/>
      </c>
      <c r="AC96" s="32" t="str">
        <f t="shared" si="167"/>
        <v/>
      </c>
      <c r="AD96" s="32" t="e">
        <f t="shared" si="168"/>
        <v>#N/A</v>
      </c>
      <c r="AE96" s="32" t="e">
        <f t="shared" si="169"/>
        <v>#N/A</v>
      </c>
      <c r="AF96" s="32" t="e">
        <f t="shared" si="170"/>
        <v>#N/A</v>
      </c>
      <c r="AG96" s="32">
        <f t="shared" si="171"/>
        <v>0</v>
      </c>
      <c r="AH96" s="32">
        <f t="shared" si="172"/>
        <v>0</v>
      </c>
      <c r="AI96" s="32">
        <f t="shared" si="173"/>
        <v>0</v>
      </c>
      <c r="AJ96" s="32">
        <f t="shared" si="174"/>
        <v>0</v>
      </c>
      <c r="AK96" s="32">
        <f t="shared" si="175"/>
        <v>0</v>
      </c>
      <c r="AL96" s="32" t="str">
        <f t="shared" si="176"/>
        <v/>
      </c>
      <c r="AM96" s="32" t="e">
        <f t="shared" si="177"/>
        <v>#N/A</v>
      </c>
      <c r="AN96" s="32" t="e">
        <f t="shared" si="178"/>
        <v>#N/A</v>
      </c>
      <c r="AO96" s="32" t="e">
        <f t="shared" si="179"/>
        <v>#N/A</v>
      </c>
      <c r="AP96" s="32" t="e">
        <f t="shared" si="180"/>
        <v>#N/A</v>
      </c>
      <c r="AQ96" s="32" t="e">
        <f t="shared" si="181"/>
        <v>#N/A</v>
      </c>
      <c r="AR96" s="32" t="e">
        <f t="shared" si="182"/>
        <v>#N/A</v>
      </c>
      <c r="AS96" s="32" t="e">
        <f t="shared" si="183"/>
        <v>#N/A</v>
      </c>
      <c r="AT96" s="32" t="e">
        <f t="shared" si="184"/>
        <v>#N/A</v>
      </c>
      <c r="AU96" s="32" t="e">
        <f t="shared" si="185"/>
        <v>#N/A</v>
      </c>
      <c r="AV96" s="32" t="e">
        <f t="shared" si="186"/>
        <v>#N/A</v>
      </c>
      <c r="AW96" s="32" t="e">
        <f t="shared" si="187"/>
        <v>#N/A</v>
      </c>
      <c r="AX96" s="32" t="str">
        <f t="shared" si="188"/>
        <v/>
      </c>
      <c r="AY96" s="32" t="str">
        <f t="shared" si="189"/>
        <v/>
      </c>
      <c r="AZ96" s="32" t="e">
        <f t="shared" si="190"/>
        <v>#N/A</v>
      </c>
      <c r="BA96" s="32" t="e">
        <f t="shared" si="191"/>
        <v>#N/A</v>
      </c>
      <c r="BB96" s="32" t="e">
        <f t="shared" si="192"/>
        <v>#N/A</v>
      </c>
      <c r="BC96" s="32">
        <f t="shared" si="193"/>
        <v>0</v>
      </c>
      <c r="BD96" s="32">
        <f t="shared" si="194"/>
        <v>0</v>
      </c>
      <c r="BE96" s="32">
        <f t="shared" si="195"/>
        <v>0</v>
      </c>
      <c r="BF96" s="32">
        <f t="shared" si="196"/>
        <v>0</v>
      </c>
      <c r="BG96" s="32">
        <f t="shared" si="197"/>
        <v>0</v>
      </c>
      <c r="BH96" s="32" t="str">
        <f t="shared" si="198"/>
        <v/>
      </c>
      <c r="BI96" s="32" t="e">
        <f t="shared" si="199"/>
        <v>#N/A</v>
      </c>
      <c r="BJ96" s="32" t="e">
        <f t="shared" si="200"/>
        <v>#N/A</v>
      </c>
      <c r="BK96" s="32" t="e">
        <f t="shared" si="201"/>
        <v>#N/A</v>
      </c>
      <c r="BL96" s="32" t="e">
        <f t="shared" si="202"/>
        <v>#N/A</v>
      </c>
      <c r="BM96" s="32" t="e">
        <f t="shared" si="203"/>
        <v>#N/A</v>
      </c>
      <c r="BN96" s="32" t="e">
        <f t="shared" si="204"/>
        <v>#N/A</v>
      </c>
      <c r="BO96" s="32" t="e">
        <f t="shared" si="205"/>
        <v>#N/A</v>
      </c>
      <c r="BP96" s="32" t="e">
        <f t="shared" si="206"/>
        <v>#N/A</v>
      </c>
      <c r="BQ96" s="32" t="e">
        <f t="shared" si="207"/>
        <v>#N/A</v>
      </c>
      <c r="BR96" s="32" t="e">
        <f t="shared" si="208"/>
        <v>#N/A</v>
      </c>
      <c r="BS96" s="32" t="e">
        <f t="shared" si="209"/>
        <v>#N/A</v>
      </c>
    </row>
    <row r="97" spans="1:71" x14ac:dyDescent="0.3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150"/>
        <v>0</v>
      </c>
      <c r="M97" s="32">
        <f t="shared" si="151"/>
        <v>0</v>
      </c>
      <c r="N97" s="32">
        <f t="shared" si="152"/>
        <v>0</v>
      </c>
      <c r="O97" s="32">
        <f t="shared" si="153"/>
        <v>0</v>
      </c>
      <c r="P97" s="32" t="str">
        <f t="shared" si="154"/>
        <v/>
      </c>
      <c r="Q97" s="32" t="e">
        <f t="shared" si="155"/>
        <v>#N/A</v>
      </c>
      <c r="R97" s="32" t="e">
        <f t="shared" si="156"/>
        <v>#N/A</v>
      </c>
      <c r="S97" s="32" t="e">
        <f t="shared" si="157"/>
        <v>#N/A</v>
      </c>
      <c r="T97" s="32" t="e">
        <f t="shared" si="158"/>
        <v>#N/A</v>
      </c>
      <c r="U97" s="32" t="e">
        <f t="shared" si="159"/>
        <v>#N/A</v>
      </c>
      <c r="V97" s="32" t="e">
        <f t="shared" si="160"/>
        <v>#N/A</v>
      </c>
      <c r="W97" s="32" t="e">
        <f t="shared" si="161"/>
        <v>#N/A</v>
      </c>
      <c r="X97" s="32" t="e">
        <f t="shared" si="162"/>
        <v>#N/A</v>
      </c>
      <c r="Y97" s="32" t="e">
        <f t="shared" si="163"/>
        <v>#N/A</v>
      </c>
      <c r="Z97" s="32" t="e">
        <f t="shared" si="164"/>
        <v>#N/A</v>
      </c>
      <c r="AA97" s="32" t="e">
        <f t="shared" si="165"/>
        <v>#N/A</v>
      </c>
      <c r="AB97" s="32" t="str">
        <f t="shared" si="166"/>
        <v/>
      </c>
      <c r="AC97" s="32" t="str">
        <f t="shared" si="167"/>
        <v/>
      </c>
      <c r="AD97" s="32" t="e">
        <f t="shared" si="168"/>
        <v>#N/A</v>
      </c>
      <c r="AE97" s="32" t="e">
        <f t="shared" si="169"/>
        <v>#N/A</v>
      </c>
      <c r="AF97" s="32" t="e">
        <f t="shared" si="170"/>
        <v>#N/A</v>
      </c>
      <c r="AG97" s="32">
        <f t="shared" si="171"/>
        <v>0</v>
      </c>
      <c r="AH97" s="32">
        <f t="shared" si="172"/>
        <v>0</v>
      </c>
      <c r="AI97" s="32">
        <f t="shared" si="173"/>
        <v>0</v>
      </c>
      <c r="AJ97" s="32">
        <f t="shared" si="174"/>
        <v>0</v>
      </c>
      <c r="AK97" s="32">
        <f t="shared" si="175"/>
        <v>0</v>
      </c>
      <c r="AL97" s="32" t="str">
        <f t="shared" si="176"/>
        <v/>
      </c>
      <c r="AM97" s="32" t="e">
        <f t="shared" si="177"/>
        <v>#N/A</v>
      </c>
      <c r="AN97" s="32" t="e">
        <f t="shared" si="178"/>
        <v>#N/A</v>
      </c>
      <c r="AO97" s="32" t="e">
        <f t="shared" si="179"/>
        <v>#N/A</v>
      </c>
      <c r="AP97" s="32" t="e">
        <f t="shared" si="180"/>
        <v>#N/A</v>
      </c>
      <c r="AQ97" s="32" t="e">
        <f t="shared" si="181"/>
        <v>#N/A</v>
      </c>
      <c r="AR97" s="32" t="e">
        <f t="shared" si="182"/>
        <v>#N/A</v>
      </c>
      <c r="AS97" s="32" t="e">
        <f t="shared" si="183"/>
        <v>#N/A</v>
      </c>
      <c r="AT97" s="32" t="e">
        <f t="shared" si="184"/>
        <v>#N/A</v>
      </c>
      <c r="AU97" s="32" t="e">
        <f t="shared" si="185"/>
        <v>#N/A</v>
      </c>
      <c r="AV97" s="32" t="e">
        <f t="shared" si="186"/>
        <v>#N/A</v>
      </c>
      <c r="AW97" s="32" t="e">
        <f t="shared" si="187"/>
        <v>#N/A</v>
      </c>
      <c r="AX97" s="32" t="str">
        <f t="shared" si="188"/>
        <v/>
      </c>
      <c r="AY97" s="32" t="str">
        <f t="shared" si="189"/>
        <v/>
      </c>
      <c r="AZ97" s="32" t="e">
        <f t="shared" si="190"/>
        <v>#N/A</v>
      </c>
      <c r="BA97" s="32" t="e">
        <f t="shared" si="191"/>
        <v>#N/A</v>
      </c>
      <c r="BB97" s="32" t="e">
        <f t="shared" si="192"/>
        <v>#N/A</v>
      </c>
      <c r="BC97" s="32">
        <f t="shared" si="193"/>
        <v>0</v>
      </c>
      <c r="BD97" s="32">
        <f t="shared" si="194"/>
        <v>0</v>
      </c>
      <c r="BE97" s="32">
        <f t="shared" si="195"/>
        <v>0</v>
      </c>
      <c r="BF97" s="32">
        <f t="shared" si="196"/>
        <v>0</v>
      </c>
      <c r="BG97" s="32">
        <f t="shared" si="197"/>
        <v>0</v>
      </c>
      <c r="BH97" s="32" t="str">
        <f t="shared" si="198"/>
        <v/>
      </c>
      <c r="BI97" s="32" t="e">
        <f t="shared" si="199"/>
        <v>#N/A</v>
      </c>
      <c r="BJ97" s="32" t="e">
        <f t="shared" si="200"/>
        <v>#N/A</v>
      </c>
      <c r="BK97" s="32" t="e">
        <f t="shared" si="201"/>
        <v>#N/A</v>
      </c>
      <c r="BL97" s="32" t="e">
        <f t="shared" si="202"/>
        <v>#N/A</v>
      </c>
      <c r="BM97" s="32" t="e">
        <f t="shared" si="203"/>
        <v>#N/A</v>
      </c>
      <c r="BN97" s="32" t="e">
        <f t="shared" si="204"/>
        <v>#N/A</v>
      </c>
      <c r="BO97" s="32" t="e">
        <f t="shared" si="205"/>
        <v>#N/A</v>
      </c>
      <c r="BP97" s="32" t="e">
        <f t="shared" si="206"/>
        <v>#N/A</v>
      </c>
      <c r="BQ97" s="32" t="e">
        <f t="shared" si="207"/>
        <v>#N/A</v>
      </c>
      <c r="BR97" s="32" t="e">
        <f t="shared" si="208"/>
        <v>#N/A</v>
      </c>
      <c r="BS97" s="32" t="e">
        <f t="shared" si="209"/>
        <v>#N/A</v>
      </c>
    </row>
    <row r="98" spans="1:71" x14ac:dyDescent="0.3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150"/>
        <v>0</v>
      </c>
      <c r="M98" s="32">
        <f t="shared" si="151"/>
        <v>0</v>
      </c>
      <c r="N98" s="32">
        <f t="shared" si="152"/>
        <v>0</v>
      </c>
      <c r="O98" s="32">
        <f t="shared" si="153"/>
        <v>0</v>
      </c>
      <c r="P98" s="32" t="str">
        <f t="shared" si="154"/>
        <v/>
      </c>
      <c r="Q98" s="32" t="e">
        <f t="shared" si="155"/>
        <v>#N/A</v>
      </c>
      <c r="R98" s="32" t="e">
        <f t="shared" si="156"/>
        <v>#N/A</v>
      </c>
      <c r="S98" s="32" t="e">
        <f t="shared" si="157"/>
        <v>#N/A</v>
      </c>
      <c r="T98" s="32" t="e">
        <f t="shared" si="158"/>
        <v>#N/A</v>
      </c>
      <c r="U98" s="32" t="e">
        <f t="shared" si="159"/>
        <v>#N/A</v>
      </c>
      <c r="V98" s="32" t="e">
        <f t="shared" si="160"/>
        <v>#N/A</v>
      </c>
      <c r="W98" s="32" t="e">
        <f t="shared" si="161"/>
        <v>#N/A</v>
      </c>
      <c r="X98" s="32" t="e">
        <f t="shared" si="162"/>
        <v>#N/A</v>
      </c>
      <c r="Y98" s="32" t="e">
        <f t="shared" si="163"/>
        <v>#N/A</v>
      </c>
      <c r="Z98" s="32" t="e">
        <f t="shared" si="164"/>
        <v>#N/A</v>
      </c>
      <c r="AA98" s="32" t="e">
        <f t="shared" si="165"/>
        <v>#N/A</v>
      </c>
      <c r="AB98" s="32" t="str">
        <f t="shared" si="166"/>
        <v/>
      </c>
      <c r="AC98" s="32" t="str">
        <f t="shared" si="167"/>
        <v/>
      </c>
      <c r="AD98" s="32" t="e">
        <f t="shared" si="168"/>
        <v>#N/A</v>
      </c>
      <c r="AE98" s="32" t="e">
        <f t="shared" si="169"/>
        <v>#N/A</v>
      </c>
      <c r="AF98" s="32" t="e">
        <f t="shared" si="170"/>
        <v>#N/A</v>
      </c>
      <c r="AG98" s="32">
        <f t="shared" si="171"/>
        <v>0</v>
      </c>
      <c r="AH98" s="32">
        <f t="shared" si="172"/>
        <v>0</v>
      </c>
      <c r="AI98" s="32">
        <f t="shared" si="173"/>
        <v>0</v>
      </c>
      <c r="AJ98" s="32">
        <f t="shared" si="174"/>
        <v>0</v>
      </c>
      <c r="AK98" s="32">
        <f t="shared" si="175"/>
        <v>0</v>
      </c>
      <c r="AL98" s="32" t="str">
        <f t="shared" si="176"/>
        <v/>
      </c>
      <c r="AM98" s="32" t="e">
        <f t="shared" si="177"/>
        <v>#N/A</v>
      </c>
      <c r="AN98" s="32" t="e">
        <f t="shared" si="178"/>
        <v>#N/A</v>
      </c>
      <c r="AO98" s="32" t="e">
        <f t="shared" si="179"/>
        <v>#N/A</v>
      </c>
      <c r="AP98" s="32" t="e">
        <f t="shared" si="180"/>
        <v>#N/A</v>
      </c>
      <c r="AQ98" s="32" t="e">
        <f t="shared" si="181"/>
        <v>#N/A</v>
      </c>
      <c r="AR98" s="32" t="e">
        <f t="shared" si="182"/>
        <v>#N/A</v>
      </c>
      <c r="AS98" s="32" t="e">
        <f t="shared" si="183"/>
        <v>#N/A</v>
      </c>
      <c r="AT98" s="32" t="e">
        <f t="shared" si="184"/>
        <v>#N/A</v>
      </c>
      <c r="AU98" s="32" t="e">
        <f t="shared" si="185"/>
        <v>#N/A</v>
      </c>
      <c r="AV98" s="32" t="e">
        <f t="shared" si="186"/>
        <v>#N/A</v>
      </c>
      <c r="AW98" s="32" t="e">
        <f t="shared" si="187"/>
        <v>#N/A</v>
      </c>
      <c r="AX98" s="32" t="str">
        <f t="shared" si="188"/>
        <v/>
      </c>
      <c r="AY98" s="32" t="str">
        <f t="shared" si="189"/>
        <v/>
      </c>
      <c r="AZ98" s="32" t="e">
        <f t="shared" si="190"/>
        <v>#N/A</v>
      </c>
      <c r="BA98" s="32" t="e">
        <f t="shared" si="191"/>
        <v>#N/A</v>
      </c>
      <c r="BB98" s="32" t="e">
        <f t="shared" si="192"/>
        <v>#N/A</v>
      </c>
      <c r="BC98" s="32">
        <f t="shared" si="193"/>
        <v>0</v>
      </c>
      <c r="BD98" s="32">
        <f t="shared" si="194"/>
        <v>0</v>
      </c>
      <c r="BE98" s="32">
        <f t="shared" si="195"/>
        <v>0</v>
      </c>
      <c r="BF98" s="32">
        <f t="shared" si="196"/>
        <v>0</v>
      </c>
      <c r="BG98" s="32">
        <f t="shared" si="197"/>
        <v>0</v>
      </c>
      <c r="BH98" s="32" t="str">
        <f t="shared" si="198"/>
        <v/>
      </c>
      <c r="BI98" s="32" t="e">
        <f t="shared" si="199"/>
        <v>#N/A</v>
      </c>
      <c r="BJ98" s="32" t="e">
        <f t="shared" si="200"/>
        <v>#N/A</v>
      </c>
      <c r="BK98" s="32" t="e">
        <f t="shared" si="201"/>
        <v>#N/A</v>
      </c>
      <c r="BL98" s="32" t="e">
        <f t="shared" si="202"/>
        <v>#N/A</v>
      </c>
      <c r="BM98" s="32" t="e">
        <f t="shared" si="203"/>
        <v>#N/A</v>
      </c>
      <c r="BN98" s="32" t="e">
        <f t="shared" si="204"/>
        <v>#N/A</v>
      </c>
      <c r="BO98" s="32" t="e">
        <f t="shared" si="205"/>
        <v>#N/A</v>
      </c>
      <c r="BP98" s="32" t="e">
        <f t="shared" si="206"/>
        <v>#N/A</v>
      </c>
      <c r="BQ98" s="32" t="e">
        <f t="shared" si="207"/>
        <v>#N/A</v>
      </c>
      <c r="BR98" s="32" t="e">
        <f t="shared" si="208"/>
        <v>#N/A</v>
      </c>
      <c r="BS98" s="32" t="e">
        <f t="shared" si="209"/>
        <v>#N/A</v>
      </c>
    </row>
    <row r="99" spans="1:71" x14ac:dyDescent="0.3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IF($F99="",0,IFERROR(INDEX(engDados,MATCH(selAnalito&amp;"|"&amp;$B99,engChave,0),3),0))</f>
        <v>0</v>
      </c>
      <c r="L99" s="32">
        <f t="shared" ref="L99:L130" si="220">IF($F99="",0,IFERROR(INDEX(engDados,MATCH(selAnalito&amp;"|"&amp;$B99,engChave,0),4),0))</f>
        <v>0</v>
      </c>
      <c r="M99" s="32">
        <f t="shared" ref="M99:M130" si="221">IF($F99="",0,IFERROR(INDEX(engDados,MATCH(selAnalito&amp;"|"&amp;$B99,engChave,0),5),0))</f>
        <v>0</v>
      </c>
      <c r="N99" s="32">
        <f t="shared" ref="N99:N130" si="222">IF($F99="",0,IFERROR(INDEX(engDados,MATCH(selAnalito&amp;"|"&amp;$B99,engChave,0),6),0))</f>
        <v>0</v>
      </c>
      <c r="O99" s="32">
        <f t="shared" ref="O99:O130" si="223">IF($F99="",0,IFERROR(INDEX(engDados,MATCH(selAnalito&amp;"|"&amp;$B99,engChave,0),7),0))</f>
        <v>0</v>
      </c>
      <c r="P99" s="32" t="str">
        <f t="shared" ref="P99:P130" si="224">IF($F99="","",IFERROR(INDEX(engDados,MATCH(selAnalito&amp;"|"&amp;$B99,engChave,0),9),""))</f>
        <v/>
      </c>
      <c r="Q99" s="32" t="e">
        <f t="shared" ref="Q99:Q130" si="225">IF(AND($D99=1,$BT$1&lt;&gt;""),$BT$1+(-3)*$BU$1,NA())</f>
        <v>#N/A</v>
      </c>
      <c r="R99" s="32" t="e">
        <f t="shared" ref="R99:R130" si="226">IF(AND($D99=1,$BT$1&lt;&gt;""),$BT$1+(-2)*$BU$1,NA())</f>
        <v>#N/A</v>
      </c>
      <c r="S99" s="32" t="e">
        <f t="shared" ref="S99:S130" si="227">IF(AND($D99=1,$BT$1&lt;&gt;""),$BT$1+(-1)*$BU$1,NA())</f>
        <v>#N/A</v>
      </c>
      <c r="T99" s="32" t="e">
        <f t="shared" ref="T99:T130" si="228">IF(AND($D99=1,$BT$1&lt;&gt;""),$BT$1,NA())</f>
        <v>#N/A</v>
      </c>
      <c r="U99" s="32" t="e">
        <f t="shared" ref="U99:U130" si="229">IF(AND($D99=1,$BT$1&lt;&gt;""),$BT$1+(1)*$BU$1,NA())</f>
        <v>#N/A</v>
      </c>
      <c r="V99" s="32" t="e">
        <f t="shared" ref="V99:V130" si="230">IF(AND($D99=1,$BT$1&lt;&gt;""),$BT$1+(2)*$BU$1,NA())</f>
        <v>#N/A</v>
      </c>
      <c r="W99" s="32" t="e">
        <f t="shared" ref="W99:W130" si="231">IF(AND($D99=1,$BT$1&lt;&gt;""),$BT$1+(3)*$BU$1,NA())</f>
        <v>#N/A</v>
      </c>
      <c r="X99" s="32" t="e">
        <f t="shared" ref="X99:X130" si="232">IF(AND($D99=1,COUNTIFS(regAnalito,selAnalito,regNivel,1,regData,$C99,regRep1,"&lt;&gt;")&gt;0),SUMIFS(regRep1,regAnalito,selAnalito,regNivel,1,regData,$C99),NA())</f>
        <v>#N/A</v>
      </c>
      <c r="Y99" s="32" t="e">
        <f t="shared" ref="Y99:Y130" si="233">IF(AND($D99=1,COUNTIFS(regAnalito,selAnalito,regNivel,1,regData,$C99,regRep2,"&lt;&gt;")&gt;0),SUMIFS(regRep2,regAnalito,selAnalito,regNivel,1,regData,$C99),NA())</f>
        <v>#N/A</v>
      </c>
      <c r="Z99" s="32" t="e">
        <f t="shared" ref="Z99:Z130" si="234">IF(AND($D99=1,COUNTIFS(regAnalito,selAnalito,regNivel,1,regData,$C99,regRep3,"&lt;&gt;")&gt;0),SUMIFS(regRep3,regAnalito,selAnalito,regNivel,1,regData,$C99),NA())</f>
        <v>#N/A</v>
      </c>
      <c r="AA99" s="32" t="e">
        <f t="shared" ref="AA99:AA130" si="235">IF(AND($D99=1,COUNTIFS(regAnalito,selAnalito,regData,$C99,regCalib,"Sim")&gt;0),$BT$1,NA())</f>
        <v>#N/A</v>
      </c>
      <c r="AB99" s="32" t="str">
        <f t="shared" ref="AB99:AB130" si="23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7">IF(OR($AB99="",$BW$1=""),"",($AB99-$BV$1)/$BW$1)</f>
        <v/>
      </c>
      <c r="AD99" s="32" t="e">
        <f t="shared" ref="AD99:AD130" si="238">IF(AND($AB99&lt;&gt;"",$D99=1),$AB99,NA())</f>
        <v>#N/A</v>
      </c>
      <c r="AE99" s="32" t="e">
        <f t="shared" ref="AE99:AE130" si="239">IF(AND($AB99&lt;&gt;"",$D99=1,$AL99="OK"),$AB99,NA())</f>
        <v>#N/A</v>
      </c>
      <c r="AF99" s="32" t="e">
        <f t="shared" ref="AF99:AF130" si="240">IF(AND($AB99&lt;&gt;"",$D99=1,$AL99&lt;&gt;"OK",$AL99&lt;&gt;""),$AB99,NA())</f>
        <v>#N/A</v>
      </c>
      <c r="AG99" s="32">
        <f t="shared" ref="AG99:AG130" si="241">IF($AB99="",0,IFERROR(INDEX(engDados,MATCH(selAnalito&amp;"|"&amp;$B99,engChave,0),10),0))</f>
        <v>0</v>
      </c>
      <c r="AH99" s="32">
        <f t="shared" ref="AH99:AH130" si="242">IF($AB99="",0,IFERROR(INDEX(engDados,MATCH(selAnalito&amp;"|"&amp;$B99,engChave,0),11),0))</f>
        <v>0</v>
      </c>
      <c r="AI99" s="32">
        <f t="shared" ref="AI99:AI130" si="243">IF($AB99="",0,IFERROR(INDEX(engDados,MATCH(selAnalito&amp;"|"&amp;$B99,engChave,0),12),0))</f>
        <v>0</v>
      </c>
      <c r="AJ99" s="32">
        <f t="shared" ref="AJ99:AJ130" si="244">IF($AB99="",0,IFERROR(INDEX(engDados,MATCH(selAnalito&amp;"|"&amp;$B99,engChave,0),13),0))</f>
        <v>0</v>
      </c>
      <c r="AK99" s="32">
        <f t="shared" ref="AK99:AK130" si="245">IF($AB99="",0,IFERROR(INDEX(engDados,MATCH(selAnalito&amp;"|"&amp;$B99,engChave,0),14),0))</f>
        <v>0</v>
      </c>
      <c r="AL99" s="32" t="str">
        <f t="shared" ref="AL99:AL130" si="246">IF($AB99="","",IFERROR(INDEX(engDados,MATCH(selAnalito&amp;"|"&amp;$B99,engChave,0),16),""))</f>
        <v/>
      </c>
      <c r="AM99" s="32" t="e">
        <f t="shared" ref="AM99:AM130" si="247">IF(AND($D99=1,$BV$1&lt;&gt;""),$BV$1+(-3)*$BW$1,NA())</f>
        <v>#N/A</v>
      </c>
      <c r="AN99" s="32" t="e">
        <f t="shared" ref="AN99:AN130" si="248">IF(AND($D99=1,$BV$1&lt;&gt;""),$BV$1+(-2)*$BW$1,NA())</f>
        <v>#N/A</v>
      </c>
      <c r="AO99" s="32" t="e">
        <f t="shared" ref="AO99:AO130" si="249">IF(AND($D99=1,$BV$1&lt;&gt;""),$BV$1+(-1)*$BW$1,NA())</f>
        <v>#N/A</v>
      </c>
      <c r="AP99" s="32" t="e">
        <f t="shared" ref="AP99:AP130" si="250">IF(AND($D99=1,$BV$1&lt;&gt;""),$BV$1,NA())</f>
        <v>#N/A</v>
      </c>
      <c r="AQ99" s="32" t="e">
        <f t="shared" ref="AQ99:AQ130" si="251">IF(AND($D99=1,$BV$1&lt;&gt;""),$BV$1+(1)*$BW$1,NA())</f>
        <v>#N/A</v>
      </c>
      <c r="AR99" s="32" t="e">
        <f t="shared" ref="AR99:AR130" si="252">IF(AND($D99=1,$BV$1&lt;&gt;""),$BV$1+(2)*$BW$1,NA())</f>
        <v>#N/A</v>
      </c>
      <c r="AS99" s="32" t="e">
        <f t="shared" ref="AS99:AS130" si="253">IF(AND($D99=1,$BV$1&lt;&gt;""),$BV$1+(3)*$BW$1,NA())</f>
        <v>#N/A</v>
      </c>
      <c r="AT99" s="32" t="e">
        <f t="shared" ref="AT99:AT130" si="254">IF(AND($D99=1,COUNTIFS(regAnalito,selAnalito,regNivel,2,regData,$C99,regRep1,"&lt;&gt;")&gt;0),SUMIFS(regRep1,regAnalito,selAnalito,regNivel,2,regData,$C99),NA())</f>
        <v>#N/A</v>
      </c>
      <c r="AU99" s="32" t="e">
        <f t="shared" ref="AU99:AU130" si="255">IF(AND($D99=1,COUNTIFS(regAnalito,selAnalito,regNivel,2,regData,$C99,regRep2,"&lt;&gt;")&gt;0),SUMIFS(regRep2,regAnalito,selAnalito,regNivel,2,regData,$C99),NA())</f>
        <v>#N/A</v>
      </c>
      <c r="AV99" s="32" t="e">
        <f t="shared" ref="AV99:AV130" si="256">IF(AND($D99=1,COUNTIFS(regAnalito,selAnalito,regNivel,2,regData,$C99,regRep3,"&lt;&gt;")&gt;0),SUMIFS(regRep3,regAnalito,selAnalito,regNivel,2,regData,$C99),NA())</f>
        <v>#N/A</v>
      </c>
      <c r="AW99" s="32" t="e">
        <f t="shared" ref="AW99:AW130" si="257">IF(AND($D99=1,COUNTIFS(regAnalito,selAnalito,regData,$C99,regCalib,"Sim")&gt;0),$BV$1,NA())</f>
        <v>#N/A</v>
      </c>
      <c r="AX99" s="32" t="str">
        <f t="shared" ref="AX99:AX130" si="258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9">IF(OR($AX99="",$BY$1=""),"",($AX99-$BX$1)/$BY$1)</f>
        <v/>
      </c>
      <c r="AZ99" s="32" t="e">
        <f t="shared" ref="AZ99:AZ130" si="260">IF(AND($AX99&lt;&gt;"",$D99=1),$AX99,NA())</f>
        <v>#N/A</v>
      </c>
      <c r="BA99" s="32" t="e">
        <f t="shared" ref="BA99:BA130" si="261">IF(AND($AX99&lt;&gt;"",$D99=1,$BH99="OK"),$AX99,NA())</f>
        <v>#N/A</v>
      </c>
      <c r="BB99" s="32" t="e">
        <f t="shared" ref="BB99:BB130" si="262">IF(AND($AX99&lt;&gt;"",$D99=1,$BH99&lt;&gt;"OK",$BH99&lt;&gt;""),$AX99,NA())</f>
        <v>#N/A</v>
      </c>
      <c r="BC99" s="32">
        <f t="shared" ref="BC99:BC130" si="263">IF($AX99="",0,IFERROR(INDEX(engDados,MATCH(selAnalito&amp;"|"&amp;$B99,engChave,0),17),0))</f>
        <v>0</v>
      </c>
      <c r="BD99" s="32">
        <f t="shared" ref="BD99:BD130" si="264">IF($AX99="",0,IFERROR(INDEX(engDados,MATCH(selAnalito&amp;"|"&amp;$B99,engChave,0),18),0))</f>
        <v>0</v>
      </c>
      <c r="BE99" s="32">
        <f t="shared" ref="BE99:BE130" si="265">IF($AX99="",0,IFERROR(INDEX(engDados,MATCH(selAnalito&amp;"|"&amp;$B99,engChave,0),19),0))</f>
        <v>0</v>
      </c>
      <c r="BF99" s="32">
        <f t="shared" ref="BF99:BF130" si="266">IF($AX99="",0,IFERROR(INDEX(engDados,MATCH(selAnalito&amp;"|"&amp;$B99,engChave,0),20),0))</f>
        <v>0</v>
      </c>
      <c r="BG99" s="32">
        <f t="shared" ref="BG99:BG130" si="267">IF($AX99="",0,IFERROR(INDEX(engDados,MATCH(selAnalito&amp;"|"&amp;$B99,engChave,0),21),0))</f>
        <v>0</v>
      </c>
      <c r="BH99" s="32" t="str">
        <f t="shared" ref="BH99:BH130" si="268">IF($AX99="","",IFERROR(INDEX(engDados,MATCH(selAnalito&amp;"|"&amp;$B99,engChave,0),23),""))</f>
        <v/>
      </c>
      <c r="BI99" s="32" t="e">
        <f t="shared" ref="BI99:BI130" si="269">IF(AND($D99=1,$BX$1&lt;&gt;""),$BX$1+(-3)*$BY$1,NA())</f>
        <v>#N/A</v>
      </c>
      <c r="BJ99" s="32" t="e">
        <f t="shared" ref="BJ99:BJ130" si="270">IF(AND($D99=1,$BX$1&lt;&gt;""),$BX$1+(-2)*$BY$1,NA())</f>
        <v>#N/A</v>
      </c>
      <c r="BK99" s="32" t="e">
        <f t="shared" ref="BK99:BK130" si="271">IF(AND($D99=1,$BX$1&lt;&gt;""),$BX$1+(-1)*$BY$1,NA())</f>
        <v>#N/A</v>
      </c>
      <c r="BL99" s="32" t="e">
        <f t="shared" ref="BL99:BL130" si="272">IF(AND($D99=1,$BX$1&lt;&gt;""),$BX$1,NA())</f>
        <v>#N/A</v>
      </c>
      <c r="BM99" s="32" t="e">
        <f t="shared" ref="BM99:BM130" si="273">IF(AND($D99=1,$BX$1&lt;&gt;""),$BX$1+(1)*$BY$1,NA())</f>
        <v>#N/A</v>
      </c>
      <c r="BN99" s="32" t="e">
        <f t="shared" ref="BN99:BN130" si="274">IF(AND($D99=1,$BX$1&lt;&gt;""),$BX$1+(2)*$BY$1,NA())</f>
        <v>#N/A</v>
      </c>
      <c r="BO99" s="32" t="e">
        <f t="shared" ref="BO99:BO130" si="275">IF(AND($D99=1,$BX$1&lt;&gt;""),$BX$1+(3)*$BY$1,NA())</f>
        <v>#N/A</v>
      </c>
      <c r="BP99" s="32" t="e">
        <f t="shared" ref="BP99:BP130" si="276">IF(AND($D99=1,COUNTIFS(regAnalito,selAnalito,regNivel,3,regData,$C99,regRep1,"&lt;&gt;")&gt;0),SUMIFS(regRep1,regAnalito,selAnalito,regNivel,3,regData,$C99),NA())</f>
        <v>#N/A</v>
      </c>
      <c r="BQ99" s="32" t="e">
        <f t="shared" ref="BQ99:BQ130" si="277">IF(AND($D99=1,COUNTIFS(regAnalito,selAnalito,regNivel,3,regData,$C99,regRep2,"&lt;&gt;")&gt;0),SUMIFS(regRep2,regAnalito,selAnalito,regNivel,3,regData,$C99),NA())</f>
        <v>#N/A</v>
      </c>
      <c r="BR99" s="32" t="e">
        <f t="shared" ref="BR99:BR130" si="278">IF(AND($D99=1,COUNTIFS(regAnalito,selAnalito,regNivel,3,regData,$C99,regRep3,"&lt;&gt;")&gt;0),SUMIFS(regRep3,regAnalito,selAnalito,regNivel,3,regData,$C99),NA())</f>
        <v>#N/A</v>
      </c>
      <c r="BS99" s="32" t="e">
        <f t="shared" ref="BS99:BS130" si="279">IF(AND($D99=1,COUNTIFS(regAnalito,selAnalito,regData,$C99,regCalib,"Sim")&gt;0),$BX$1,NA())</f>
        <v>#N/A</v>
      </c>
    </row>
    <row r="100" spans="1:71" x14ac:dyDescent="0.3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20"/>
        <v>0</v>
      </c>
      <c r="M100" s="32">
        <f t="shared" si="221"/>
        <v>0</v>
      </c>
      <c r="N100" s="32">
        <f t="shared" si="222"/>
        <v>0</v>
      </c>
      <c r="O100" s="32">
        <f t="shared" si="223"/>
        <v>0</v>
      </c>
      <c r="P100" s="32" t="str">
        <f t="shared" si="224"/>
        <v/>
      </c>
      <c r="Q100" s="32" t="e">
        <f t="shared" si="225"/>
        <v>#N/A</v>
      </c>
      <c r="R100" s="32" t="e">
        <f t="shared" si="226"/>
        <v>#N/A</v>
      </c>
      <c r="S100" s="32" t="e">
        <f t="shared" si="227"/>
        <v>#N/A</v>
      </c>
      <c r="T100" s="32" t="e">
        <f t="shared" si="228"/>
        <v>#N/A</v>
      </c>
      <c r="U100" s="32" t="e">
        <f t="shared" si="229"/>
        <v>#N/A</v>
      </c>
      <c r="V100" s="32" t="e">
        <f t="shared" si="230"/>
        <v>#N/A</v>
      </c>
      <c r="W100" s="32" t="e">
        <f t="shared" si="231"/>
        <v>#N/A</v>
      </c>
      <c r="X100" s="32" t="e">
        <f t="shared" si="232"/>
        <v>#N/A</v>
      </c>
      <c r="Y100" s="32" t="e">
        <f t="shared" si="233"/>
        <v>#N/A</v>
      </c>
      <c r="Z100" s="32" t="e">
        <f t="shared" si="234"/>
        <v>#N/A</v>
      </c>
      <c r="AA100" s="32" t="e">
        <f t="shared" si="235"/>
        <v>#N/A</v>
      </c>
      <c r="AB100" s="32" t="str">
        <f t="shared" si="236"/>
        <v/>
      </c>
      <c r="AC100" s="32" t="str">
        <f t="shared" si="237"/>
        <v/>
      </c>
      <c r="AD100" s="32" t="e">
        <f t="shared" si="238"/>
        <v>#N/A</v>
      </c>
      <c r="AE100" s="32" t="e">
        <f t="shared" si="239"/>
        <v>#N/A</v>
      </c>
      <c r="AF100" s="32" t="e">
        <f t="shared" si="240"/>
        <v>#N/A</v>
      </c>
      <c r="AG100" s="32">
        <f t="shared" si="241"/>
        <v>0</v>
      </c>
      <c r="AH100" s="32">
        <f t="shared" si="242"/>
        <v>0</v>
      </c>
      <c r="AI100" s="32">
        <f t="shared" si="243"/>
        <v>0</v>
      </c>
      <c r="AJ100" s="32">
        <f t="shared" si="244"/>
        <v>0</v>
      </c>
      <c r="AK100" s="32">
        <f t="shared" si="245"/>
        <v>0</v>
      </c>
      <c r="AL100" s="32" t="str">
        <f t="shared" si="246"/>
        <v/>
      </c>
      <c r="AM100" s="32" t="e">
        <f t="shared" si="247"/>
        <v>#N/A</v>
      </c>
      <c r="AN100" s="32" t="e">
        <f t="shared" si="248"/>
        <v>#N/A</v>
      </c>
      <c r="AO100" s="32" t="e">
        <f t="shared" si="249"/>
        <v>#N/A</v>
      </c>
      <c r="AP100" s="32" t="e">
        <f t="shared" si="250"/>
        <v>#N/A</v>
      </c>
      <c r="AQ100" s="32" t="e">
        <f t="shared" si="251"/>
        <v>#N/A</v>
      </c>
      <c r="AR100" s="32" t="e">
        <f t="shared" si="252"/>
        <v>#N/A</v>
      </c>
      <c r="AS100" s="32" t="e">
        <f t="shared" si="253"/>
        <v>#N/A</v>
      </c>
      <c r="AT100" s="32" t="e">
        <f t="shared" si="254"/>
        <v>#N/A</v>
      </c>
      <c r="AU100" s="32" t="e">
        <f t="shared" si="255"/>
        <v>#N/A</v>
      </c>
      <c r="AV100" s="32" t="e">
        <f t="shared" si="256"/>
        <v>#N/A</v>
      </c>
      <c r="AW100" s="32" t="e">
        <f t="shared" si="257"/>
        <v>#N/A</v>
      </c>
      <c r="AX100" s="32" t="str">
        <f t="shared" si="258"/>
        <v/>
      </c>
      <c r="AY100" s="32" t="str">
        <f t="shared" si="259"/>
        <v/>
      </c>
      <c r="AZ100" s="32" t="e">
        <f t="shared" si="260"/>
        <v>#N/A</v>
      </c>
      <c r="BA100" s="32" t="e">
        <f t="shared" si="261"/>
        <v>#N/A</v>
      </c>
      <c r="BB100" s="32" t="e">
        <f t="shared" si="262"/>
        <v>#N/A</v>
      </c>
      <c r="BC100" s="32">
        <f t="shared" si="263"/>
        <v>0</v>
      </c>
      <c r="BD100" s="32">
        <f t="shared" si="264"/>
        <v>0</v>
      </c>
      <c r="BE100" s="32">
        <f t="shared" si="265"/>
        <v>0</v>
      </c>
      <c r="BF100" s="32">
        <f t="shared" si="266"/>
        <v>0</v>
      </c>
      <c r="BG100" s="32">
        <f t="shared" si="267"/>
        <v>0</v>
      </c>
      <c r="BH100" s="32" t="str">
        <f t="shared" si="268"/>
        <v/>
      </c>
      <c r="BI100" s="32" t="e">
        <f t="shared" si="269"/>
        <v>#N/A</v>
      </c>
      <c r="BJ100" s="32" t="e">
        <f t="shared" si="270"/>
        <v>#N/A</v>
      </c>
      <c r="BK100" s="32" t="e">
        <f t="shared" si="271"/>
        <v>#N/A</v>
      </c>
      <c r="BL100" s="32" t="e">
        <f t="shared" si="272"/>
        <v>#N/A</v>
      </c>
      <c r="BM100" s="32" t="e">
        <f t="shared" si="273"/>
        <v>#N/A</v>
      </c>
      <c r="BN100" s="32" t="e">
        <f t="shared" si="274"/>
        <v>#N/A</v>
      </c>
      <c r="BO100" s="32" t="e">
        <f t="shared" si="275"/>
        <v>#N/A</v>
      </c>
      <c r="BP100" s="32" t="e">
        <f t="shared" si="276"/>
        <v>#N/A</v>
      </c>
      <c r="BQ100" s="32" t="e">
        <f t="shared" si="277"/>
        <v>#N/A</v>
      </c>
      <c r="BR100" s="32" t="e">
        <f t="shared" si="278"/>
        <v>#N/A</v>
      </c>
      <c r="BS100" s="32" t="e">
        <f t="shared" si="279"/>
        <v>#N/A</v>
      </c>
    </row>
    <row r="101" spans="1:71" x14ac:dyDescent="0.3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si="220"/>
        <v>0</v>
      </c>
      <c r="M101" s="32">
        <f t="shared" si="221"/>
        <v>0</v>
      </c>
      <c r="N101" s="32">
        <f t="shared" si="222"/>
        <v>0</v>
      </c>
      <c r="O101" s="32">
        <f t="shared" si="223"/>
        <v>0</v>
      </c>
      <c r="P101" s="32" t="str">
        <f t="shared" si="224"/>
        <v/>
      </c>
      <c r="Q101" s="32" t="e">
        <f t="shared" si="225"/>
        <v>#N/A</v>
      </c>
      <c r="R101" s="32" t="e">
        <f t="shared" si="226"/>
        <v>#N/A</v>
      </c>
      <c r="S101" s="32" t="e">
        <f t="shared" si="227"/>
        <v>#N/A</v>
      </c>
      <c r="T101" s="32" t="e">
        <f t="shared" si="228"/>
        <v>#N/A</v>
      </c>
      <c r="U101" s="32" t="e">
        <f t="shared" si="229"/>
        <v>#N/A</v>
      </c>
      <c r="V101" s="32" t="e">
        <f t="shared" si="230"/>
        <v>#N/A</v>
      </c>
      <c r="W101" s="32" t="e">
        <f t="shared" si="231"/>
        <v>#N/A</v>
      </c>
      <c r="X101" s="32" t="e">
        <f t="shared" si="232"/>
        <v>#N/A</v>
      </c>
      <c r="Y101" s="32" t="e">
        <f t="shared" si="233"/>
        <v>#N/A</v>
      </c>
      <c r="Z101" s="32" t="e">
        <f t="shared" si="234"/>
        <v>#N/A</v>
      </c>
      <c r="AA101" s="32" t="e">
        <f t="shared" si="235"/>
        <v>#N/A</v>
      </c>
      <c r="AB101" s="32" t="str">
        <f t="shared" si="236"/>
        <v/>
      </c>
      <c r="AC101" s="32" t="str">
        <f t="shared" si="237"/>
        <v/>
      </c>
      <c r="AD101" s="32" t="e">
        <f t="shared" si="238"/>
        <v>#N/A</v>
      </c>
      <c r="AE101" s="32" t="e">
        <f t="shared" si="239"/>
        <v>#N/A</v>
      </c>
      <c r="AF101" s="32" t="e">
        <f t="shared" si="240"/>
        <v>#N/A</v>
      </c>
      <c r="AG101" s="32">
        <f t="shared" si="241"/>
        <v>0</v>
      </c>
      <c r="AH101" s="32">
        <f t="shared" si="242"/>
        <v>0</v>
      </c>
      <c r="AI101" s="32">
        <f t="shared" si="243"/>
        <v>0</v>
      </c>
      <c r="AJ101" s="32">
        <f t="shared" si="244"/>
        <v>0</v>
      </c>
      <c r="AK101" s="32">
        <f t="shared" si="245"/>
        <v>0</v>
      </c>
      <c r="AL101" s="32" t="str">
        <f t="shared" si="246"/>
        <v/>
      </c>
      <c r="AM101" s="32" t="e">
        <f t="shared" si="247"/>
        <v>#N/A</v>
      </c>
      <c r="AN101" s="32" t="e">
        <f t="shared" si="248"/>
        <v>#N/A</v>
      </c>
      <c r="AO101" s="32" t="e">
        <f t="shared" si="249"/>
        <v>#N/A</v>
      </c>
      <c r="AP101" s="32" t="e">
        <f t="shared" si="250"/>
        <v>#N/A</v>
      </c>
      <c r="AQ101" s="32" t="e">
        <f t="shared" si="251"/>
        <v>#N/A</v>
      </c>
      <c r="AR101" s="32" t="e">
        <f t="shared" si="252"/>
        <v>#N/A</v>
      </c>
      <c r="AS101" s="32" t="e">
        <f t="shared" si="253"/>
        <v>#N/A</v>
      </c>
      <c r="AT101" s="32" t="e">
        <f t="shared" si="254"/>
        <v>#N/A</v>
      </c>
      <c r="AU101" s="32" t="e">
        <f t="shared" si="255"/>
        <v>#N/A</v>
      </c>
      <c r="AV101" s="32" t="e">
        <f t="shared" si="256"/>
        <v>#N/A</v>
      </c>
      <c r="AW101" s="32" t="e">
        <f t="shared" si="257"/>
        <v>#N/A</v>
      </c>
      <c r="AX101" s="32" t="str">
        <f t="shared" si="258"/>
        <v/>
      </c>
      <c r="AY101" s="32" t="str">
        <f t="shared" si="259"/>
        <v/>
      </c>
      <c r="AZ101" s="32" t="e">
        <f t="shared" si="260"/>
        <v>#N/A</v>
      </c>
      <c r="BA101" s="32" t="e">
        <f t="shared" si="261"/>
        <v>#N/A</v>
      </c>
      <c r="BB101" s="32" t="e">
        <f t="shared" si="262"/>
        <v>#N/A</v>
      </c>
      <c r="BC101" s="32">
        <f t="shared" si="263"/>
        <v>0</v>
      </c>
      <c r="BD101" s="32">
        <f t="shared" si="264"/>
        <v>0</v>
      </c>
      <c r="BE101" s="32">
        <f t="shared" si="265"/>
        <v>0</v>
      </c>
      <c r="BF101" s="32">
        <f t="shared" si="266"/>
        <v>0</v>
      </c>
      <c r="BG101" s="32">
        <f t="shared" si="267"/>
        <v>0</v>
      </c>
      <c r="BH101" s="32" t="str">
        <f t="shared" si="268"/>
        <v/>
      </c>
      <c r="BI101" s="32" t="e">
        <f t="shared" si="269"/>
        <v>#N/A</v>
      </c>
      <c r="BJ101" s="32" t="e">
        <f t="shared" si="270"/>
        <v>#N/A</v>
      </c>
      <c r="BK101" s="32" t="e">
        <f t="shared" si="271"/>
        <v>#N/A</v>
      </c>
      <c r="BL101" s="32" t="e">
        <f t="shared" si="272"/>
        <v>#N/A</v>
      </c>
      <c r="BM101" s="32" t="e">
        <f t="shared" si="273"/>
        <v>#N/A</v>
      </c>
      <c r="BN101" s="32" t="e">
        <f t="shared" si="274"/>
        <v>#N/A</v>
      </c>
      <c r="BO101" s="32" t="e">
        <f t="shared" si="275"/>
        <v>#N/A</v>
      </c>
      <c r="BP101" s="32" t="e">
        <f t="shared" si="276"/>
        <v>#N/A</v>
      </c>
      <c r="BQ101" s="32" t="e">
        <f t="shared" si="277"/>
        <v>#N/A</v>
      </c>
      <c r="BR101" s="32" t="e">
        <f t="shared" si="278"/>
        <v>#N/A</v>
      </c>
      <c r="BS101" s="32" t="e">
        <f t="shared" si="279"/>
        <v>#N/A</v>
      </c>
    </row>
    <row r="102" spans="1:71" x14ac:dyDescent="0.3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20"/>
        <v>0</v>
      </c>
      <c r="M102" s="32">
        <f t="shared" si="221"/>
        <v>0</v>
      </c>
      <c r="N102" s="32">
        <f t="shared" si="222"/>
        <v>0</v>
      </c>
      <c r="O102" s="32">
        <f t="shared" si="223"/>
        <v>0</v>
      </c>
      <c r="P102" s="32" t="str">
        <f t="shared" si="224"/>
        <v/>
      </c>
      <c r="Q102" s="32" t="e">
        <f t="shared" si="225"/>
        <v>#N/A</v>
      </c>
      <c r="R102" s="32" t="e">
        <f t="shared" si="226"/>
        <v>#N/A</v>
      </c>
      <c r="S102" s="32" t="e">
        <f t="shared" si="227"/>
        <v>#N/A</v>
      </c>
      <c r="T102" s="32" t="e">
        <f t="shared" si="228"/>
        <v>#N/A</v>
      </c>
      <c r="U102" s="32" t="e">
        <f t="shared" si="229"/>
        <v>#N/A</v>
      </c>
      <c r="V102" s="32" t="e">
        <f t="shared" si="230"/>
        <v>#N/A</v>
      </c>
      <c r="W102" s="32" t="e">
        <f t="shared" si="231"/>
        <v>#N/A</v>
      </c>
      <c r="X102" s="32" t="e">
        <f t="shared" si="232"/>
        <v>#N/A</v>
      </c>
      <c r="Y102" s="32" t="e">
        <f t="shared" si="233"/>
        <v>#N/A</v>
      </c>
      <c r="Z102" s="32" t="e">
        <f t="shared" si="234"/>
        <v>#N/A</v>
      </c>
      <c r="AA102" s="32" t="e">
        <f t="shared" si="235"/>
        <v>#N/A</v>
      </c>
      <c r="AB102" s="32" t="str">
        <f t="shared" si="236"/>
        <v/>
      </c>
      <c r="AC102" s="32" t="str">
        <f t="shared" si="237"/>
        <v/>
      </c>
      <c r="AD102" s="32" t="e">
        <f t="shared" si="238"/>
        <v>#N/A</v>
      </c>
      <c r="AE102" s="32" t="e">
        <f t="shared" si="239"/>
        <v>#N/A</v>
      </c>
      <c r="AF102" s="32" t="e">
        <f t="shared" si="240"/>
        <v>#N/A</v>
      </c>
      <c r="AG102" s="32">
        <f t="shared" si="241"/>
        <v>0</v>
      </c>
      <c r="AH102" s="32">
        <f t="shared" si="242"/>
        <v>0</v>
      </c>
      <c r="AI102" s="32">
        <f t="shared" si="243"/>
        <v>0</v>
      </c>
      <c r="AJ102" s="32">
        <f t="shared" si="244"/>
        <v>0</v>
      </c>
      <c r="AK102" s="32">
        <f t="shared" si="245"/>
        <v>0</v>
      </c>
      <c r="AL102" s="32" t="str">
        <f t="shared" si="246"/>
        <v/>
      </c>
      <c r="AM102" s="32" t="e">
        <f t="shared" si="247"/>
        <v>#N/A</v>
      </c>
      <c r="AN102" s="32" t="e">
        <f t="shared" si="248"/>
        <v>#N/A</v>
      </c>
      <c r="AO102" s="32" t="e">
        <f t="shared" si="249"/>
        <v>#N/A</v>
      </c>
      <c r="AP102" s="32" t="e">
        <f t="shared" si="250"/>
        <v>#N/A</v>
      </c>
      <c r="AQ102" s="32" t="e">
        <f t="shared" si="251"/>
        <v>#N/A</v>
      </c>
      <c r="AR102" s="32" t="e">
        <f t="shared" si="252"/>
        <v>#N/A</v>
      </c>
      <c r="AS102" s="32" t="e">
        <f t="shared" si="253"/>
        <v>#N/A</v>
      </c>
      <c r="AT102" s="32" t="e">
        <f t="shared" si="254"/>
        <v>#N/A</v>
      </c>
      <c r="AU102" s="32" t="e">
        <f t="shared" si="255"/>
        <v>#N/A</v>
      </c>
      <c r="AV102" s="32" t="e">
        <f t="shared" si="256"/>
        <v>#N/A</v>
      </c>
      <c r="AW102" s="32" t="e">
        <f t="shared" si="257"/>
        <v>#N/A</v>
      </c>
      <c r="AX102" s="32" t="str">
        <f t="shared" si="258"/>
        <v/>
      </c>
      <c r="AY102" s="32" t="str">
        <f t="shared" si="259"/>
        <v/>
      </c>
      <c r="AZ102" s="32" t="e">
        <f t="shared" si="260"/>
        <v>#N/A</v>
      </c>
      <c r="BA102" s="32" t="e">
        <f t="shared" si="261"/>
        <v>#N/A</v>
      </c>
      <c r="BB102" s="32" t="e">
        <f t="shared" si="262"/>
        <v>#N/A</v>
      </c>
      <c r="BC102" s="32">
        <f t="shared" si="263"/>
        <v>0</v>
      </c>
      <c r="BD102" s="32">
        <f t="shared" si="264"/>
        <v>0</v>
      </c>
      <c r="BE102" s="32">
        <f t="shared" si="265"/>
        <v>0</v>
      </c>
      <c r="BF102" s="32">
        <f t="shared" si="266"/>
        <v>0</v>
      </c>
      <c r="BG102" s="32">
        <f t="shared" si="267"/>
        <v>0</v>
      </c>
      <c r="BH102" s="32" t="str">
        <f t="shared" si="268"/>
        <v/>
      </c>
      <c r="BI102" s="32" t="e">
        <f t="shared" si="269"/>
        <v>#N/A</v>
      </c>
      <c r="BJ102" s="32" t="e">
        <f t="shared" si="270"/>
        <v>#N/A</v>
      </c>
      <c r="BK102" s="32" t="e">
        <f t="shared" si="271"/>
        <v>#N/A</v>
      </c>
      <c r="BL102" s="32" t="e">
        <f t="shared" si="272"/>
        <v>#N/A</v>
      </c>
      <c r="BM102" s="32" t="e">
        <f t="shared" si="273"/>
        <v>#N/A</v>
      </c>
      <c r="BN102" s="32" t="e">
        <f t="shared" si="274"/>
        <v>#N/A</v>
      </c>
      <c r="BO102" s="32" t="e">
        <f t="shared" si="275"/>
        <v>#N/A</v>
      </c>
      <c r="BP102" s="32" t="e">
        <f t="shared" si="276"/>
        <v>#N/A</v>
      </c>
      <c r="BQ102" s="32" t="e">
        <f t="shared" si="277"/>
        <v>#N/A</v>
      </c>
      <c r="BR102" s="32" t="e">
        <f t="shared" si="278"/>
        <v>#N/A</v>
      </c>
      <c r="BS102" s="32" t="e">
        <f t="shared" si="279"/>
        <v>#N/A</v>
      </c>
    </row>
    <row r="103" spans="1:71" x14ac:dyDescent="0.3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20"/>
        <v>0</v>
      </c>
      <c r="M103" s="32">
        <f t="shared" si="221"/>
        <v>0</v>
      </c>
      <c r="N103" s="32">
        <f t="shared" si="222"/>
        <v>0</v>
      </c>
      <c r="O103" s="32">
        <f t="shared" si="223"/>
        <v>0</v>
      </c>
      <c r="P103" s="32" t="str">
        <f t="shared" si="224"/>
        <v/>
      </c>
      <c r="Q103" s="32" t="e">
        <f t="shared" si="225"/>
        <v>#N/A</v>
      </c>
      <c r="R103" s="32" t="e">
        <f t="shared" si="226"/>
        <v>#N/A</v>
      </c>
      <c r="S103" s="32" t="e">
        <f t="shared" si="227"/>
        <v>#N/A</v>
      </c>
      <c r="T103" s="32" t="e">
        <f t="shared" si="228"/>
        <v>#N/A</v>
      </c>
      <c r="U103" s="32" t="e">
        <f t="shared" si="229"/>
        <v>#N/A</v>
      </c>
      <c r="V103" s="32" t="e">
        <f t="shared" si="230"/>
        <v>#N/A</v>
      </c>
      <c r="W103" s="32" t="e">
        <f t="shared" si="231"/>
        <v>#N/A</v>
      </c>
      <c r="X103" s="32" t="e">
        <f t="shared" si="232"/>
        <v>#N/A</v>
      </c>
      <c r="Y103" s="32" t="e">
        <f t="shared" si="233"/>
        <v>#N/A</v>
      </c>
      <c r="Z103" s="32" t="e">
        <f t="shared" si="234"/>
        <v>#N/A</v>
      </c>
      <c r="AA103" s="32" t="e">
        <f t="shared" si="235"/>
        <v>#N/A</v>
      </c>
      <c r="AB103" s="32" t="str">
        <f t="shared" si="236"/>
        <v/>
      </c>
      <c r="AC103" s="32" t="str">
        <f t="shared" si="237"/>
        <v/>
      </c>
      <c r="AD103" s="32" t="e">
        <f t="shared" si="238"/>
        <v>#N/A</v>
      </c>
      <c r="AE103" s="32" t="e">
        <f t="shared" si="239"/>
        <v>#N/A</v>
      </c>
      <c r="AF103" s="32" t="e">
        <f t="shared" si="240"/>
        <v>#N/A</v>
      </c>
      <c r="AG103" s="32">
        <f t="shared" si="241"/>
        <v>0</v>
      </c>
      <c r="AH103" s="32">
        <f t="shared" si="242"/>
        <v>0</v>
      </c>
      <c r="AI103" s="32">
        <f t="shared" si="243"/>
        <v>0</v>
      </c>
      <c r="AJ103" s="32">
        <f t="shared" si="244"/>
        <v>0</v>
      </c>
      <c r="AK103" s="32">
        <f t="shared" si="245"/>
        <v>0</v>
      </c>
      <c r="AL103" s="32" t="str">
        <f t="shared" si="246"/>
        <v/>
      </c>
      <c r="AM103" s="32" t="e">
        <f t="shared" si="247"/>
        <v>#N/A</v>
      </c>
      <c r="AN103" s="32" t="e">
        <f t="shared" si="248"/>
        <v>#N/A</v>
      </c>
      <c r="AO103" s="32" t="e">
        <f t="shared" si="249"/>
        <v>#N/A</v>
      </c>
      <c r="AP103" s="32" t="e">
        <f t="shared" si="250"/>
        <v>#N/A</v>
      </c>
      <c r="AQ103" s="32" t="e">
        <f t="shared" si="251"/>
        <v>#N/A</v>
      </c>
      <c r="AR103" s="32" t="e">
        <f t="shared" si="252"/>
        <v>#N/A</v>
      </c>
      <c r="AS103" s="32" t="e">
        <f t="shared" si="253"/>
        <v>#N/A</v>
      </c>
      <c r="AT103" s="32" t="e">
        <f t="shared" si="254"/>
        <v>#N/A</v>
      </c>
      <c r="AU103" s="32" t="e">
        <f t="shared" si="255"/>
        <v>#N/A</v>
      </c>
      <c r="AV103" s="32" t="e">
        <f t="shared" si="256"/>
        <v>#N/A</v>
      </c>
      <c r="AW103" s="32" t="e">
        <f t="shared" si="257"/>
        <v>#N/A</v>
      </c>
      <c r="AX103" s="32" t="str">
        <f t="shared" si="258"/>
        <v/>
      </c>
      <c r="AY103" s="32" t="str">
        <f t="shared" si="259"/>
        <v/>
      </c>
      <c r="AZ103" s="32" t="e">
        <f t="shared" si="260"/>
        <v>#N/A</v>
      </c>
      <c r="BA103" s="32" t="e">
        <f t="shared" si="261"/>
        <v>#N/A</v>
      </c>
      <c r="BB103" s="32" t="e">
        <f t="shared" si="262"/>
        <v>#N/A</v>
      </c>
      <c r="BC103" s="32">
        <f t="shared" si="263"/>
        <v>0</v>
      </c>
      <c r="BD103" s="32">
        <f t="shared" si="264"/>
        <v>0</v>
      </c>
      <c r="BE103" s="32">
        <f t="shared" si="265"/>
        <v>0</v>
      </c>
      <c r="BF103" s="32">
        <f t="shared" si="266"/>
        <v>0</v>
      </c>
      <c r="BG103" s="32">
        <f t="shared" si="267"/>
        <v>0</v>
      </c>
      <c r="BH103" s="32" t="str">
        <f t="shared" si="268"/>
        <v/>
      </c>
      <c r="BI103" s="32" t="e">
        <f t="shared" si="269"/>
        <v>#N/A</v>
      </c>
      <c r="BJ103" s="32" t="e">
        <f t="shared" si="270"/>
        <v>#N/A</v>
      </c>
      <c r="BK103" s="32" t="e">
        <f t="shared" si="271"/>
        <v>#N/A</v>
      </c>
      <c r="BL103" s="32" t="e">
        <f t="shared" si="272"/>
        <v>#N/A</v>
      </c>
      <c r="BM103" s="32" t="e">
        <f t="shared" si="273"/>
        <v>#N/A</v>
      </c>
      <c r="BN103" s="32" t="e">
        <f t="shared" si="274"/>
        <v>#N/A</v>
      </c>
      <c r="BO103" s="32" t="e">
        <f t="shared" si="275"/>
        <v>#N/A</v>
      </c>
      <c r="BP103" s="32" t="e">
        <f t="shared" si="276"/>
        <v>#N/A</v>
      </c>
      <c r="BQ103" s="32" t="e">
        <f t="shared" si="277"/>
        <v>#N/A</v>
      </c>
      <c r="BR103" s="32" t="e">
        <f t="shared" si="278"/>
        <v>#N/A</v>
      </c>
      <c r="BS103" s="32" t="e">
        <f t="shared" si="279"/>
        <v>#N/A</v>
      </c>
    </row>
    <row r="104" spans="1:71" x14ac:dyDescent="0.3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20"/>
        <v>0</v>
      </c>
      <c r="M104" s="32">
        <f t="shared" si="221"/>
        <v>0</v>
      </c>
      <c r="N104" s="32">
        <f t="shared" si="222"/>
        <v>0</v>
      </c>
      <c r="O104" s="32">
        <f t="shared" si="223"/>
        <v>0</v>
      </c>
      <c r="P104" s="32" t="str">
        <f t="shared" si="224"/>
        <v/>
      </c>
      <c r="Q104" s="32" t="e">
        <f t="shared" si="225"/>
        <v>#N/A</v>
      </c>
      <c r="R104" s="32" t="e">
        <f t="shared" si="226"/>
        <v>#N/A</v>
      </c>
      <c r="S104" s="32" t="e">
        <f t="shared" si="227"/>
        <v>#N/A</v>
      </c>
      <c r="T104" s="32" t="e">
        <f t="shared" si="228"/>
        <v>#N/A</v>
      </c>
      <c r="U104" s="32" t="e">
        <f t="shared" si="229"/>
        <v>#N/A</v>
      </c>
      <c r="V104" s="32" t="e">
        <f t="shared" si="230"/>
        <v>#N/A</v>
      </c>
      <c r="W104" s="32" t="e">
        <f t="shared" si="231"/>
        <v>#N/A</v>
      </c>
      <c r="X104" s="32" t="e">
        <f t="shared" si="232"/>
        <v>#N/A</v>
      </c>
      <c r="Y104" s="32" t="e">
        <f t="shared" si="233"/>
        <v>#N/A</v>
      </c>
      <c r="Z104" s="32" t="e">
        <f t="shared" si="234"/>
        <v>#N/A</v>
      </c>
      <c r="AA104" s="32" t="e">
        <f t="shared" si="235"/>
        <v>#N/A</v>
      </c>
      <c r="AB104" s="32" t="str">
        <f t="shared" si="236"/>
        <v/>
      </c>
      <c r="AC104" s="32" t="str">
        <f t="shared" si="237"/>
        <v/>
      </c>
      <c r="AD104" s="32" t="e">
        <f t="shared" si="238"/>
        <v>#N/A</v>
      </c>
      <c r="AE104" s="32" t="e">
        <f t="shared" si="239"/>
        <v>#N/A</v>
      </c>
      <c r="AF104" s="32" t="e">
        <f t="shared" si="240"/>
        <v>#N/A</v>
      </c>
      <c r="AG104" s="32">
        <f t="shared" si="241"/>
        <v>0</v>
      </c>
      <c r="AH104" s="32">
        <f t="shared" si="242"/>
        <v>0</v>
      </c>
      <c r="AI104" s="32">
        <f t="shared" si="243"/>
        <v>0</v>
      </c>
      <c r="AJ104" s="32">
        <f t="shared" si="244"/>
        <v>0</v>
      </c>
      <c r="AK104" s="32">
        <f t="shared" si="245"/>
        <v>0</v>
      </c>
      <c r="AL104" s="32" t="str">
        <f t="shared" si="246"/>
        <v/>
      </c>
      <c r="AM104" s="32" t="e">
        <f t="shared" si="247"/>
        <v>#N/A</v>
      </c>
      <c r="AN104" s="32" t="e">
        <f t="shared" si="248"/>
        <v>#N/A</v>
      </c>
      <c r="AO104" s="32" t="e">
        <f t="shared" si="249"/>
        <v>#N/A</v>
      </c>
      <c r="AP104" s="32" t="e">
        <f t="shared" si="250"/>
        <v>#N/A</v>
      </c>
      <c r="AQ104" s="32" t="e">
        <f t="shared" si="251"/>
        <v>#N/A</v>
      </c>
      <c r="AR104" s="32" t="e">
        <f t="shared" si="252"/>
        <v>#N/A</v>
      </c>
      <c r="AS104" s="32" t="e">
        <f t="shared" si="253"/>
        <v>#N/A</v>
      </c>
      <c r="AT104" s="32" t="e">
        <f t="shared" si="254"/>
        <v>#N/A</v>
      </c>
      <c r="AU104" s="32" t="e">
        <f t="shared" si="255"/>
        <v>#N/A</v>
      </c>
      <c r="AV104" s="32" t="e">
        <f t="shared" si="256"/>
        <v>#N/A</v>
      </c>
      <c r="AW104" s="32" t="e">
        <f t="shared" si="257"/>
        <v>#N/A</v>
      </c>
      <c r="AX104" s="32" t="str">
        <f t="shared" si="258"/>
        <v/>
      </c>
      <c r="AY104" s="32" t="str">
        <f t="shared" si="259"/>
        <v/>
      </c>
      <c r="AZ104" s="32" t="e">
        <f t="shared" si="260"/>
        <v>#N/A</v>
      </c>
      <c r="BA104" s="32" t="e">
        <f t="shared" si="261"/>
        <v>#N/A</v>
      </c>
      <c r="BB104" s="32" t="e">
        <f t="shared" si="262"/>
        <v>#N/A</v>
      </c>
      <c r="BC104" s="32">
        <f t="shared" si="263"/>
        <v>0</v>
      </c>
      <c r="BD104" s="32">
        <f t="shared" si="264"/>
        <v>0</v>
      </c>
      <c r="BE104" s="32">
        <f t="shared" si="265"/>
        <v>0</v>
      </c>
      <c r="BF104" s="32">
        <f t="shared" si="266"/>
        <v>0</v>
      </c>
      <c r="BG104" s="32">
        <f t="shared" si="267"/>
        <v>0</v>
      </c>
      <c r="BH104" s="32" t="str">
        <f t="shared" si="268"/>
        <v/>
      </c>
      <c r="BI104" s="32" t="e">
        <f t="shared" si="269"/>
        <v>#N/A</v>
      </c>
      <c r="BJ104" s="32" t="e">
        <f t="shared" si="270"/>
        <v>#N/A</v>
      </c>
      <c r="BK104" s="32" t="e">
        <f t="shared" si="271"/>
        <v>#N/A</v>
      </c>
      <c r="BL104" s="32" t="e">
        <f t="shared" si="272"/>
        <v>#N/A</v>
      </c>
      <c r="BM104" s="32" t="e">
        <f t="shared" si="273"/>
        <v>#N/A</v>
      </c>
      <c r="BN104" s="32" t="e">
        <f t="shared" si="274"/>
        <v>#N/A</v>
      </c>
      <c r="BO104" s="32" t="e">
        <f t="shared" si="275"/>
        <v>#N/A</v>
      </c>
      <c r="BP104" s="32" t="e">
        <f t="shared" si="276"/>
        <v>#N/A</v>
      </c>
      <c r="BQ104" s="32" t="e">
        <f t="shared" si="277"/>
        <v>#N/A</v>
      </c>
      <c r="BR104" s="32" t="e">
        <f t="shared" si="278"/>
        <v>#N/A</v>
      </c>
      <c r="BS104" s="32" t="e">
        <f t="shared" si="279"/>
        <v>#N/A</v>
      </c>
    </row>
    <row r="105" spans="1:71" x14ac:dyDescent="0.3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20"/>
        <v>0</v>
      </c>
      <c r="M105" s="32">
        <f t="shared" si="221"/>
        <v>0</v>
      </c>
      <c r="N105" s="32">
        <f t="shared" si="222"/>
        <v>0</v>
      </c>
      <c r="O105" s="32">
        <f t="shared" si="223"/>
        <v>0</v>
      </c>
      <c r="P105" s="32" t="str">
        <f t="shared" si="224"/>
        <v/>
      </c>
      <c r="Q105" s="32" t="e">
        <f t="shared" si="225"/>
        <v>#N/A</v>
      </c>
      <c r="R105" s="32" t="e">
        <f t="shared" si="226"/>
        <v>#N/A</v>
      </c>
      <c r="S105" s="32" t="e">
        <f t="shared" si="227"/>
        <v>#N/A</v>
      </c>
      <c r="T105" s="32" t="e">
        <f t="shared" si="228"/>
        <v>#N/A</v>
      </c>
      <c r="U105" s="32" t="e">
        <f t="shared" si="229"/>
        <v>#N/A</v>
      </c>
      <c r="V105" s="32" t="e">
        <f t="shared" si="230"/>
        <v>#N/A</v>
      </c>
      <c r="W105" s="32" t="e">
        <f t="shared" si="231"/>
        <v>#N/A</v>
      </c>
      <c r="X105" s="32" t="e">
        <f t="shared" si="232"/>
        <v>#N/A</v>
      </c>
      <c r="Y105" s="32" t="e">
        <f t="shared" si="233"/>
        <v>#N/A</v>
      </c>
      <c r="Z105" s="32" t="e">
        <f t="shared" si="234"/>
        <v>#N/A</v>
      </c>
      <c r="AA105" s="32" t="e">
        <f t="shared" si="235"/>
        <v>#N/A</v>
      </c>
      <c r="AB105" s="32" t="str">
        <f t="shared" si="236"/>
        <v/>
      </c>
      <c r="AC105" s="32" t="str">
        <f t="shared" si="237"/>
        <v/>
      </c>
      <c r="AD105" s="32" t="e">
        <f t="shared" si="238"/>
        <v>#N/A</v>
      </c>
      <c r="AE105" s="32" t="e">
        <f t="shared" si="239"/>
        <v>#N/A</v>
      </c>
      <c r="AF105" s="32" t="e">
        <f t="shared" si="240"/>
        <v>#N/A</v>
      </c>
      <c r="AG105" s="32">
        <f t="shared" si="241"/>
        <v>0</v>
      </c>
      <c r="AH105" s="32">
        <f t="shared" si="242"/>
        <v>0</v>
      </c>
      <c r="AI105" s="32">
        <f t="shared" si="243"/>
        <v>0</v>
      </c>
      <c r="AJ105" s="32">
        <f t="shared" si="244"/>
        <v>0</v>
      </c>
      <c r="AK105" s="32">
        <f t="shared" si="245"/>
        <v>0</v>
      </c>
      <c r="AL105" s="32" t="str">
        <f t="shared" si="246"/>
        <v/>
      </c>
      <c r="AM105" s="32" t="e">
        <f t="shared" si="247"/>
        <v>#N/A</v>
      </c>
      <c r="AN105" s="32" t="e">
        <f t="shared" si="248"/>
        <v>#N/A</v>
      </c>
      <c r="AO105" s="32" t="e">
        <f t="shared" si="249"/>
        <v>#N/A</v>
      </c>
      <c r="AP105" s="32" t="e">
        <f t="shared" si="250"/>
        <v>#N/A</v>
      </c>
      <c r="AQ105" s="32" t="e">
        <f t="shared" si="251"/>
        <v>#N/A</v>
      </c>
      <c r="AR105" s="32" t="e">
        <f t="shared" si="252"/>
        <v>#N/A</v>
      </c>
      <c r="AS105" s="32" t="e">
        <f t="shared" si="253"/>
        <v>#N/A</v>
      </c>
      <c r="AT105" s="32" t="e">
        <f t="shared" si="254"/>
        <v>#N/A</v>
      </c>
      <c r="AU105" s="32" t="e">
        <f t="shared" si="255"/>
        <v>#N/A</v>
      </c>
      <c r="AV105" s="32" t="e">
        <f t="shared" si="256"/>
        <v>#N/A</v>
      </c>
      <c r="AW105" s="32" t="e">
        <f t="shared" si="257"/>
        <v>#N/A</v>
      </c>
      <c r="AX105" s="32" t="str">
        <f t="shared" si="258"/>
        <v/>
      </c>
      <c r="AY105" s="32" t="str">
        <f t="shared" si="259"/>
        <v/>
      </c>
      <c r="AZ105" s="32" t="e">
        <f t="shared" si="260"/>
        <v>#N/A</v>
      </c>
      <c r="BA105" s="32" t="e">
        <f t="shared" si="261"/>
        <v>#N/A</v>
      </c>
      <c r="BB105" s="32" t="e">
        <f t="shared" si="262"/>
        <v>#N/A</v>
      </c>
      <c r="BC105" s="32">
        <f t="shared" si="263"/>
        <v>0</v>
      </c>
      <c r="BD105" s="32">
        <f t="shared" si="264"/>
        <v>0</v>
      </c>
      <c r="BE105" s="32">
        <f t="shared" si="265"/>
        <v>0</v>
      </c>
      <c r="BF105" s="32">
        <f t="shared" si="266"/>
        <v>0</v>
      </c>
      <c r="BG105" s="32">
        <f t="shared" si="267"/>
        <v>0</v>
      </c>
      <c r="BH105" s="32" t="str">
        <f t="shared" si="268"/>
        <v/>
      </c>
      <c r="BI105" s="32" t="e">
        <f t="shared" si="269"/>
        <v>#N/A</v>
      </c>
      <c r="BJ105" s="32" t="e">
        <f t="shared" si="270"/>
        <v>#N/A</v>
      </c>
      <c r="BK105" s="32" t="e">
        <f t="shared" si="271"/>
        <v>#N/A</v>
      </c>
      <c r="BL105" s="32" t="e">
        <f t="shared" si="272"/>
        <v>#N/A</v>
      </c>
      <c r="BM105" s="32" t="e">
        <f t="shared" si="273"/>
        <v>#N/A</v>
      </c>
      <c r="BN105" s="32" t="e">
        <f t="shared" si="274"/>
        <v>#N/A</v>
      </c>
      <c r="BO105" s="32" t="e">
        <f t="shared" si="275"/>
        <v>#N/A</v>
      </c>
      <c r="BP105" s="32" t="e">
        <f t="shared" si="276"/>
        <v>#N/A</v>
      </c>
      <c r="BQ105" s="32" t="e">
        <f t="shared" si="277"/>
        <v>#N/A</v>
      </c>
      <c r="BR105" s="32" t="e">
        <f t="shared" si="278"/>
        <v>#N/A</v>
      </c>
      <c r="BS105" s="32" t="e">
        <f t="shared" si="279"/>
        <v>#N/A</v>
      </c>
    </row>
    <row r="106" spans="1:71" x14ac:dyDescent="0.3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20"/>
        <v>0</v>
      </c>
      <c r="M106" s="32">
        <f t="shared" si="221"/>
        <v>0</v>
      </c>
      <c r="N106" s="32">
        <f t="shared" si="222"/>
        <v>0</v>
      </c>
      <c r="O106" s="32">
        <f t="shared" si="223"/>
        <v>0</v>
      </c>
      <c r="P106" s="32" t="str">
        <f t="shared" si="224"/>
        <v/>
      </c>
      <c r="Q106" s="32" t="e">
        <f t="shared" si="225"/>
        <v>#N/A</v>
      </c>
      <c r="R106" s="32" t="e">
        <f t="shared" si="226"/>
        <v>#N/A</v>
      </c>
      <c r="S106" s="32" t="e">
        <f t="shared" si="227"/>
        <v>#N/A</v>
      </c>
      <c r="T106" s="32" t="e">
        <f t="shared" si="228"/>
        <v>#N/A</v>
      </c>
      <c r="U106" s="32" t="e">
        <f t="shared" si="229"/>
        <v>#N/A</v>
      </c>
      <c r="V106" s="32" t="e">
        <f t="shared" si="230"/>
        <v>#N/A</v>
      </c>
      <c r="W106" s="32" t="e">
        <f t="shared" si="231"/>
        <v>#N/A</v>
      </c>
      <c r="X106" s="32" t="e">
        <f t="shared" si="232"/>
        <v>#N/A</v>
      </c>
      <c r="Y106" s="32" t="e">
        <f t="shared" si="233"/>
        <v>#N/A</v>
      </c>
      <c r="Z106" s="32" t="e">
        <f t="shared" si="234"/>
        <v>#N/A</v>
      </c>
      <c r="AA106" s="32" t="e">
        <f t="shared" si="235"/>
        <v>#N/A</v>
      </c>
      <c r="AB106" s="32" t="str">
        <f t="shared" si="236"/>
        <v/>
      </c>
      <c r="AC106" s="32" t="str">
        <f t="shared" si="237"/>
        <v/>
      </c>
      <c r="AD106" s="32" t="e">
        <f t="shared" si="238"/>
        <v>#N/A</v>
      </c>
      <c r="AE106" s="32" t="e">
        <f t="shared" si="239"/>
        <v>#N/A</v>
      </c>
      <c r="AF106" s="32" t="e">
        <f t="shared" si="240"/>
        <v>#N/A</v>
      </c>
      <c r="AG106" s="32">
        <f t="shared" si="241"/>
        <v>0</v>
      </c>
      <c r="AH106" s="32">
        <f t="shared" si="242"/>
        <v>0</v>
      </c>
      <c r="AI106" s="32">
        <f t="shared" si="243"/>
        <v>0</v>
      </c>
      <c r="AJ106" s="32">
        <f t="shared" si="244"/>
        <v>0</v>
      </c>
      <c r="AK106" s="32">
        <f t="shared" si="245"/>
        <v>0</v>
      </c>
      <c r="AL106" s="32" t="str">
        <f t="shared" si="246"/>
        <v/>
      </c>
      <c r="AM106" s="32" t="e">
        <f t="shared" si="247"/>
        <v>#N/A</v>
      </c>
      <c r="AN106" s="32" t="e">
        <f t="shared" si="248"/>
        <v>#N/A</v>
      </c>
      <c r="AO106" s="32" t="e">
        <f t="shared" si="249"/>
        <v>#N/A</v>
      </c>
      <c r="AP106" s="32" t="e">
        <f t="shared" si="250"/>
        <v>#N/A</v>
      </c>
      <c r="AQ106" s="32" t="e">
        <f t="shared" si="251"/>
        <v>#N/A</v>
      </c>
      <c r="AR106" s="32" t="e">
        <f t="shared" si="252"/>
        <v>#N/A</v>
      </c>
      <c r="AS106" s="32" t="e">
        <f t="shared" si="253"/>
        <v>#N/A</v>
      </c>
      <c r="AT106" s="32" t="e">
        <f t="shared" si="254"/>
        <v>#N/A</v>
      </c>
      <c r="AU106" s="32" t="e">
        <f t="shared" si="255"/>
        <v>#N/A</v>
      </c>
      <c r="AV106" s="32" t="e">
        <f t="shared" si="256"/>
        <v>#N/A</v>
      </c>
      <c r="AW106" s="32" t="e">
        <f t="shared" si="257"/>
        <v>#N/A</v>
      </c>
      <c r="AX106" s="32" t="str">
        <f t="shared" si="258"/>
        <v/>
      </c>
      <c r="AY106" s="32" t="str">
        <f t="shared" si="259"/>
        <v/>
      </c>
      <c r="AZ106" s="32" t="e">
        <f t="shared" si="260"/>
        <v>#N/A</v>
      </c>
      <c r="BA106" s="32" t="e">
        <f t="shared" si="261"/>
        <v>#N/A</v>
      </c>
      <c r="BB106" s="32" t="e">
        <f t="shared" si="262"/>
        <v>#N/A</v>
      </c>
      <c r="BC106" s="32">
        <f t="shared" si="263"/>
        <v>0</v>
      </c>
      <c r="BD106" s="32">
        <f t="shared" si="264"/>
        <v>0</v>
      </c>
      <c r="BE106" s="32">
        <f t="shared" si="265"/>
        <v>0</v>
      </c>
      <c r="BF106" s="32">
        <f t="shared" si="266"/>
        <v>0</v>
      </c>
      <c r="BG106" s="32">
        <f t="shared" si="267"/>
        <v>0</v>
      </c>
      <c r="BH106" s="32" t="str">
        <f t="shared" si="268"/>
        <v/>
      </c>
      <c r="BI106" s="32" t="e">
        <f t="shared" si="269"/>
        <v>#N/A</v>
      </c>
      <c r="BJ106" s="32" t="e">
        <f t="shared" si="270"/>
        <v>#N/A</v>
      </c>
      <c r="BK106" s="32" t="e">
        <f t="shared" si="271"/>
        <v>#N/A</v>
      </c>
      <c r="BL106" s="32" t="e">
        <f t="shared" si="272"/>
        <v>#N/A</v>
      </c>
      <c r="BM106" s="32" t="e">
        <f t="shared" si="273"/>
        <v>#N/A</v>
      </c>
      <c r="BN106" s="32" t="e">
        <f t="shared" si="274"/>
        <v>#N/A</v>
      </c>
      <c r="BO106" s="32" t="e">
        <f t="shared" si="275"/>
        <v>#N/A</v>
      </c>
      <c r="BP106" s="32" t="e">
        <f t="shared" si="276"/>
        <v>#N/A</v>
      </c>
      <c r="BQ106" s="32" t="e">
        <f t="shared" si="277"/>
        <v>#N/A</v>
      </c>
      <c r="BR106" s="32" t="e">
        <f t="shared" si="278"/>
        <v>#N/A</v>
      </c>
      <c r="BS106" s="32" t="e">
        <f t="shared" si="279"/>
        <v>#N/A</v>
      </c>
    </row>
    <row r="107" spans="1:71" x14ac:dyDescent="0.3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20"/>
        <v>0</v>
      </c>
      <c r="M107" s="32">
        <f t="shared" si="221"/>
        <v>0</v>
      </c>
      <c r="N107" s="32">
        <f t="shared" si="222"/>
        <v>0</v>
      </c>
      <c r="O107" s="32">
        <f t="shared" si="223"/>
        <v>0</v>
      </c>
      <c r="P107" s="32" t="str">
        <f t="shared" si="224"/>
        <v/>
      </c>
      <c r="Q107" s="32" t="e">
        <f t="shared" si="225"/>
        <v>#N/A</v>
      </c>
      <c r="R107" s="32" t="e">
        <f t="shared" si="226"/>
        <v>#N/A</v>
      </c>
      <c r="S107" s="32" t="e">
        <f t="shared" si="227"/>
        <v>#N/A</v>
      </c>
      <c r="T107" s="32" t="e">
        <f t="shared" si="228"/>
        <v>#N/A</v>
      </c>
      <c r="U107" s="32" t="e">
        <f t="shared" si="229"/>
        <v>#N/A</v>
      </c>
      <c r="V107" s="32" t="e">
        <f t="shared" si="230"/>
        <v>#N/A</v>
      </c>
      <c r="W107" s="32" t="e">
        <f t="shared" si="231"/>
        <v>#N/A</v>
      </c>
      <c r="X107" s="32" t="e">
        <f t="shared" si="232"/>
        <v>#N/A</v>
      </c>
      <c r="Y107" s="32" t="e">
        <f t="shared" si="233"/>
        <v>#N/A</v>
      </c>
      <c r="Z107" s="32" t="e">
        <f t="shared" si="234"/>
        <v>#N/A</v>
      </c>
      <c r="AA107" s="32" t="e">
        <f t="shared" si="235"/>
        <v>#N/A</v>
      </c>
      <c r="AB107" s="32" t="str">
        <f t="shared" si="236"/>
        <v/>
      </c>
      <c r="AC107" s="32" t="str">
        <f t="shared" si="237"/>
        <v/>
      </c>
      <c r="AD107" s="32" t="e">
        <f t="shared" si="238"/>
        <v>#N/A</v>
      </c>
      <c r="AE107" s="32" t="e">
        <f t="shared" si="239"/>
        <v>#N/A</v>
      </c>
      <c r="AF107" s="32" t="e">
        <f t="shared" si="240"/>
        <v>#N/A</v>
      </c>
      <c r="AG107" s="32">
        <f t="shared" si="241"/>
        <v>0</v>
      </c>
      <c r="AH107" s="32">
        <f t="shared" si="242"/>
        <v>0</v>
      </c>
      <c r="AI107" s="32">
        <f t="shared" si="243"/>
        <v>0</v>
      </c>
      <c r="AJ107" s="32">
        <f t="shared" si="244"/>
        <v>0</v>
      </c>
      <c r="AK107" s="32">
        <f t="shared" si="245"/>
        <v>0</v>
      </c>
      <c r="AL107" s="32" t="str">
        <f t="shared" si="246"/>
        <v/>
      </c>
      <c r="AM107" s="32" t="e">
        <f t="shared" si="247"/>
        <v>#N/A</v>
      </c>
      <c r="AN107" s="32" t="e">
        <f t="shared" si="248"/>
        <v>#N/A</v>
      </c>
      <c r="AO107" s="32" t="e">
        <f t="shared" si="249"/>
        <v>#N/A</v>
      </c>
      <c r="AP107" s="32" t="e">
        <f t="shared" si="250"/>
        <v>#N/A</v>
      </c>
      <c r="AQ107" s="32" t="e">
        <f t="shared" si="251"/>
        <v>#N/A</v>
      </c>
      <c r="AR107" s="32" t="e">
        <f t="shared" si="252"/>
        <v>#N/A</v>
      </c>
      <c r="AS107" s="32" t="e">
        <f t="shared" si="253"/>
        <v>#N/A</v>
      </c>
      <c r="AT107" s="32" t="e">
        <f t="shared" si="254"/>
        <v>#N/A</v>
      </c>
      <c r="AU107" s="32" t="e">
        <f t="shared" si="255"/>
        <v>#N/A</v>
      </c>
      <c r="AV107" s="32" t="e">
        <f t="shared" si="256"/>
        <v>#N/A</v>
      </c>
      <c r="AW107" s="32" t="e">
        <f t="shared" si="257"/>
        <v>#N/A</v>
      </c>
      <c r="AX107" s="32" t="str">
        <f t="shared" si="258"/>
        <v/>
      </c>
      <c r="AY107" s="32" t="str">
        <f t="shared" si="259"/>
        <v/>
      </c>
      <c r="AZ107" s="32" t="e">
        <f t="shared" si="260"/>
        <v>#N/A</v>
      </c>
      <c r="BA107" s="32" t="e">
        <f t="shared" si="261"/>
        <v>#N/A</v>
      </c>
      <c r="BB107" s="32" t="e">
        <f t="shared" si="262"/>
        <v>#N/A</v>
      </c>
      <c r="BC107" s="32">
        <f t="shared" si="263"/>
        <v>0</v>
      </c>
      <c r="BD107" s="32">
        <f t="shared" si="264"/>
        <v>0</v>
      </c>
      <c r="BE107" s="32">
        <f t="shared" si="265"/>
        <v>0</v>
      </c>
      <c r="BF107" s="32">
        <f t="shared" si="266"/>
        <v>0</v>
      </c>
      <c r="BG107" s="32">
        <f t="shared" si="267"/>
        <v>0</v>
      </c>
      <c r="BH107" s="32" t="str">
        <f t="shared" si="268"/>
        <v/>
      </c>
      <c r="BI107" s="32" t="e">
        <f t="shared" si="269"/>
        <v>#N/A</v>
      </c>
      <c r="BJ107" s="32" t="e">
        <f t="shared" si="270"/>
        <v>#N/A</v>
      </c>
      <c r="BK107" s="32" t="e">
        <f t="shared" si="271"/>
        <v>#N/A</v>
      </c>
      <c r="BL107" s="32" t="e">
        <f t="shared" si="272"/>
        <v>#N/A</v>
      </c>
      <c r="BM107" s="32" t="e">
        <f t="shared" si="273"/>
        <v>#N/A</v>
      </c>
      <c r="BN107" s="32" t="e">
        <f t="shared" si="274"/>
        <v>#N/A</v>
      </c>
      <c r="BO107" s="32" t="e">
        <f t="shared" si="275"/>
        <v>#N/A</v>
      </c>
      <c r="BP107" s="32" t="e">
        <f t="shared" si="276"/>
        <v>#N/A</v>
      </c>
      <c r="BQ107" s="32" t="e">
        <f t="shared" si="277"/>
        <v>#N/A</v>
      </c>
      <c r="BR107" s="32" t="e">
        <f t="shared" si="278"/>
        <v>#N/A</v>
      </c>
      <c r="BS107" s="32" t="e">
        <f t="shared" si="279"/>
        <v>#N/A</v>
      </c>
    </row>
    <row r="108" spans="1:71" x14ac:dyDescent="0.3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20"/>
        <v>0</v>
      </c>
      <c r="M108" s="32">
        <f t="shared" si="221"/>
        <v>0</v>
      </c>
      <c r="N108" s="32">
        <f t="shared" si="222"/>
        <v>0</v>
      </c>
      <c r="O108" s="32">
        <f t="shared" si="223"/>
        <v>0</v>
      </c>
      <c r="P108" s="32" t="str">
        <f t="shared" si="224"/>
        <v/>
      </c>
      <c r="Q108" s="32" t="e">
        <f t="shared" si="225"/>
        <v>#N/A</v>
      </c>
      <c r="R108" s="32" t="e">
        <f t="shared" si="226"/>
        <v>#N/A</v>
      </c>
      <c r="S108" s="32" t="e">
        <f t="shared" si="227"/>
        <v>#N/A</v>
      </c>
      <c r="T108" s="32" t="e">
        <f t="shared" si="228"/>
        <v>#N/A</v>
      </c>
      <c r="U108" s="32" t="e">
        <f t="shared" si="229"/>
        <v>#N/A</v>
      </c>
      <c r="V108" s="32" t="e">
        <f t="shared" si="230"/>
        <v>#N/A</v>
      </c>
      <c r="W108" s="32" t="e">
        <f t="shared" si="231"/>
        <v>#N/A</v>
      </c>
      <c r="X108" s="32" t="e">
        <f t="shared" si="232"/>
        <v>#N/A</v>
      </c>
      <c r="Y108" s="32" t="e">
        <f t="shared" si="233"/>
        <v>#N/A</v>
      </c>
      <c r="Z108" s="32" t="e">
        <f t="shared" si="234"/>
        <v>#N/A</v>
      </c>
      <c r="AA108" s="32" t="e">
        <f t="shared" si="235"/>
        <v>#N/A</v>
      </c>
      <c r="AB108" s="32" t="str">
        <f t="shared" si="236"/>
        <v/>
      </c>
      <c r="AC108" s="32" t="str">
        <f t="shared" si="237"/>
        <v/>
      </c>
      <c r="AD108" s="32" t="e">
        <f t="shared" si="238"/>
        <v>#N/A</v>
      </c>
      <c r="AE108" s="32" t="e">
        <f t="shared" si="239"/>
        <v>#N/A</v>
      </c>
      <c r="AF108" s="32" t="e">
        <f t="shared" si="240"/>
        <v>#N/A</v>
      </c>
      <c r="AG108" s="32">
        <f t="shared" si="241"/>
        <v>0</v>
      </c>
      <c r="AH108" s="32">
        <f t="shared" si="242"/>
        <v>0</v>
      </c>
      <c r="AI108" s="32">
        <f t="shared" si="243"/>
        <v>0</v>
      </c>
      <c r="AJ108" s="32">
        <f t="shared" si="244"/>
        <v>0</v>
      </c>
      <c r="AK108" s="32">
        <f t="shared" si="245"/>
        <v>0</v>
      </c>
      <c r="AL108" s="32" t="str">
        <f t="shared" si="246"/>
        <v/>
      </c>
      <c r="AM108" s="32" t="e">
        <f t="shared" si="247"/>
        <v>#N/A</v>
      </c>
      <c r="AN108" s="32" t="e">
        <f t="shared" si="248"/>
        <v>#N/A</v>
      </c>
      <c r="AO108" s="32" t="e">
        <f t="shared" si="249"/>
        <v>#N/A</v>
      </c>
      <c r="AP108" s="32" t="e">
        <f t="shared" si="250"/>
        <v>#N/A</v>
      </c>
      <c r="AQ108" s="32" t="e">
        <f t="shared" si="251"/>
        <v>#N/A</v>
      </c>
      <c r="AR108" s="32" t="e">
        <f t="shared" si="252"/>
        <v>#N/A</v>
      </c>
      <c r="AS108" s="32" t="e">
        <f t="shared" si="253"/>
        <v>#N/A</v>
      </c>
      <c r="AT108" s="32" t="e">
        <f t="shared" si="254"/>
        <v>#N/A</v>
      </c>
      <c r="AU108" s="32" t="e">
        <f t="shared" si="255"/>
        <v>#N/A</v>
      </c>
      <c r="AV108" s="32" t="e">
        <f t="shared" si="256"/>
        <v>#N/A</v>
      </c>
      <c r="AW108" s="32" t="e">
        <f t="shared" si="257"/>
        <v>#N/A</v>
      </c>
      <c r="AX108" s="32" t="str">
        <f t="shared" si="258"/>
        <v/>
      </c>
      <c r="AY108" s="32" t="str">
        <f t="shared" si="259"/>
        <v/>
      </c>
      <c r="AZ108" s="32" t="e">
        <f t="shared" si="260"/>
        <v>#N/A</v>
      </c>
      <c r="BA108" s="32" t="e">
        <f t="shared" si="261"/>
        <v>#N/A</v>
      </c>
      <c r="BB108" s="32" t="e">
        <f t="shared" si="262"/>
        <v>#N/A</v>
      </c>
      <c r="BC108" s="32">
        <f t="shared" si="263"/>
        <v>0</v>
      </c>
      <c r="BD108" s="32">
        <f t="shared" si="264"/>
        <v>0</v>
      </c>
      <c r="BE108" s="32">
        <f t="shared" si="265"/>
        <v>0</v>
      </c>
      <c r="BF108" s="32">
        <f t="shared" si="266"/>
        <v>0</v>
      </c>
      <c r="BG108" s="32">
        <f t="shared" si="267"/>
        <v>0</v>
      </c>
      <c r="BH108" s="32" t="str">
        <f t="shared" si="268"/>
        <v/>
      </c>
      <c r="BI108" s="32" t="e">
        <f t="shared" si="269"/>
        <v>#N/A</v>
      </c>
      <c r="BJ108" s="32" t="e">
        <f t="shared" si="270"/>
        <v>#N/A</v>
      </c>
      <c r="BK108" s="32" t="e">
        <f t="shared" si="271"/>
        <v>#N/A</v>
      </c>
      <c r="BL108" s="32" t="e">
        <f t="shared" si="272"/>
        <v>#N/A</v>
      </c>
      <c r="BM108" s="32" t="e">
        <f t="shared" si="273"/>
        <v>#N/A</v>
      </c>
      <c r="BN108" s="32" t="e">
        <f t="shared" si="274"/>
        <v>#N/A</v>
      </c>
      <c r="BO108" s="32" t="e">
        <f t="shared" si="275"/>
        <v>#N/A</v>
      </c>
      <c r="BP108" s="32" t="e">
        <f t="shared" si="276"/>
        <v>#N/A</v>
      </c>
      <c r="BQ108" s="32" t="e">
        <f t="shared" si="277"/>
        <v>#N/A</v>
      </c>
      <c r="BR108" s="32" t="e">
        <f t="shared" si="278"/>
        <v>#N/A</v>
      </c>
      <c r="BS108" s="32" t="e">
        <f t="shared" si="279"/>
        <v>#N/A</v>
      </c>
    </row>
    <row r="109" spans="1:71" x14ac:dyDescent="0.3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20"/>
        <v>0</v>
      </c>
      <c r="M109" s="32">
        <f t="shared" si="221"/>
        <v>0</v>
      </c>
      <c r="N109" s="32">
        <f t="shared" si="222"/>
        <v>0</v>
      </c>
      <c r="O109" s="32">
        <f t="shared" si="223"/>
        <v>0</v>
      </c>
      <c r="P109" s="32" t="str">
        <f t="shared" si="224"/>
        <v/>
      </c>
      <c r="Q109" s="32" t="e">
        <f t="shared" si="225"/>
        <v>#N/A</v>
      </c>
      <c r="R109" s="32" t="e">
        <f t="shared" si="226"/>
        <v>#N/A</v>
      </c>
      <c r="S109" s="32" t="e">
        <f t="shared" si="227"/>
        <v>#N/A</v>
      </c>
      <c r="T109" s="32" t="e">
        <f t="shared" si="228"/>
        <v>#N/A</v>
      </c>
      <c r="U109" s="32" t="e">
        <f t="shared" si="229"/>
        <v>#N/A</v>
      </c>
      <c r="V109" s="32" t="e">
        <f t="shared" si="230"/>
        <v>#N/A</v>
      </c>
      <c r="W109" s="32" t="e">
        <f t="shared" si="231"/>
        <v>#N/A</v>
      </c>
      <c r="X109" s="32" t="e">
        <f t="shared" si="232"/>
        <v>#N/A</v>
      </c>
      <c r="Y109" s="32" t="e">
        <f t="shared" si="233"/>
        <v>#N/A</v>
      </c>
      <c r="Z109" s="32" t="e">
        <f t="shared" si="234"/>
        <v>#N/A</v>
      </c>
      <c r="AA109" s="32" t="e">
        <f t="shared" si="235"/>
        <v>#N/A</v>
      </c>
      <c r="AB109" s="32" t="str">
        <f t="shared" si="236"/>
        <v/>
      </c>
      <c r="AC109" s="32" t="str">
        <f t="shared" si="237"/>
        <v/>
      </c>
      <c r="AD109" s="32" t="e">
        <f t="shared" si="238"/>
        <v>#N/A</v>
      </c>
      <c r="AE109" s="32" t="e">
        <f t="shared" si="239"/>
        <v>#N/A</v>
      </c>
      <c r="AF109" s="32" t="e">
        <f t="shared" si="240"/>
        <v>#N/A</v>
      </c>
      <c r="AG109" s="32">
        <f t="shared" si="241"/>
        <v>0</v>
      </c>
      <c r="AH109" s="32">
        <f t="shared" si="242"/>
        <v>0</v>
      </c>
      <c r="AI109" s="32">
        <f t="shared" si="243"/>
        <v>0</v>
      </c>
      <c r="AJ109" s="32">
        <f t="shared" si="244"/>
        <v>0</v>
      </c>
      <c r="AK109" s="32">
        <f t="shared" si="245"/>
        <v>0</v>
      </c>
      <c r="AL109" s="32" t="str">
        <f t="shared" si="246"/>
        <v/>
      </c>
      <c r="AM109" s="32" t="e">
        <f t="shared" si="247"/>
        <v>#N/A</v>
      </c>
      <c r="AN109" s="32" t="e">
        <f t="shared" si="248"/>
        <v>#N/A</v>
      </c>
      <c r="AO109" s="32" t="e">
        <f t="shared" si="249"/>
        <v>#N/A</v>
      </c>
      <c r="AP109" s="32" t="e">
        <f t="shared" si="250"/>
        <v>#N/A</v>
      </c>
      <c r="AQ109" s="32" t="e">
        <f t="shared" si="251"/>
        <v>#N/A</v>
      </c>
      <c r="AR109" s="32" t="e">
        <f t="shared" si="252"/>
        <v>#N/A</v>
      </c>
      <c r="AS109" s="32" t="e">
        <f t="shared" si="253"/>
        <v>#N/A</v>
      </c>
      <c r="AT109" s="32" t="e">
        <f t="shared" si="254"/>
        <v>#N/A</v>
      </c>
      <c r="AU109" s="32" t="e">
        <f t="shared" si="255"/>
        <v>#N/A</v>
      </c>
      <c r="AV109" s="32" t="e">
        <f t="shared" si="256"/>
        <v>#N/A</v>
      </c>
      <c r="AW109" s="32" t="e">
        <f t="shared" si="257"/>
        <v>#N/A</v>
      </c>
      <c r="AX109" s="32" t="str">
        <f t="shared" si="258"/>
        <v/>
      </c>
      <c r="AY109" s="32" t="str">
        <f t="shared" si="259"/>
        <v/>
      </c>
      <c r="AZ109" s="32" t="e">
        <f t="shared" si="260"/>
        <v>#N/A</v>
      </c>
      <c r="BA109" s="32" t="e">
        <f t="shared" si="261"/>
        <v>#N/A</v>
      </c>
      <c r="BB109" s="32" t="e">
        <f t="shared" si="262"/>
        <v>#N/A</v>
      </c>
      <c r="BC109" s="32">
        <f t="shared" si="263"/>
        <v>0</v>
      </c>
      <c r="BD109" s="32">
        <f t="shared" si="264"/>
        <v>0</v>
      </c>
      <c r="BE109" s="32">
        <f t="shared" si="265"/>
        <v>0</v>
      </c>
      <c r="BF109" s="32">
        <f t="shared" si="266"/>
        <v>0</v>
      </c>
      <c r="BG109" s="32">
        <f t="shared" si="267"/>
        <v>0</v>
      </c>
      <c r="BH109" s="32" t="str">
        <f t="shared" si="268"/>
        <v/>
      </c>
      <c r="BI109" s="32" t="e">
        <f t="shared" si="269"/>
        <v>#N/A</v>
      </c>
      <c r="BJ109" s="32" t="e">
        <f t="shared" si="270"/>
        <v>#N/A</v>
      </c>
      <c r="BK109" s="32" t="e">
        <f t="shared" si="271"/>
        <v>#N/A</v>
      </c>
      <c r="BL109" s="32" t="e">
        <f t="shared" si="272"/>
        <v>#N/A</v>
      </c>
      <c r="BM109" s="32" t="e">
        <f t="shared" si="273"/>
        <v>#N/A</v>
      </c>
      <c r="BN109" s="32" t="e">
        <f t="shared" si="274"/>
        <v>#N/A</v>
      </c>
      <c r="BO109" s="32" t="e">
        <f t="shared" si="275"/>
        <v>#N/A</v>
      </c>
      <c r="BP109" s="32" t="e">
        <f t="shared" si="276"/>
        <v>#N/A</v>
      </c>
      <c r="BQ109" s="32" t="e">
        <f t="shared" si="277"/>
        <v>#N/A</v>
      </c>
      <c r="BR109" s="32" t="e">
        <f t="shared" si="278"/>
        <v>#N/A</v>
      </c>
      <c r="BS109" s="32" t="e">
        <f t="shared" si="279"/>
        <v>#N/A</v>
      </c>
    </row>
    <row r="110" spans="1:71" x14ac:dyDescent="0.3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20"/>
        <v>0</v>
      </c>
      <c r="M110" s="32">
        <f t="shared" si="221"/>
        <v>0</v>
      </c>
      <c r="N110" s="32">
        <f t="shared" si="222"/>
        <v>0</v>
      </c>
      <c r="O110" s="32">
        <f t="shared" si="223"/>
        <v>0</v>
      </c>
      <c r="P110" s="32" t="str">
        <f t="shared" si="224"/>
        <v/>
      </c>
      <c r="Q110" s="32" t="e">
        <f t="shared" si="225"/>
        <v>#N/A</v>
      </c>
      <c r="R110" s="32" t="e">
        <f t="shared" si="226"/>
        <v>#N/A</v>
      </c>
      <c r="S110" s="32" t="e">
        <f t="shared" si="227"/>
        <v>#N/A</v>
      </c>
      <c r="T110" s="32" t="e">
        <f t="shared" si="228"/>
        <v>#N/A</v>
      </c>
      <c r="U110" s="32" t="e">
        <f t="shared" si="229"/>
        <v>#N/A</v>
      </c>
      <c r="V110" s="32" t="e">
        <f t="shared" si="230"/>
        <v>#N/A</v>
      </c>
      <c r="W110" s="32" t="e">
        <f t="shared" si="231"/>
        <v>#N/A</v>
      </c>
      <c r="X110" s="32" t="e">
        <f t="shared" si="232"/>
        <v>#N/A</v>
      </c>
      <c r="Y110" s="32" t="e">
        <f t="shared" si="233"/>
        <v>#N/A</v>
      </c>
      <c r="Z110" s="32" t="e">
        <f t="shared" si="234"/>
        <v>#N/A</v>
      </c>
      <c r="AA110" s="32" t="e">
        <f t="shared" si="235"/>
        <v>#N/A</v>
      </c>
      <c r="AB110" s="32" t="str">
        <f t="shared" si="236"/>
        <v/>
      </c>
      <c r="AC110" s="32" t="str">
        <f t="shared" si="237"/>
        <v/>
      </c>
      <c r="AD110" s="32" t="e">
        <f t="shared" si="238"/>
        <v>#N/A</v>
      </c>
      <c r="AE110" s="32" t="e">
        <f t="shared" si="239"/>
        <v>#N/A</v>
      </c>
      <c r="AF110" s="32" t="e">
        <f t="shared" si="240"/>
        <v>#N/A</v>
      </c>
      <c r="AG110" s="32">
        <f t="shared" si="241"/>
        <v>0</v>
      </c>
      <c r="AH110" s="32">
        <f t="shared" si="242"/>
        <v>0</v>
      </c>
      <c r="AI110" s="32">
        <f t="shared" si="243"/>
        <v>0</v>
      </c>
      <c r="AJ110" s="32">
        <f t="shared" si="244"/>
        <v>0</v>
      </c>
      <c r="AK110" s="32">
        <f t="shared" si="245"/>
        <v>0</v>
      </c>
      <c r="AL110" s="32" t="str">
        <f t="shared" si="246"/>
        <v/>
      </c>
      <c r="AM110" s="32" t="e">
        <f t="shared" si="247"/>
        <v>#N/A</v>
      </c>
      <c r="AN110" s="32" t="e">
        <f t="shared" si="248"/>
        <v>#N/A</v>
      </c>
      <c r="AO110" s="32" t="e">
        <f t="shared" si="249"/>
        <v>#N/A</v>
      </c>
      <c r="AP110" s="32" t="e">
        <f t="shared" si="250"/>
        <v>#N/A</v>
      </c>
      <c r="AQ110" s="32" t="e">
        <f t="shared" si="251"/>
        <v>#N/A</v>
      </c>
      <c r="AR110" s="32" t="e">
        <f t="shared" si="252"/>
        <v>#N/A</v>
      </c>
      <c r="AS110" s="32" t="e">
        <f t="shared" si="253"/>
        <v>#N/A</v>
      </c>
      <c r="AT110" s="32" t="e">
        <f t="shared" si="254"/>
        <v>#N/A</v>
      </c>
      <c r="AU110" s="32" t="e">
        <f t="shared" si="255"/>
        <v>#N/A</v>
      </c>
      <c r="AV110" s="32" t="e">
        <f t="shared" si="256"/>
        <v>#N/A</v>
      </c>
      <c r="AW110" s="32" t="e">
        <f t="shared" si="257"/>
        <v>#N/A</v>
      </c>
      <c r="AX110" s="32" t="str">
        <f t="shared" si="258"/>
        <v/>
      </c>
      <c r="AY110" s="32" t="str">
        <f t="shared" si="259"/>
        <v/>
      </c>
      <c r="AZ110" s="32" t="e">
        <f t="shared" si="260"/>
        <v>#N/A</v>
      </c>
      <c r="BA110" s="32" t="e">
        <f t="shared" si="261"/>
        <v>#N/A</v>
      </c>
      <c r="BB110" s="32" t="e">
        <f t="shared" si="262"/>
        <v>#N/A</v>
      </c>
      <c r="BC110" s="32">
        <f t="shared" si="263"/>
        <v>0</v>
      </c>
      <c r="BD110" s="32">
        <f t="shared" si="264"/>
        <v>0</v>
      </c>
      <c r="BE110" s="32">
        <f t="shared" si="265"/>
        <v>0</v>
      </c>
      <c r="BF110" s="32">
        <f t="shared" si="266"/>
        <v>0</v>
      </c>
      <c r="BG110" s="32">
        <f t="shared" si="267"/>
        <v>0</v>
      </c>
      <c r="BH110" s="32" t="str">
        <f t="shared" si="268"/>
        <v/>
      </c>
      <c r="BI110" s="32" t="e">
        <f t="shared" si="269"/>
        <v>#N/A</v>
      </c>
      <c r="BJ110" s="32" t="e">
        <f t="shared" si="270"/>
        <v>#N/A</v>
      </c>
      <c r="BK110" s="32" t="e">
        <f t="shared" si="271"/>
        <v>#N/A</v>
      </c>
      <c r="BL110" s="32" t="e">
        <f t="shared" si="272"/>
        <v>#N/A</v>
      </c>
      <c r="BM110" s="32" t="e">
        <f t="shared" si="273"/>
        <v>#N/A</v>
      </c>
      <c r="BN110" s="32" t="e">
        <f t="shared" si="274"/>
        <v>#N/A</v>
      </c>
      <c r="BO110" s="32" t="e">
        <f t="shared" si="275"/>
        <v>#N/A</v>
      </c>
      <c r="BP110" s="32" t="e">
        <f t="shared" si="276"/>
        <v>#N/A</v>
      </c>
      <c r="BQ110" s="32" t="e">
        <f t="shared" si="277"/>
        <v>#N/A</v>
      </c>
      <c r="BR110" s="32" t="e">
        <f t="shared" si="278"/>
        <v>#N/A</v>
      </c>
      <c r="BS110" s="32" t="e">
        <f t="shared" si="279"/>
        <v>#N/A</v>
      </c>
    </row>
    <row r="111" spans="1:71" x14ac:dyDescent="0.3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20"/>
        <v>0</v>
      </c>
      <c r="M111" s="32">
        <f t="shared" si="221"/>
        <v>0</v>
      </c>
      <c r="N111" s="32">
        <f t="shared" si="222"/>
        <v>0</v>
      </c>
      <c r="O111" s="32">
        <f t="shared" si="223"/>
        <v>0</v>
      </c>
      <c r="P111" s="32" t="str">
        <f t="shared" si="224"/>
        <v/>
      </c>
      <c r="Q111" s="32" t="e">
        <f t="shared" si="225"/>
        <v>#N/A</v>
      </c>
      <c r="R111" s="32" t="e">
        <f t="shared" si="226"/>
        <v>#N/A</v>
      </c>
      <c r="S111" s="32" t="e">
        <f t="shared" si="227"/>
        <v>#N/A</v>
      </c>
      <c r="T111" s="32" t="e">
        <f t="shared" si="228"/>
        <v>#N/A</v>
      </c>
      <c r="U111" s="32" t="e">
        <f t="shared" si="229"/>
        <v>#N/A</v>
      </c>
      <c r="V111" s="32" t="e">
        <f t="shared" si="230"/>
        <v>#N/A</v>
      </c>
      <c r="W111" s="32" t="e">
        <f t="shared" si="231"/>
        <v>#N/A</v>
      </c>
      <c r="X111" s="32" t="e">
        <f t="shared" si="232"/>
        <v>#N/A</v>
      </c>
      <c r="Y111" s="32" t="e">
        <f t="shared" si="233"/>
        <v>#N/A</v>
      </c>
      <c r="Z111" s="32" t="e">
        <f t="shared" si="234"/>
        <v>#N/A</v>
      </c>
      <c r="AA111" s="32" t="e">
        <f t="shared" si="235"/>
        <v>#N/A</v>
      </c>
      <c r="AB111" s="32" t="str">
        <f t="shared" si="236"/>
        <v/>
      </c>
      <c r="AC111" s="32" t="str">
        <f t="shared" si="237"/>
        <v/>
      </c>
      <c r="AD111" s="32" t="e">
        <f t="shared" si="238"/>
        <v>#N/A</v>
      </c>
      <c r="AE111" s="32" t="e">
        <f t="shared" si="239"/>
        <v>#N/A</v>
      </c>
      <c r="AF111" s="32" t="e">
        <f t="shared" si="240"/>
        <v>#N/A</v>
      </c>
      <c r="AG111" s="32">
        <f t="shared" si="241"/>
        <v>0</v>
      </c>
      <c r="AH111" s="32">
        <f t="shared" si="242"/>
        <v>0</v>
      </c>
      <c r="AI111" s="32">
        <f t="shared" si="243"/>
        <v>0</v>
      </c>
      <c r="AJ111" s="32">
        <f t="shared" si="244"/>
        <v>0</v>
      </c>
      <c r="AK111" s="32">
        <f t="shared" si="245"/>
        <v>0</v>
      </c>
      <c r="AL111" s="32" t="str">
        <f t="shared" si="246"/>
        <v/>
      </c>
      <c r="AM111" s="32" t="e">
        <f t="shared" si="247"/>
        <v>#N/A</v>
      </c>
      <c r="AN111" s="32" t="e">
        <f t="shared" si="248"/>
        <v>#N/A</v>
      </c>
      <c r="AO111" s="32" t="e">
        <f t="shared" si="249"/>
        <v>#N/A</v>
      </c>
      <c r="AP111" s="32" t="e">
        <f t="shared" si="250"/>
        <v>#N/A</v>
      </c>
      <c r="AQ111" s="32" t="e">
        <f t="shared" si="251"/>
        <v>#N/A</v>
      </c>
      <c r="AR111" s="32" t="e">
        <f t="shared" si="252"/>
        <v>#N/A</v>
      </c>
      <c r="AS111" s="32" t="e">
        <f t="shared" si="253"/>
        <v>#N/A</v>
      </c>
      <c r="AT111" s="32" t="e">
        <f t="shared" si="254"/>
        <v>#N/A</v>
      </c>
      <c r="AU111" s="32" t="e">
        <f t="shared" si="255"/>
        <v>#N/A</v>
      </c>
      <c r="AV111" s="32" t="e">
        <f t="shared" si="256"/>
        <v>#N/A</v>
      </c>
      <c r="AW111" s="32" t="e">
        <f t="shared" si="257"/>
        <v>#N/A</v>
      </c>
      <c r="AX111" s="32" t="str">
        <f t="shared" si="258"/>
        <v/>
      </c>
      <c r="AY111" s="32" t="str">
        <f t="shared" si="259"/>
        <v/>
      </c>
      <c r="AZ111" s="32" t="e">
        <f t="shared" si="260"/>
        <v>#N/A</v>
      </c>
      <c r="BA111" s="32" t="e">
        <f t="shared" si="261"/>
        <v>#N/A</v>
      </c>
      <c r="BB111" s="32" t="e">
        <f t="shared" si="262"/>
        <v>#N/A</v>
      </c>
      <c r="BC111" s="32">
        <f t="shared" si="263"/>
        <v>0</v>
      </c>
      <c r="BD111" s="32">
        <f t="shared" si="264"/>
        <v>0</v>
      </c>
      <c r="BE111" s="32">
        <f t="shared" si="265"/>
        <v>0</v>
      </c>
      <c r="BF111" s="32">
        <f t="shared" si="266"/>
        <v>0</v>
      </c>
      <c r="BG111" s="32">
        <f t="shared" si="267"/>
        <v>0</v>
      </c>
      <c r="BH111" s="32" t="str">
        <f t="shared" si="268"/>
        <v/>
      </c>
      <c r="BI111" s="32" t="e">
        <f t="shared" si="269"/>
        <v>#N/A</v>
      </c>
      <c r="BJ111" s="32" t="e">
        <f t="shared" si="270"/>
        <v>#N/A</v>
      </c>
      <c r="BK111" s="32" t="e">
        <f t="shared" si="271"/>
        <v>#N/A</v>
      </c>
      <c r="BL111" s="32" t="e">
        <f t="shared" si="272"/>
        <v>#N/A</v>
      </c>
      <c r="BM111" s="32" t="e">
        <f t="shared" si="273"/>
        <v>#N/A</v>
      </c>
      <c r="BN111" s="32" t="e">
        <f t="shared" si="274"/>
        <v>#N/A</v>
      </c>
      <c r="BO111" s="32" t="e">
        <f t="shared" si="275"/>
        <v>#N/A</v>
      </c>
      <c r="BP111" s="32" t="e">
        <f t="shared" si="276"/>
        <v>#N/A</v>
      </c>
      <c r="BQ111" s="32" t="e">
        <f t="shared" si="277"/>
        <v>#N/A</v>
      </c>
      <c r="BR111" s="32" t="e">
        <f t="shared" si="278"/>
        <v>#N/A</v>
      </c>
      <c r="BS111" s="32" t="e">
        <f t="shared" si="279"/>
        <v>#N/A</v>
      </c>
    </row>
    <row r="112" spans="1:71" x14ac:dyDescent="0.3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20"/>
        <v>0</v>
      </c>
      <c r="M112" s="32">
        <f t="shared" si="221"/>
        <v>0</v>
      </c>
      <c r="N112" s="32">
        <f t="shared" si="222"/>
        <v>0</v>
      </c>
      <c r="O112" s="32">
        <f t="shared" si="223"/>
        <v>0</v>
      </c>
      <c r="P112" s="32" t="str">
        <f t="shared" si="224"/>
        <v/>
      </c>
      <c r="Q112" s="32" t="e">
        <f t="shared" si="225"/>
        <v>#N/A</v>
      </c>
      <c r="R112" s="32" t="e">
        <f t="shared" si="226"/>
        <v>#N/A</v>
      </c>
      <c r="S112" s="32" t="e">
        <f t="shared" si="227"/>
        <v>#N/A</v>
      </c>
      <c r="T112" s="32" t="e">
        <f t="shared" si="228"/>
        <v>#N/A</v>
      </c>
      <c r="U112" s="32" t="e">
        <f t="shared" si="229"/>
        <v>#N/A</v>
      </c>
      <c r="V112" s="32" t="e">
        <f t="shared" si="230"/>
        <v>#N/A</v>
      </c>
      <c r="W112" s="32" t="e">
        <f t="shared" si="231"/>
        <v>#N/A</v>
      </c>
      <c r="X112" s="32" t="e">
        <f t="shared" si="232"/>
        <v>#N/A</v>
      </c>
      <c r="Y112" s="32" t="e">
        <f t="shared" si="233"/>
        <v>#N/A</v>
      </c>
      <c r="Z112" s="32" t="e">
        <f t="shared" si="234"/>
        <v>#N/A</v>
      </c>
      <c r="AA112" s="32" t="e">
        <f t="shared" si="235"/>
        <v>#N/A</v>
      </c>
      <c r="AB112" s="32" t="str">
        <f t="shared" si="236"/>
        <v/>
      </c>
      <c r="AC112" s="32" t="str">
        <f t="shared" si="237"/>
        <v/>
      </c>
      <c r="AD112" s="32" t="e">
        <f t="shared" si="238"/>
        <v>#N/A</v>
      </c>
      <c r="AE112" s="32" t="e">
        <f t="shared" si="239"/>
        <v>#N/A</v>
      </c>
      <c r="AF112" s="32" t="e">
        <f t="shared" si="240"/>
        <v>#N/A</v>
      </c>
      <c r="AG112" s="32">
        <f t="shared" si="241"/>
        <v>0</v>
      </c>
      <c r="AH112" s="32">
        <f t="shared" si="242"/>
        <v>0</v>
      </c>
      <c r="AI112" s="32">
        <f t="shared" si="243"/>
        <v>0</v>
      </c>
      <c r="AJ112" s="32">
        <f t="shared" si="244"/>
        <v>0</v>
      </c>
      <c r="AK112" s="32">
        <f t="shared" si="245"/>
        <v>0</v>
      </c>
      <c r="AL112" s="32" t="str">
        <f t="shared" si="246"/>
        <v/>
      </c>
      <c r="AM112" s="32" t="e">
        <f t="shared" si="247"/>
        <v>#N/A</v>
      </c>
      <c r="AN112" s="32" t="e">
        <f t="shared" si="248"/>
        <v>#N/A</v>
      </c>
      <c r="AO112" s="32" t="e">
        <f t="shared" si="249"/>
        <v>#N/A</v>
      </c>
      <c r="AP112" s="32" t="e">
        <f t="shared" si="250"/>
        <v>#N/A</v>
      </c>
      <c r="AQ112" s="32" t="e">
        <f t="shared" si="251"/>
        <v>#N/A</v>
      </c>
      <c r="AR112" s="32" t="e">
        <f t="shared" si="252"/>
        <v>#N/A</v>
      </c>
      <c r="AS112" s="32" t="e">
        <f t="shared" si="253"/>
        <v>#N/A</v>
      </c>
      <c r="AT112" s="32" t="e">
        <f t="shared" si="254"/>
        <v>#N/A</v>
      </c>
      <c r="AU112" s="32" t="e">
        <f t="shared" si="255"/>
        <v>#N/A</v>
      </c>
      <c r="AV112" s="32" t="e">
        <f t="shared" si="256"/>
        <v>#N/A</v>
      </c>
      <c r="AW112" s="32" t="e">
        <f t="shared" si="257"/>
        <v>#N/A</v>
      </c>
      <c r="AX112" s="32" t="str">
        <f t="shared" si="258"/>
        <v/>
      </c>
      <c r="AY112" s="32" t="str">
        <f t="shared" si="259"/>
        <v/>
      </c>
      <c r="AZ112" s="32" t="e">
        <f t="shared" si="260"/>
        <v>#N/A</v>
      </c>
      <c r="BA112" s="32" t="e">
        <f t="shared" si="261"/>
        <v>#N/A</v>
      </c>
      <c r="BB112" s="32" t="e">
        <f t="shared" si="262"/>
        <v>#N/A</v>
      </c>
      <c r="BC112" s="32">
        <f t="shared" si="263"/>
        <v>0</v>
      </c>
      <c r="BD112" s="32">
        <f t="shared" si="264"/>
        <v>0</v>
      </c>
      <c r="BE112" s="32">
        <f t="shared" si="265"/>
        <v>0</v>
      </c>
      <c r="BF112" s="32">
        <f t="shared" si="266"/>
        <v>0</v>
      </c>
      <c r="BG112" s="32">
        <f t="shared" si="267"/>
        <v>0</v>
      </c>
      <c r="BH112" s="32" t="str">
        <f t="shared" si="268"/>
        <v/>
      </c>
      <c r="BI112" s="32" t="e">
        <f t="shared" si="269"/>
        <v>#N/A</v>
      </c>
      <c r="BJ112" s="32" t="e">
        <f t="shared" si="270"/>
        <v>#N/A</v>
      </c>
      <c r="BK112" s="32" t="e">
        <f t="shared" si="271"/>
        <v>#N/A</v>
      </c>
      <c r="BL112" s="32" t="e">
        <f t="shared" si="272"/>
        <v>#N/A</v>
      </c>
      <c r="BM112" s="32" t="e">
        <f t="shared" si="273"/>
        <v>#N/A</v>
      </c>
      <c r="BN112" s="32" t="e">
        <f t="shared" si="274"/>
        <v>#N/A</v>
      </c>
      <c r="BO112" s="32" t="e">
        <f t="shared" si="275"/>
        <v>#N/A</v>
      </c>
      <c r="BP112" s="32" t="e">
        <f t="shared" si="276"/>
        <v>#N/A</v>
      </c>
      <c r="BQ112" s="32" t="e">
        <f t="shared" si="277"/>
        <v>#N/A</v>
      </c>
      <c r="BR112" s="32" t="e">
        <f t="shared" si="278"/>
        <v>#N/A</v>
      </c>
      <c r="BS112" s="32" t="e">
        <f t="shared" si="279"/>
        <v>#N/A</v>
      </c>
    </row>
    <row r="113" spans="1:71" x14ac:dyDescent="0.3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20"/>
        <v>0</v>
      </c>
      <c r="M113" s="32">
        <f t="shared" si="221"/>
        <v>0</v>
      </c>
      <c r="N113" s="32">
        <f t="shared" si="222"/>
        <v>0</v>
      </c>
      <c r="O113" s="32">
        <f t="shared" si="223"/>
        <v>0</v>
      </c>
      <c r="P113" s="32" t="str">
        <f t="shared" si="224"/>
        <v/>
      </c>
      <c r="Q113" s="32" t="e">
        <f t="shared" si="225"/>
        <v>#N/A</v>
      </c>
      <c r="R113" s="32" t="e">
        <f t="shared" si="226"/>
        <v>#N/A</v>
      </c>
      <c r="S113" s="32" t="e">
        <f t="shared" si="227"/>
        <v>#N/A</v>
      </c>
      <c r="T113" s="32" t="e">
        <f t="shared" si="228"/>
        <v>#N/A</v>
      </c>
      <c r="U113" s="32" t="e">
        <f t="shared" si="229"/>
        <v>#N/A</v>
      </c>
      <c r="V113" s="32" t="e">
        <f t="shared" si="230"/>
        <v>#N/A</v>
      </c>
      <c r="W113" s="32" t="e">
        <f t="shared" si="231"/>
        <v>#N/A</v>
      </c>
      <c r="X113" s="32" t="e">
        <f t="shared" si="232"/>
        <v>#N/A</v>
      </c>
      <c r="Y113" s="32" t="e">
        <f t="shared" si="233"/>
        <v>#N/A</v>
      </c>
      <c r="Z113" s="32" t="e">
        <f t="shared" si="234"/>
        <v>#N/A</v>
      </c>
      <c r="AA113" s="32" t="e">
        <f t="shared" si="235"/>
        <v>#N/A</v>
      </c>
      <c r="AB113" s="32" t="str">
        <f t="shared" si="236"/>
        <v/>
      </c>
      <c r="AC113" s="32" t="str">
        <f t="shared" si="237"/>
        <v/>
      </c>
      <c r="AD113" s="32" t="e">
        <f t="shared" si="238"/>
        <v>#N/A</v>
      </c>
      <c r="AE113" s="32" t="e">
        <f t="shared" si="239"/>
        <v>#N/A</v>
      </c>
      <c r="AF113" s="32" t="e">
        <f t="shared" si="240"/>
        <v>#N/A</v>
      </c>
      <c r="AG113" s="32">
        <f t="shared" si="241"/>
        <v>0</v>
      </c>
      <c r="AH113" s="32">
        <f t="shared" si="242"/>
        <v>0</v>
      </c>
      <c r="AI113" s="32">
        <f t="shared" si="243"/>
        <v>0</v>
      </c>
      <c r="AJ113" s="32">
        <f t="shared" si="244"/>
        <v>0</v>
      </c>
      <c r="AK113" s="32">
        <f t="shared" si="245"/>
        <v>0</v>
      </c>
      <c r="AL113" s="32" t="str">
        <f t="shared" si="246"/>
        <v/>
      </c>
      <c r="AM113" s="32" t="e">
        <f t="shared" si="247"/>
        <v>#N/A</v>
      </c>
      <c r="AN113" s="32" t="e">
        <f t="shared" si="248"/>
        <v>#N/A</v>
      </c>
      <c r="AO113" s="32" t="e">
        <f t="shared" si="249"/>
        <v>#N/A</v>
      </c>
      <c r="AP113" s="32" t="e">
        <f t="shared" si="250"/>
        <v>#N/A</v>
      </c>
      <c r="AQ113" s="32" t="e">
        <f t="shared" si="251"/>
        <v>#N/A</v>
      </c>
      <c r="AR113" s="32" t="e">
        <f t="shared" si="252"/>
        <v>#N/A</v>
      </c>
      <c r="AS113" s="32" t="e">
        <f t="shared" si="253"/>
        <v>#N/A</v>
      </c>
      <c r="AT113" s="32" t="e">
        <f t="shared" si="254"/>
        <v>#N/A</v>
      </c>
      <c r="AU113" s="32" t="e">
        <f t="shared" si="255"/>
        <v>#N/A</v>
      </c>
      <c r="AV113" s="32" t="e">
        <f t="shared" si="256"/>
        <v>#N/A</v>
      </c>
      <c r="AW113" s="32" t="e">
        <f t="shared" si="257"/>
        <v>#N/A</v>
      </c>
      <c r="AX113" s="32" t="str">
        <f t="shared" si="258"/>
        <v/>
      </c>
      <c r="AY113" s="32" t="str">
        <f t="shared" si="259"/>
        <v/>
      </c>
      <c r="AZ113" s="32" t="e">
        <f t="shared" si="260"/>
        <v>#N/A</v>
      </c>
      <c r="BA113" s="32" t="e">
        <f t="shared" si="261"/>
        <v>#N/A</v>
      </c>
      <c r="BB113" s="32" t="e">
        <f t="shared" si="262"/>
        <v>#N/A</v>
      </c>
      <c r="BC113" s="32">
        <f t="shared" si="263"/>
        <v>0</v>
      </c>
      <c r="BD113" s="32">
        <f t="shared" si="264"/>
        <v>0</v>
      </c>
      <c r="BE113" s="32">
        <f t="shared" si="265"/>
        <v>0</v>
      </c>
      <c r="BF113" s="32">
        <f t="shared" si="266"/>
        <v>0</v>
      </c>
      <c r="BG113" s="32">
        <f t="shared" si="267"/>
        <v>0</v>
      </c>
      <c r="BH113" s="32" t="str">
        <f t="shared" si="268"/>
        <v/>
      </c>
      <c r="BI113" s="32" t="e">
        <f t="shared" si="269"/>
        <v>#N/A</v>
      </c>
      <c r="BJ113" s="32" t="e">
        <f t="shared" si="270"/>
        <v>#N/A</v>
      </c>
      <c r="BK113" s="32" t="e">
        <f t="shared" si="271"/>
        <v>#N/A</v>
      </c>
      <c r="BL113" s="32" t="e">
        <f t="shared" si="272"/>
        <v>#N/A</v>
      </c>
      <c r="BM113" s="32" t="e">
        <f t="shared" si="273"/>
        <v>#N/A</v>
      </c>
      <c r="BN113" s="32" t="e">
        <f t="shared" si="274"/>
        <v>#N/A</v>
      </c>
      <c r="BO113" s="32" t="e">
        <f t="shared" si="275"/>
        <v>#N/A</v>
      </c>
      <c r="BP113" s="32" t="e">
        <f t="shared" si="276"/>
        <v>#N/A</v>
      </c>
      <c r="BQ113" s="32" t="e">
        <f t="shared" si="277"/>
        <v>#N/A</v>
      </c>
      <c r="BR113" s="32" t="e">
        <f t="shared" si="278"/>
        <v>#N/A</v>
      </c>
      <c r="BS113" s="32" t="e">
        <f t="shared" si="279"/>
        <v>#N/A</v>
      </c>
    </row>
    <row r="114" spans="1:71" x14ac:dyDescent="0.3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20"/>
        <v>0</v>
      </c>
      <c r="M114" s="32">
        <f t="shared" si="221"/>
        <v>0</v>
      </c>
      <c r="N114" s="32">
        <f t="shared" si="222"/>
        <v>0</v>
      </c>
      <c r="O114" s="32">
        <f t="shared" si="223"/>
        <v>0</v>
      </c>
      <c r="P114" s="32" t="str">
        <f t="shared" si="224"/>
        <v/>
      </c>
      <c r="Q114" s="32" t="e">
        <f t="shared" si="225"/>
        <v>#N/A</v>
      </c>
      <c r="R114" s="32" t="e">
        <f t="shared" si="226"/>
        <v>#N/A</v>
      </c>
      <c r="S114" s="32" t="e">
        <f t="shared" si="227"/>
        <v>#N/A</v>
      </c>
      <c r="T114" s="32" t="e">
        <f t="shared" si="228"/>
        <v>#N/A</v>
      </c>
      <c r="U114" s="32" t="e">
        <f t="shared" si="229"/>
        <v>#N/A</v>
      </c>
      <c r="V114" s="32" t="e">
        <f t="shared" si="230"/>
        <v>#N/A</v>
      </c>
      <c r="W114" s="32" t="e">
        <f t="shared" si="231"/>
        <v>#N/A</v>
      </c>
      <c r="X114" s="32" t="e">
        <f t="shared" si="232"/>
        <v>#N/A</v>
      </c>
      <c r="Y114" s="32" t="e">
        <f t="shared" si="233"/>
        <v>#N/A</v>
      </c>
      <c r="Z114" s="32" t="e">
        <f t="shared" si="234"/>
        <v>#N/A</v>
      </c>
      <c r="AA114" s="32" t="e">
        <f t="shared" si="235"/>
        <v>#N/A</v>
      </c>
      <c r="AB114" s="32" t="str">
        <f t="shared" si="236"/>
        <v/>
      </c>
      <c r="AC114" s="32" t="str">
        <f t="shared" si="237"/>
        <v/>
      </c>
      <c r="AD114" s="32" t="e">
        <f t="shared" si="238"/>
        <v>#N/A</v>
      </c>
      <c r="AE114" s="32" t="e">
        <f t="shared" si="239"/>
        <v>#N/A</v>
      </c>
      <c r="AF114" s="32" t="e">
        <f t="shared" si="240"/>
        <v>#N/A</v>
      </c>
      <c r="AG114" s="32">
        <f t="shared" si="241"/>
        <v>0</v>
      </c>
      <c r="AH114" s="32">
        <f t="shared" si="242"/>
        <v>0</v>
      </c>
      <c r="AI114" s="32">
        <f t="shared" si="243"/>
        <v>0</v>
      </c>
      <c r="AJ114" s="32">
        <f t="shared" si="244"/>
        <v>0</v>
      </c>
      <c r="AK114" s="32">
        <f t="shared" si="245"/>
        <v>0</v>
      </c>
      <c r="AL114" s="32" t="str">
        <f t="shared" si="246"/>
        <v/>
      </c>
      <c r="AM114" s="32" t="e">
        <f t="shared" si="247"/>
        <v>#N/A</v>
      </c>
      <c r="AN114" s="32" t="e">
        <f t="shared" si="248"/>
        <v>#N/A</v>
      </c>
      <c r="AO114" s="32" t="e">
        <f t="shared" si="249"/>
        <v>#N/A</v>
      </c>
      <c r="AP114" s="32" t="e">
        <f t="shared" si="250"/>
        <v>#N/A</v>
      </c>
      <c r="AQ114" s="32" t="e">
        <f t="shared" si="251"/>
        <v>#N/A</v>
      </c>
      <c r="AR114" s="32" t="e">
        <f t="shared" si="252"/>
        <v>#N/A</v>
      </c>
      <c r="AS114" s="32" t="e">
        <f t="shared" si="253"/>
        <v>#N/A</v>
      </c>
      <c r="AT114" s="32" t="e">
        <f t="shared" si="254"/>
        <v>#N/A</v>
      </c>
      <c r="AU114" s="32" t="e">
        <f t="shared" si="255"/>
        <v>#N/A</v>
      </c>
      <c r="AV114" s="32" t="e">
        <f t="shared" si="256"/>
        <v>#N/A</v>
      </c>
      <c r="AW114" s="32" t="e">
        <f t="shared" si="257"/>
        <v>#N/A</v>
      </c>
      <c r="AX114" s="32" t="str">
        <f t="shared" si="258"/>
        <v/>
      </c>
      <c r="AY114" s="32" t="str">
        <f t="shared" si="259"/>
        <v/>
      </c>
      <c r="AZ114" s="32" t="e">
        <f t="shared" si="260"/>
        <v>#N/A</v>
      </c>
      <c r="BA114" s="32" t="e">
        <f t="shared" si="261"/>
        <v>#N/A</v>
      </c>
      <c r="BB114" s="32" t="e">
        <f t="shared" si="262"/>
        <v>#N/A</v>
      </c>
      <c r="BC114" s="32">
        <f t="shared" si="263"/>
        <v>0</v>
      </c>
      <c r="BD114" s="32">
        <f t="shared" si="264"/>
        <v>0</v>
      </c>
      <c r="BE114" s="32">
        <f t="shared" si="265"/>
        <v>0</v>
      </c>
      <c r="BF114" s="32">
        <f t="shared" si="266"/>
        <v>0</v>
      </c>
      <c r="BG114" s="32">
        <f t="shared" si="267"/>
        <v>0</v>
      </c>
      <c r="BH114" s="32" t="str">
        <f t="shared" si="268"/>
        <v/>
      </c>
      <c r="BI114" s="32" t="e">
        <f t="shared" si="269"/>
        <v>#N/A</v>
      </c>
      <c r="BJ114" s="32" t="e">
        <f t="shared" si="270"/>
        <v>#N/A</v>
      </c>
      <c r="BK114" s="32" t="e">
        <f t="shared" si="271"/>
        <v>#N/A</v>
      </c>
      <c r="BL114" s="32" t="e">
        <f t="shared" si="272"/>
        <v>#N/A</v>
      </c>
      <c r="BM114" s="32" t="e">
        <f t="shared" si="273"/>
        <v>#N/A</v>
      </c>
      <c r="BN114" s="32" t="e">
        <f t="shared" si="274"/>
        <v>#N/A</v>
      </c>
      <c r="BO114" s="32" t="e">
        <f t="shared" si="275"/>
        <v>#N/A</v>
      </c>
      <c r="BP114" s="32" t="e">
        <f t="shared" si="276"/>
        <v>#N/A</v>
      </c>
      <c r="BQ114" s="32" t="e">
        <f t="shared" si="277"/>
        <v>#N/A</v>
      </c>
      <c r="BR114" s="32" t="e">
        <f t="shared" si="278"/>
        <v>#N/A</v>
      </c>
      <c r="BS114" s="32" t="e">
        <f t="shared" si="279"/>
        <v>#N/A</v>
      </c>
    </row>
    <row r="115" spans="1:71" x14ac:dyDescent="0.3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20"/>
        <v>0</v>
      </c>
      <c r="M115" s="32">
        <f t="shared" si="221"/>
        <v>0</v>
      </c>
      <c r="N115" s="32">
        <f t="shared" si="222"/>
        <v>0</v>
      </c>
      <c r="O115" s="32">
        <f t="shared" si="223"/>
        <v>0</v>
      </c>
      <c r="P115" s="32" t="str">
        <f t="shared" si="224"/>
        <v/>
      </c>
      <c r="Q115" s="32" t="e">
        <f t="shared" si="225"/>
        <v>#N/A</v>
      </c>
      <c r="R115" s="32" t="e">
        <f t="shared" si="226"/>
        <v>#N/A</v>
      </c>
      <c r="S115" s="32" t="e">
        <f t="shared" si="227"/>
        <v>#N/A</v>
      </c>
      <c r="T115" s="32" t="e">
        <f t="shared" si="228"/>
        <v>#N/A</v>
      </c>
      <c r="U115" s="32" t="e">
        <f t="shared" si="229"/>
        <v>#N/A</v>
      </c>
      <c r="V115" s="32" t="e">
        <f t="shared" si="230"/>
        <v>#N/A</v>
      </c>
      <c r="W115" s="32" t="e">
        <f t="shared" si="231"/>
        <v>#N/A</v>
      </c>
      <c r="X115" s="32" t="e">
        <f t="shared" si="232"/>
        <v>#N/A</v>
      </c>
      <c r="Y115" s="32" t="e">
        <f t="shared" si="233"/>
        <v>#N/A</v>
      </c>
      <c r="Z115" s="32" t="e">
        <f t="shared" si="234"/>
        <v>#N/A</v>
      </c>
      <c r="AA115" s="32" t="e">
        <f t="shared" si="235"/>
        <v>#N/A</v>
      </c>
      <c r="AB115" s="32" t="str">
        <f t="shared" si="236"/>
        <v/>
      </c>
      <c r="AC115" s="32" t="str">
        <f t="shared" si="237"/>
        <v/>
      </c>
      <c r="AD115" s="32" t="e">
        <f t="shared" si="238"/>
        <v>#N/A</v>
      </c>
      <c r="AE115" s="32" t="e">
        <f t="shared" si="239"/>
        <v>#N/A</v>
      </c>
      <c r="AF115" s="32" t="e">
        <f t="shared" si="240"/>
        <v>#N/A</v>
      </c>
      <c r="AG115" s="32">
        <f t="shared" si="241"/>
        <v>0</v>
      </c>
      <c r="AH115" s="32">
        <f t="shared" si="242"/>
        <v>0</v>
      </c>
      <c r="AI115" s="32">
        <f t="shared" si="243"/>
        <v>0</v>
      </c>
      <c r="AJ115" s="32">
        <f t="shared" si="244"/>
        <v>0</v>
      </c>
      <c r="AK115" s="32">
        <f t="shared" si="245"/>
        <v>0</v>
      </c>
      <c r="AL115" s="32" t="str">
        <f t="shared" si="246"/>
        <v/>
      </c>
      <c r="AM115" s="32" t="e">
        <f t="shared" si="247"/>
        <v>#N/A</v>
      </c>
      <c r="AN115" s="32" t="e">
        <f t="shared" si="248"/>
        <v>#N/A</v>
      </c>
      <c r="AO115" s="32" t="e">
        <f t="shared" si="249"/>
        <v>#N/A</v>
      </c>
      <c r="AP115" s="32" t="e">
        <f t="shared" si="250"/>
        <v>#N/A</v>
      </c>
      <c r="AQ115" s="32" t="e">
        <f t="shared" si="251"/>
        <v>#N/A</v>
      </c>
      <c r="AR115" s="32" t="e">
        <f t="shared" si="252"/>
        <v>#N/A</v>
      </c>
      <c r="AS115" s="32" t="e">
        <f t="shared" si="253"/>
        <v>#N/A</v>
      </c>
      <c r="AT115" s="32" t="e">
        <f t="shared" si="254"/>
        <v>#N/A</v>
      </c>
      <c r="AU115" s="32" t="e">
        <f t="shared" si="255"/>
        <v>#N/A</v>
      </c>
      <c r="AV115" s="32" t="e">
        <f t="shared" si="256"/>
        <v>#N/A</v>
      </c>
      <c r="AW115" s="32" t="e">
        <f t="shared" si="257"/>
        <v>#N/A</v>
      </c>
      <c r="AX115" s="32" t="str">
        <f t="shared" si="258"/>
        <v/>
      </c>
      <c r="AY115" s="32" t="str">
        <f t="shared" si="259"/>
        <v/>
      </c>
      <c r="AZ115" s="32" t="e">
        <f t="shared" si="260"/>
        <v>#N/A</v>
      </c>
      <c r="BA115" s="32" t="e">
        <f t="shared" si="261"/>
        <v>#N/A</v>
      </c>
      <c r="BB115" s="32" t="e">
        <f t="shared" si="262"/>
        <v>#N/A</v>
      </c>
      <c r="BC115" s="32">
        <f t="shared" si="263"/>
        <v>0</v>
      </c>
      <c r="BD115" s="32">
        <f t="shared" si="264"/>
        <v>0</v>
      </c>
      <c r="BE115" s="32">
        <f t="shared" si="265"/>
        <v>0</v>
      </c>
      <c r="BF115" s="32">
        <f t="shared" si="266"/>
        <v>0</v>
      </c>
      <c r="BG115" s="32">
        <f t="shared" si="267"/>
        <v>0</v>
      </c>
      <c r="BH115" s="32" t="str">
        <f t="shared" si="268"/>
        <v/>
      </c>
      <c r="BI115" s="32" t="e">
        <f t="shared" si="269"/>
        <v>#N/A</v>
      </c>
      <c r="BJ115" s="32" t="e">
        <f t="shared" si="270"/>
        <v>#N/A</v>
      </c>
      <c r="BK115" s="32" t="e">
        <f t="shared" si="271"/>
        <v>#N/A</v>
      </c>
      <c r="BL115" s="32" t="e">
        <f t="shared" si="272"/>
        <v>#N/A</v>
      </c>
      <c r="BM115" s="32" t="e">
        <f t="shared" si="273"/>
        <v>#N/A</v>
      </c>
      <c r="BN115" s="32" t="e">
        <f t="shared" si="274"/>
        <v>#N/A</v>
      </c>
      <c r="BO115" s="32" t="e">
        <f t="shared" si="275"/>
        <v>#N/A</v>
      </c>
      <c r="BP115" s="32" t="e">
        <f t="shared" si="276"/>
        <v>#N/A</v>
      </c>
      <c r="BQ115" s="32" t="e">
        <f t="shared" si="277"/>
        <v>#N/A</v>
      </c>
      <c r="BR115" s="32" t="e">
        <f t="shared" si="278"/>
        <v>#N/A</v>
      </c>
      <c r="BS115" s="32" t="e">
        <f t="shared" si="279"/>
        <v>#N/A</v>
      </c>
    </row>
    <row r="116" spans="1:71" x14ac:dyDescent="0.3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20"/>
        <v>0</v>
      </c>
      <c r="M116" s="32">
        <f t="shared" si="221"/>
        <v>0</v>
      </c>
      <c r="N116" s="32">
        <f t="shared" si="222"/>
        <v>0</v>
      </c>
      <c r="O116" s="32">
        <f t="shared" si="223"/>
        <v>0</v>
      </c>
      <c r="P116" s="32" t="str">
        <f t="shared" si="224"/>
        <v/>
      </c>
      <c r="Q116" s="32" t="e">
        <f t="shared" si="225"/>
        <v>#N/A</v>
      </c>
      <c r="R116" s="32" t="e">
        <f t="shared" si="226"/>
        <v>#N/A</v>
      </c>
      <c r="S116" s="32" t="e">
        <f t="shared" si="227"/>
        <v>#N/A</v>
      </c>
      <c r="T116" s="32" t="e">
        <f t="shared" si="228"/>
        <v>#N/A</v>
      </c>
      <c r="U116" s="32" t="e">
        <f t="shared" si="229"/>
        <v>#N/A</v>
      </c>
      <c r="V116" s="32" t="e">
        <f t="shared" si="230"/>
        <v>#N/A</v>
      </c>
      <c r="W116" s="32" t="e">
        <f t="shared" si="231"/>
        <v>#N/A</v>
      </c>
      <c r="X116" s="32" t="e">
        <f t="shared" si="232"/>
        <v>#N/A</v>
      </c>
      <c r="Y116" s="32" t="e">
        <f t="shared" si="233"/>
        <v>#N/A</v>
      </c>
      <c r="Z116" s="32" t="e">
        <f t="shared" si="234"/>
        <v>#N/A</v>
      </c>
      <c r="AA116" s="32" t="e">
        <f t="shared" si="235"/>
        <v>#N/A</v>
      </c>
      <c r="AB116" s="32" t="str">
        <f t="shared" si="236"/>
        <v/>
      </c>
      <c r="AC116" s="32" t="str">
        <f t="shared" si="237"/>
        <v/>
      </c>
      <c r="AD116" s="32" t="e">
        <f t="shared" si="238"/>
        <v>#N/A</v>
      </c>
      <c r="AE116" s="32" t="e">
        <f t="shared" si="239"/>
        <v>#N/A</v>
      </c>
      <c r="AF116" s="32" t="e">
        <f t="shared" si="240"/>
        <v>#N/A</v>
      </c>
      <c r="AG116" s="32">
        <f t="shared" si="241"/>
        <v>0</v>
      </c>
      <c r="AH116" s="32">
        <f t="shared" si="242"/>
        <v>0</v>
      </c>
      <c r="AI116" s="32">
        <f t="shared" si="243"/>
        <v>0</v>
      </c>
      <c r="AJ116" s="32">
        <f t="shared" si="244"/>
        <v>0</v>
      </c>
      <c r="AK116" s="32">
        <f t="shared" si="245"/>
        <v>0</v>
      </c>
      <c r="AL116" s="32" t="str">
        <f t="shared" si="246"/>
        <v/>
      </c>
      <c r="AM116" s="32" t="e">
        <f t="shared" si="247"/>
        <v>#N/A</v>
      </c>
      <c r="AN116" s="32" t="e">
        <f t="shared" si="248"/>
        <v>#N/A</v>
      </c>
      <c r="AO116" s="32" t="e">
        <f t="shared" si="249"/>
        <v>#N/A</v>
      </c>
      <c r="AP116" s="32" t="e">
        <f t="shared" si="250"/>
        <v>#N/A</v>
      </c>
      <c r="AQ116" s="32" t="e">
        <f t="shared" si="251"/>
        <v>#N/A</v>
      </c>
      <c r="AR116" s="32" t="e">
        <f t="shared" si="252"/>
        <v>#N/A</v>
      </c>
      <c r="AS116" s="32" t="e">
        <f t="shared" si="253"/>
        <v>#N/A</v>
      </c>
      <c r="AT116" s="32" t="e">
        <f t="shared" si="254"/>
        <v>#N/A</v>
      </c>
      <c r="AU116" s="32" t="e">
        <f t="shared" si="255"/>
        <v>#N/A</v>
      </c>
      <c r="AV116" s="32" t="e">
        <f t="shared" si="256"/>
        <v>#N/A</v>
      </c>
      <c r="AW116" s="32" t="e">
        <f t="shared" si="257"/>
        <v>#N/A</v>
      </c>
      <c r="AX116" s="32" t="str">
        <f t="shared" si="258"/>
        <v/>
      </c>
      <c r="AY116" s="32" t="str">
        <f t="shared" si="259"/>
        <v/>
      </c>
      <c r="AZ116" s="32" t="e">
        <f t="shared" si="260"/>
        <v>#N/A</v>
      </c>
      <c r="BA116" s="32" t="e">
        <f t="shared" si="261"/>
        <v>#N/A</v>
      </c>
      <c r="BB116" s="32" t="e">
        <f t="shared" si="262"/>
        <v>#N/A</v>
      </c>
      <c r="BC116" s="32">
        <f t="shared" si="263"/>
        <v>0</v>
      </c>
      <c r="BD116" s="32">
        <f t="shared" si="264"/>
        <v>0</v>
      </c>
      <c r="BE116" s="32">
        <f t="shared" si="265"/>
        <v>0</v>
      </c>
      <c r="BF116" s="32">
        <f t="shared" si="266"/>
        <v>0</v>
      </c>
      <c r="BG116" s="32">
        <f t="shared" si="267"/>
        <v>0</v>
      </c>
      <c r="BH116" s="32" t="str">
        <f t="shared" si="268"/>
        <v/>
      </c>
      <c r="BI116" s="32" t="e">
        <f t="shared" si="269"/>
        <v>#N/A</v>
      </c>
      <c r="BJ116" s="32" t="e">
        <f t="shared" si="270"/>
        <v>#N/A</v>
      </c>
      <c r="BK116" s="32" t="e">
        <f t="shared" si="271"/>
        <v>#N/A</v>
      </c>
      <c r="BL116" s="32" t="e">
        <f t="shared" si="272"/>
        <v>#N/A</v>
      </c>
      <c r="BM116" s="32" t="e">
        <f t="shared" si="273"/>
        <v>#N/A</v>
      </c>
      <c r="BN116" s="32" t="e">
        <f t="shared" si="274"/>
        <v>#N/A</v>
      </c>
      <c r="BO116" s="32" t="e">
        <f t="shared" si="275"/>
        <v>#N/A</v>
      </c>
      <c r="BP116" s="32" t="e">
        <f t="shared" si="276"/>
        <v>#N/A</v>
      </c>
      <c r="BQ116" s="32" t="e">
        <f t="shared" si="277"/>
        <v>#N/A</v>
      </c>
      <c r="BR116" s="32" t="e">
        <f t="shared" si="278"/>
        <v>#N/A</v>
      </c>
      <c r="BS116" s="32" t="e">
        <f t="shared" si="279"/>
        <v>#N/A</v>
      </c>
    </row>
    <row r="117" spans="1:71" x14ac:dyDescent="0.3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20"/>
        <v>0</v>
      </c>
      <c r="M117" s="32">
        <f t="shared" si="221"/>
        <v>0</v>
      </c>
      <c r="N117" s="32">
        <f t="shared" si="222"/>
        <v>0</v>
      </c>
      <c r="O117" s="32">
        <f t="shared" si="223"/>
        <v>0</v>
      </c>
      <c r="P117" s="32" t="str">
        <f t="shared" si="224"/>
        <v/>
      </c>
      <c r="Q117" s="32" t="e">
        <f t="shared" si="225"/>
        <v>#N/A</v>
      </c>
      <c r="R117" s="32" t="e">
        <f t="shared" si="226"/>
        <v>#N/A</v>
      </c>
      <c r="S117" s="32" t="e">
        <f t="shared" si="227"/>
        <v>#N/A</v>
      </c>
      <c r="T117" s="32" t="e">
        <f t="shared" si="228"/>
        <v>#N/A</v>
      </c>
      <c r="U117" s="32" t="e">
        <f t="shared" si="229"/>
        <v>#N/A</v>
      </c>
      <c r="V117" s="32" t="e">
        <f t="shared" si="230"/>
        <v>#N/A</v>
      </c>
      <c r="W117" s="32" t="e">
        <f t="shared" si="231"/>
        <v>#N/A</v>
      </c>
      <c r="X117" s="32" t="e">
        <f t="shared" si="232"/>
        <v>#N/A</v>
      </c>
      <c r="Y117" s="32" t="e">
        <f t="shared" si="233"/>
        <v>#N/A</v>
      </c>
      <c r="Z117" s="32" t="e">
        <f t="shared" si="234"/>
        <v>#N/A</v>
      </c>
      <c r="AA117" s="32" t="e">
        <f t="shared" si="235"/>
        <v>#N/A</v>
      </c>
      <c r="AB117" s="32" t="str">
        <f t="shared" si="236"/>
        <v/>
      </c>
      <c r="AC117" s="32" t="str">
        <f t="shared" si="237"/>
        <v/>
      </c>
      <c r="AD117" s="32" t="e">
        <f t="shared" si="238"/>
        <v>#N/A</v>
      </c>
      <c r="AE117" s="32" t="e">
        <f t="shared" si="239"/>
        <v>#N/A</v>
      </c>
      <c r="AF117" s="32" t="e">
        <f t="shared" si="240"/>
        <v>#N/A</v>
      </c>
      <c r="AG117" s="32">
        <f t="shared" si="241"/>
        <v>0</v>
      </c>
      <c r="AH117" s="32">
        <f t="shared" si="242"/>
        <v>0</v>
      </c>
      <c r="AI117" s="32">
        <f t="shared" si="243"/>
        <v>0</v>
      </c>
      <c r="AJ117" s="32">
        <f t="shared" si="244"/>
        <v>0</v>
      </c>
      <c r="AK117" s="32">
        <f t="shared" si="245"/>
        <v>0</v>
      </c>
      <c r="AL117" s="32" t="str">
        <f t="shared" si="246"/>
        <v/>
      </c>
      <c r="AM117" s="32" t="e">
        <f t="shared" si="247"/>
        <v>#N/A</v>
      </c>
      <c r="AN117" s="32" t="e">
        <f t="shared" si="248"/>
        <v>#N/A</v>
      </c>
      <c r="AO117" s="32" t="e">
        <f t="shared" si="249"/>
        <v>#N/A</v>
      </c>
      <c r="AP117" s="32" t="e">
        <f t="shared" si="250"/>
        <v>#N/A</v>
      </c>
      <c r="AQ117" s="32" t="e">
        <f t="shared" si="251"/>
        <v>#N/A</v>
      </c>
      <c r="AR117" s="32" t="e">
        <f t="shared" si="252"/>
        <v>#N/A</v>
      </c>
      <c r="AS117" s="32" t="e">
        <f t="shared" si="253"/>
        <v>#N/A</v>
      </c>
      <c r="AT117" s="32" t="e">
        <f t="shared" si="254"/>
        <v>#N/A</v>
      </c>
      <c r="AU117" s="32" t="e">
        <f t="shared" si="255"/>
        <v>#N/A</v>
      </c>
      <c r="AV117" s="32" t="e">
        <f t="shared" si="256"/>
        <v>#N/A</v>
      </c>
      <c r="AW117" s="32" t="e">
        <f t="shared" si="257"/>
        <v>#N/A</v>
      </c>
      <c r="AX117" s="32" t="str">
        <f t="shared" si="258"/>
        <v/>
      </c>
      <c r="AY117" s="32" t="str">
        <f t="shared" si="259"/>
        <v/>
      </c>
      <c r="AZ117" s="32" t="e">
        <f t="shared" si="260"/>
        <v>#N/A</v>
      </c>
      <c r="BA117" s="32" t="e">
        <f t="shared" si="261"/>
        <v>#N/A</v>
      </c>
      <c r="BB117" s="32" t="e">
        <f t="shared" si="262"/>
        <v>#N/A</v>
      </c>
      <c r="BC117" s="32">
        <f t="shared" si="263"/>
        <v>0</v>
      </c>
      <c r="BD117" s="32">
        <f t="shared" si="264"/>
        <v>0</v>
      </c>
      <c r="BE117" s="32">
        <f t="shared" si="265"/>
        <v>0</v>
      </c>
      <c r="BF117" s="32">
        <f t="shared" si="266"/>
        <v>0</v>
      </c>
      <c r="BG117" s="32">
        <f t="shared" si="267"/>
        <v>0</v>
      </c>
      <c r="BH117" s="32" t="str">
        <f t="shared" si="268"/>
        <v/>
      </c>
      <c r="BI117" s="32" t="e">
        <f t="shared" si="269"/>
        <v>#N/A</v>
      </c>
      <c r="BJ117" s="32" t="e">
        <f t="shared" si="270"/>
        <v>#N/A</v>
      </c>
      <c r="BK117" s="32" t="e">
        <f t="shared" si="271"/>
        <v>#N/A</v>
      </c>
      <c r="BL117" s="32" t="e">
        <f t="shared" si="272"/>
        <v>#N/A</v>
      </c>
      <c r="BM117" s="32" t="e">
        <f t="shared" si="273"/>
        <v>#N/A</v>
      </c>
      <c r="BN117" s="32" t="e">
        <f t="shared" si="274"/>
        <v>#N/A</v>
      </c>
      <c r="BO117" s="32" t="e">
        <f t="shared" si="275"/>
        <v>#N/A</v>
      </c>
      <c r="BP117" s="32" t="e">
        <f t="shared" si="276"/>
        <v>#N/A</v>
      </c>
      <c r="BQ117" s="32" t="e">
        <f t="shared" si="277"/>
        <v>#N/A</v>
      </c>
      <c r="BR117" s="32" t="e">
        <f t="shared" si="278"/>
        <v>#N/A</v>
      </c>
      <c r="BS117" s="32" t="e">
        <f t="shared" si="279"/>
        <v>#N/A</v>
      </c>
    </row>
    <row r="118" spans="1:71" x14ac:dyDescent="0.3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20"/>
        <v>0</v>
      </c>
      <c r="M118" s="32">
        <f t="shared" si="221"/>
        <v>0</v>
      </c>
      <c r="N118" s="32">
        <f t="shared" si="222"/>
        <v>0</v>
      </c>
      <c r="O118" s="32">
        <f t="shared" si="223"/>
        <v>0</v>
      </c>
      <c r="P118" s="32" t="str">
        <f t="shared" si="224"/>
        <v/>
      </c>
      <c r="Q118" s="32" t="e">
        <f t="shared" si="225"/>
        <v>#N/A</v>
      </c>
      <c r="R118" s="32" t="e">
        <f t="shared" si="226"/>
        <v>#N/A</v>
      </c>
      <c r="S118" s="32" t="e">
        <f t="shared" si="227"/>
        <v>#N/A</v>
      </c>
      <c r="T118" s="32" t="e">
        <f t="shared" si="228"/>
        <v>#N/A</v>
      </c>
      <c r="U118" s="32" t="e">
        <f t="shared" si="229"/>
        <v>#N/A</v>
      </c>
      <c r="V118" s="32" t="e">
        <f t="shared" si="230"/>
        <v>#N/A</v>
      </c>
      <c r="W118" s="32" t="e">
        <f t="shared" si="231"/>
        <v>#N/A</v>
      </c>
      <c r="X118" s="32" t="e">
        <f t="shared" si="232"/>
        <v>#N/A</v>
      </c>
      <c r="Y118" s="32" t="e">
        <f t="shared" si="233"/>
        <v>#N/A</v>
      </c>
      <c r="Z118" s="32" t="e">
        <f t="shared" si="234"/>
        <v>#N/A</v>
      </c>
      <c r="AA118" s="32" t="e">
        <f t="shared" si="235"/>
        <v>#N/A</v>
      </c>
      <c r="AB118" s="32" t="str">
        <f t="shared" si="236"/>
        <v/>
      </c>
      <c r="AC118" s="32" t="str">
        <f t="shared" si="237"/>
        <v/>
      </c>
      <c r="AD118" s="32" t="e">
        <f t="shared" si="238"/>
        <v>#N/A</v>
      </c>
      <c r="AE118" s="32" t="e">
        <f t="shared" si="239"/>
        <v>#N/A</v>
      </c>
      <c r="AF118" s="32" t="e">
        <f t="shared" si="240"/>
        <v>#N/A</v>
      </c>
      <c r="AG118" s="32">
        <f t="shared" si="241"/>
        <v>0</v>
      </c>
      <c r="AH118" s="32">
        <f t="shared" si="242"/>
        <v>0</v>
      </c>
      <c r="AI118" s="32">
        <f t="shared" si="243"/>
        <v>0</v>
      </c>
      <c r="AJ118" s="32">
        <f t="shared" si="244"/>
        <v>0</v>
      </c>
      <c r="AK118" s="32">
        <f t="shared" si="245"/>
        <v>0</v>
      </c>
      <c r="AL118" s="32" t="str">
        <f t="shared" si="246"/>
        <v/>
      </c>
      <c r="AM118" s="32" t="e">
        <f t="shared" si="247"/>
        <v>#N/A</v>
      </c>
      <c r="AN118" s="32" t="e">
        <f t="shared" si="248"/>
        <v>#N/A</v>
      </c>
      <c r="AO118" s="32" t="e">
        <f t="shared" si="249"/>
        <v>#N/A</v>
      </c>
      <c r="AP118" s="32" t="e">
        <f t="shared" si="250"/>
        <v>#N/A</v>
      </c>
      <c r="AQ118" s="32" t="e">
        <f t="shared" si="251"/>
        <v>#N/A</v>
      </c>
      <c r="AR118" s="32" t="e">
        <f t="shared" si="252"/>
        <v>#N/A</v>
      </c>
      <c r="AS118" s="32" t="e">
        <f t="shared" si="253"/>
        <v>#N/A</v>
      </c>
      <c r="AT118" s="32" t="e">
        <f t="shared" si="254"/>
        <v>#N/A</v>
      </c>
      <c r="AU118" s="32" t="e">
        <f t="shared" si="255"/>
        <v>#N/A</v>
      </c>
      <c r="AV118" s="32" t="e">
        <f t="shared" si="256"/>
        <v>#N/A</v>
      </c>
      <c r="AW118" s="32" t="e">
        <f t="shared" si="257"/>
        <v>#N/A</v>
      </c>
      <c r="AX118" s="32" t="str">
        <f t="shared" si="258"/>
        <v/>
      </c>
      <c r="AY118" s="32" t="str">
        <f t="shared" si="259"/>
        <v/>
      </c>
      <c r="AZ118" s="32" t="e">
        <f t="shared" si="260"/>
        <v>#N/A</v>
      </c>
      <c r="BA118" s="32" t="e">
        <f t="shared" si="261"/>
        <v>#N/A</v>
      </c>
      <c r="BB118" s="32" t="e">
        <f t="shared" si="262"/>
        <v>#N/A</v>
      </c>
      <c r="BC118" s="32">
        <f t="shared" si="263"/>
        <v>0</v>
      </c>
      <c r="BD118" s="32">
        <f t="shared" si="264"/>
        <v>0</v>
      </c>
      <c r="BE118" s="32">
        <f t="shared" si="265"/>
        <v>0</v>
      </c>
      <c r="BF118" s="32">
        <f t="shared" si="266"/>
        <v>0</v>
      </c>
      <c r="BG118" s="32">
        <f t="shared" si="267"/>
        <v>0</v>
      </c>
      <c r="BH118" s="32" t="str">
        <f t="shared" si="268"/>
        <v/>
      </c>
      <c r="BI118" s="32" t="e">
        <f t="shared" si="269"/>
        <v>#N/A</v>
      </c>
      <c r="BJ118" s="32" t="e">
        <f t="shared" si="270"/>
        <v>#N/A</v>
      </c>
      <c r="BK118" s="32" t="e">
        <f t="shared" si="271"/>
        <v>#N/A</v>
      </c>
      <c r="BL118" s="32" t="e">
        <f t="shared" si="272"/>
        <v>#N/A</v>
      </c>
      <c r="BM118" s="32" t="e">
        <f t="shared" si="273"/>
        <v>#N/A</v>
      </c>
      <c r="BN118" s="32" t="e">
        <f t="shared" si="274"/>
        <v>#N/A</v>
      </c>
      <c r="BO118" s="32" t="e">
        <f t="shared" si="275"/>
        <v>#N/A</v>
      </c>
      <c r="BP118" s="32" t="e">
        <f t="shared" si="276"/>
        <v>#N/A</v>
      </c>
      <c r="BQ118" s="32" t="e">
        <f t="shared" si="277"/>
        <v>#N/A</v>
      </c>
      <c r="BR118" s="32" t="e">
        <f t="shared" si="278"/>
        <v>#N/A</v>
      </c>
      <c r="BS118" s="32" t="e">
        <f t="shared" si="279"/>
        <v>#N/A</v>
      </c>
    </row>
    <row r="119" spans="1:71" x14ac:dyDescent="0.3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20"/>
        <v>0</v>
      </c>
      <c r="M119" s="32">
        <f t="shared" si="221"/>
        <v>0</v>
      </c>
      <c r="N119" s="32">
        <f t="shared" si="222"/>
        <v>0</v>
      </c>
      <c r="O119" s="32">
        <f t="shared" si="223"/>
        <v>0</v>
      </c>
      <c r="P119" s="32" t="str">
        <f t="shared" si="224"/>
        <v/>
      </c>
      <c r="Q119" s="32" t="e">
        <f t="shared" si="225"/>
        <v>#N/A</v>
      </c>
      <c r="R119" s="32" t="e">
        <f t="shared" si="226"/>
        <v>#N/A</v>
      </c>
      <c r="S119" s="32" t="e">
        <f t="shared" si="227"/>
        <v>#N/A</v>
      </c>
      <c r="T119" s="32" t="e">
        <f t="shared" si="228"/>
        <v>#N/A</v>
      </c>
      <c r="U119" s="32" t="e">
        <f t="shared" si="229"/>
        <v>#N/A</v>
      </c>
      <c r="V119" s="32" t="e">
        <f t="shared" si="230"/>
        <v>#N/A</v>
      </c>
      <c r="W119" s="32" t="e">
        <f t="shared" si="231"/>
        <v>#N/A</v>
      </c>
      <c r="X119" s="32" t="e">
        <f t="shared" si="232"/>
        <v>#N/A</v>
      </c>
      <c r="Y119" s="32" t="e">
        <f t="shared" si="233"/>
        <v>#N/A</v>
      </c>
      <c r="Z119" s="32" t="e">
        <f t="shared" si="234"/>
        <v>#N/A</v>
      </c>
      <c r="AA119" s="32" t="e">
        <f t="shared" si="235"/>
        <v>#N/A</v>
      </c>
      <c r="AB119" s="32" t="str">
        <f t="shared" si="236"/>
        <v/>
      </c>
      <c r="AC119" s="32" t="str">
        <f t="shared" si="237"/>
        <v/>
      </c>
      <c r="AD119" s="32" t="e">
        <f t="shared" si="238"/>
        <v>#N/A</v>
      </c>
      <c r="AE119" s="32" t="e">
        <f t="shared" si="239"/>
        <v>#N/A</v>
      </c>
      <c r="AF119" s="32" t="e">
        <f t="shared" si="240"/>
        <v>#N/A</v>
      </c>
      <c r="AG119" s="32">
        <f t="shared" si="241"/>
        <v>0</v>
      </c>
      <c r="AH119" s="32">
        <f t="shared" si="242"/>
        <v>0</v>
      </c>
      <c r="AI119" s="32">
        <f t="shared" si="243"/>
        <v>0</v>
      </c>
      <c r="AJ119" s="32">
        <f t="shared" si="244"/>
        <v>0</v>
      </c>
      <c r="AK119" s="32">
        <f t="shared" si="245"/>
        <v>0</v>
      </c>
      <c r="AL119" s="32" t="str">
        <f t="shared" si="246"/>
        <v/>
      </c>
      <c r="AM119" s="32" t="e">
        <f t="shared" si="247"/>
        <v>#N/A</v>
      </c>
      <c r="AN119" s="32" t="e">
        <f t="shared" si="248"/>
        <v>#N/A</v>
      </c>
      <c r="AO119" s="32" t="e">
        <f t="shared" si="249"/>
        <v>#N/A</v>
      </c>
      <c r="AP119" s="32" t="e">
        <f t="shared" si="250"/>
        <v>#N/A</v>
      </c>
      <c r="AQ119" s="32" t="e">
        <f t="shared" si="251"/>
        <v>#N/A</v>
      </c>
      <c r="AR119" s="32" t="e">
        <f t="shared" si="252"/>
        <v>#N/A</v>
      </c>
      <c r="AS119" s="32" t="e">
        <f t="shared" si="253"/>
        <v>#N/A</v>
      </c>
      <c r="AT119" s="32" t="e">
        <f t="shared" si="254"/>
        <v>#N/A</v>
      </c>
      <c r="AU119" s="32" t="e">
        <f t="shared" si="255"/>
        <v>#N/A</v>
      </c>
      <c r="AV119" s="32" t="e">
        <f t="shared" si="256"/>
        <v>#N/A</v>
      </c>
      <c r="AW119" s="32" t="e">
        <f t="shared" si="257"/>
        <v>#N/A</v>
      </c>
      <c r="AX119" s="32" t="str">
        <f t="shared" si="258"/>
        <v/>
      </c>
      <c r="AY119" s="32" t="str">
        <f t="shared" si="259"/>
        <v/>
      </c>
      <c r="AZ119" s="32" t="e">
        <f t="shared" si="260"/>
        <v>#N/A</v>
      </c>
      <c r="BA119" s="32" t="e">
        <f t="shared" si="261"/>
        <v>#N/A</v>
      </c>
      <c r="BB119" s="32" t="e">
        <f t="shared" si="262"/>
        <v>#N/A</v>
      </c>
      <c r="BC119" s="32">
        <f t="shared" si="263"/>
        <v>0</v>
      </c>
      <c r="BD119" s="32">
        <f t="shared" si="264"/>
        <v>0</v>
      </c>
      <c r="BE119" s="32">
        <f t="shared" si="265"/>
        <v>0</v>
      </c>
      <c r="BF119" s="32">
        <f t="shared" si="266"/>
        <v>0</v>
      </c>
      <c r="BG119" s="32">
        <f t="shared" si="267"/>
        <v>0</v>
      </c>
      <c r="BH119" s="32" t="str">
        <f t="shared" si="268"/>
        <v/>
      </c>
      <c r="BI119" s="32" t="e">
        <f t="shared" si="269"/>
        <v>#N/A</v>
      </c>
      <c r="BJ119" s="32" t="e">
        <f t="shared" si="270"/>
        <v>#N/A</v>
      </c>
      <c r="BK119" s="32" t="e">
        <f t="shared" si="271"/>
        <v>#N/A</v>
      </c>
      <c r="BL119" s="32" t="e">
        <f t="shared" si="272"/>
        <v>#N/A</v>
      </c>
      <c r="BM119" s="32" t="e">
        <f t="shared" si="273"/>
        <v>#N/A</v>
      </c>
      <c r="BN119" s="32" t="e">
        <f t="shared" si="274"/>
        <v>#N/A</v>
      </c>
      <c r="BO119" s="32" t="e">
        <f t="shared" si="275"/>
        <v>#N/A</v>
      </c>
      <c r="BP119" s="32" t="e">
        <f t="shared" si="276"/>
        <v>#N/A</v>
      </c>
      <c r="BQ119" s="32" t="e">
        <f t="shared" si="277"/>
        <v>#N/A</v>
      </c>
      <c r="BR119" s="32" t="e">
        <f t="shared" si="278"/>
        <v>#N/A</v>
      </c>
      <c r="BS119" s="32" t="e">
        <f t="shared" si="279"/>
        <v>#N/A</v>
      </c>
    </row>
    <row r="120" spans="1:71" x14ac:dyDescent="0.3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20"/>
        <v>0</v>
      </c>
      <c r="M120" s="32">
        <f t="shared" si="221"/>
        <v>0</v>
      </c>
      <c r="N120" s="32">
        <f t="shared" si="222"/>
        <v>0</v>
      </c>
      <c r="O120" s="32">
        <f t="shared" si="223"/>
        <v>0</v>
      </c>
      <c r="P120" s="32" t="str">
        <f t="shared" si="224"/>
        <v/>
      </c>
      <c r="Q120" s="32" t="e">
        <f t="shared" si="225"/>
        <v>#N/A</v>
      </c>
      <c r="R120" s="32" t="e">
        <f t="shared" si="226"/>
        <v>#N/A</v>
      </c>
      <c r="S120" s="32" t="e">
        <f t="shared" si="227"/>
        <v>#N/A</v>
      </c>
      <c r="T120" s="32" t="e">
        <f t="shared" si="228"/>
        <v>#N/A</v>
      </c>
      <c r="U120" s="32" t="e">
        <f t="shared" si="229"/>
        <v>#N/A</v>
      </c>
      <c r="V120" s="32" t="e">
        <f t="shared" si="230"/>
        <v>#N/A</v>
      </c>
      <c r="W120" s="32" t="e">
        <f t="shared" si="231"/>
        <v>#N/A</v>
      </c>
      <c r="X120" s="32" t="e">
        <f t="shared" si="232"/>
        <v>#N/A</v>
      </c>
      <c r="Y120" s="32" t="e">
        <f t="shared" si="233"/>
        <v>#N/A</v>
      </c>
      <c r="Z120" s="32" t="e">
        <f t="shared" si="234"/>
        <v>#N/A</v>
      </c>
      <c r="AA120" s="32" t="e">
        <f t="shared" si="235"/>
        <v>#N/A</v>
      </c>
      <c r="AB120" s="32" t="str">
        <f t="shared" si="236"/>
        <v/>
      </c>
      <c r="AC120" s="32" t="str">
        <f t="shared" si="237"/>
        <v/>
      </c>
      <c r="AD120" s="32" t="e">
        <f t="shared" si="238"/>
        <v>#N/A</v>
      </c>
      <c r="AE120" s="32" t="e">
        <f t="shared" si="239"/>
        <v>#N/A</v>
      </c>
      <c r="AF120" s="32" t="e">
        <f t="shared" si="240"/>
        <v>#N/A</v>
      </c>
      <c r="AG120" s="32">
        <f t="shared" si="241"/>
        <v>0</v>
      </c>
      <c r="AH120" s="32">
        <f t="shared" si="242"/>
        <v>0</v>
      </c>
      <c r="AI120" s="32">
        <f t="shared" si="243"/>
        <v>0</v>
      </c>
      <c r="AJ120" s="32">
        <f t="shared" si="244"/>
        <v>0</v>
      </c>
      <c r="AK120" s="32">
        <f t="shared" si="245"/>
        <v>0</v>
      </c>
      <c r="AL120" s="32" t="str">
        <f t="shared" si="246"/>
        <v/>
      </c>
      <c r="AM120" s="32" t="e">
        <f t="shared" si="247"/>
        <v>#N/A</v>
      </c>
      <c r="AN120" s="32" t="e">
        <f t="shared" si="248"/>
        <v>#N/A</v>
      </c>
      <c r="AO120" s="32" t="e">
        <f t="shared" si="249"/>
        <v>#N/A</v>
      </c>
      <c r="AP120" s="32" t="e">
        <f t="shared" si="250"/>
        <v>#N/A</v>
      </c>
      <c r="AQ120" s="32" t="e">
        <f t="shared" si="251"/>
        <v>#N/A</v>
      </c>
      <c r="AR120" s="32" t="e">
        <f t="shared" si="252"/>
        <v>#N/A</v>
      </c>
      <c r="AS120" s="32" t="e">
        <f t="shared" si="253"/>
        <v>#N/A</v>
      </c>
      <c r="AT120" s="32" t="e">
        <f t="shared" si="254"/>
        <v>#N/A</v>
      </c>
      <c r="AU120" s="32" t="e">
        <f t="shared" si="255"/>
        <v>#N/A</v>
      </c>
      <c r="AV120" s="32" t="e">
        <f t="shared" si="256"/>
        <v>#N/A</v>
      </c>
      <c r="AW120" s="32" t="e">
        <f t="shared" si="257"/>
        <v>#N/A</v>
      </c>
      <c r="AX120" s="32" t="str">
        <f t="shared" si="258"/>
        <v/>
      </c>
      <c r="AY120" s="32" t="str">
        <f t="shared" si="259"/>
        <v/>
      </c>
      <c r="AZ120" s="32" t="e">
        <f t="shared" si="260"/>
        <v>#N/A</v>
      </c>
      <c r="BA120" s="32" t="e">
        <f t="shared" si="261"/>
        <v>#N/A</v>
      </c>
      <c r="BB120" s="32" t="e">
        <f t="shared" si="262"/>
        <v>#N/A</v>
      </c>
      <c r="BC120" s="32">
        <f t="shared" si="263"/>
        <v>0</v>
      </c>
      <c r="BD120" s="32">
        <f t="shared" si="264"/>
        <v>0</v>
      </c>
      <c r="BE120" s="32">
        <f t="shared" si="265"/>
        <v>0</v>
      </c>
      <c r="BF120" s="32">
        <f t="shared" si="266"/>
        <v>0</v>
      </c>
      <c r="BG120" s="32">
        <f t="shared" si="267"/>
        <v>0</v>
      </c>
      <c r="BH120" s="32" t="str">
        <f t="shared" si="268"/>
        <v/>
      </c>
      <c r="BI120" s="32" t="e">
        <f t="shared" si="269"/>
        <v>#N/A</v>
      </c>
      <c r="BJ120" s="32" t="e">
        <f t="shared" si="270"/>
        <v>#N/A</v>
      </c>
      <c r="BK120" s="32" t="e">
        <f t="shared" si="271"/>
        <v>#N/A</v>
      </c>
      <c r="BL120" s="32" t="e">
        <f t="shared" si="272"/>
        <v>#N/A</v>
      </c>
      <c r="BM120" s="32" t="e">
        <f t="shared" si="273"/>
        <v>#N/A</v>
      </c>
      <c r="BN120" s="32" t="e">
        <f t="shared" si="274"/>
        <v>#N/A</v>
      </c>
      <c r="BO120" s="32" t="e">
        <f t="shared" si="275"/>
        <v>#N/A</v>
      </c>
      <c r="BP120" s="32" t="e">
        <f t="shared" si="276"/>
        <v>#N/A</v>
      </c>
      <c r="BQ120" s="32" t="e">
        <f t="shared" si="277"/>
        <v>#N/A</v>
      </c>
      <c r="BR120" s="32" t="e">
        <f t="shared" si="278"/>
        <v>#N/A</v>
      </c>
      <c r="BS120" s="32" t="e">
        <f t="shared" si="279"/>
        <v>#N/A</v>
      </c>
    </row>
    <row r="121" spans="1:71" x14ac:dyDescent="0.3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20"/>
        <v>0</v>
      </c>
      <c r="M121" s="32">
        <f t="shared" si="221"/>
        <v>0</v>
      </c>
      <c r="N121" s="32">
        <f t="shared" si="222"/>
        <v>0</v>
      </c>
      <c r="O121" s="32">
        <f t="shared" si="223"/>
        <v>0</v>
      </c>
      <c r="P121" s="32" t="str">
        <f t="shared" si="224"/>
        <v/>
      </c>
      <c r="Q121" s="32" t="e">
        <f t="shared" si="225"/>
        <v>#N/A</v>
      </c>
      <c r="R121" s="32" t="e">
        <f t="shared" si="226"/>
        <v>#N/A</v>
      </c>
      <c r="S121" s="32" t="e">
        <f t="shared" si="227"/>
        <v>#N/A</v>
      </c>
      <c r="T121" s="32" t="e">
        <f t="shared" si="228"/>
        <v>#N/A</v>
      </c>
      <c r="U121" s="32" t="e">
        <f t="shared" si="229"/>
        <v>#N/A</v>
      </c>
      <c r="V121" s="32" t="e">
        <f t="shared" si="230"/>
        <v>#N/A</v>
      </c>
      <c r="W121" s="32" t="e">
        <f t="shared" si="231"/>
        <v>#N/A</v>
      </c>
      <c r="X121" s="32" t="e">
        <f t="shared" si="232"/>
        <v>#N/A</v>
      </c>
      <c r="Y121" s="32" t="e">
        <f t="shared" si="233"/>
        <v>#N/A</v>
      </c>
      <c r="Z121" s="32" t="e">
        <f t="shared" si="234"/>
        <v>#N/A</v>
      </c>
      <c r="AA121" s="32" t="e">
        <f t="shared" si="235"/>
        <v>#N/A</v>
      </c>
      <c r="AB121" s="32" t="str">
        <f t="shared" si="236"/>
        <v/>
      </c>
      <c r="AC121" s="32" t="str">
        <f t="shared" si="237"/>
        <v/>
      </c>
      <c r="AD121" s="32" t="e">
        <f t="shared" si="238"/>
        <v>#N/A</v>
      </c>
      <c r="AE121" s="32" t="e">
        <f t="shared" si="239"/>
        <v>#N/A</v>
      </c>
      <c r="AF121" s="32" t="e">
        <f t="shared" si="240"/>
        <v>#N/A</v>
      </c>
      <c r="AG121" s="32">
        <f t="shared" si="241"/>
        <v>0</v>
      </c>
      <c r="AH121" s="32">
        <f t="shared" si="242"/>
        <v>0</v>
      </c>
      <c r="AI121" s="32">
        <f t="shared" si="243"/>
        <v>0</v>
      </c>
      <c r="AJ121" s="32">
        <f t="shared" si="244"/>
        <v>0</v>
      </c>
      <c r="AK121" s="32">
        <f t="shared" si="245"/>
        <v>0</v>
      </c>
      <c r="AL121" s="32" t="str">
        <f t="shared" si="246"/>
        <v/>
      </c>
      <c r="AM121" s="32" t="e">
        <f t="shared" si="247"/>
        <v>#N/A</v>
      </c>
      <c r="AN121" s="32" t="e">
        <f t="shared" si="248"/>
        <v>#N/A</v>
      </c>
      <c r="AO121" s="32" t="e">
        <f t="shared" si="249"/>
        <v>#N/A</v>
      </c>
      <c r="AP121" s="32" t="e">
        <f t="shared" si="250"/>
        <v>#N/A</v>
      </c>
      <c r="AQ121" s="32" t="e">
        <f t="shared" si="251"/>
        <v>#N/A</v>
      </c>
      <c r="AR121" s="32" t="e">
        <f t="shared" si="252"/>
        <v>#N/A</v>
      </c>
      <c r="AS121" s="32" t="e">
        <f t="shared" si="253"/>
        <v>#N/A</v>
      </c>
      <c r="AT121" s="32" t="e">
        <f t="shared" si="254"/>
        <v>#N/A</v>
      </c>
      <c r="AU121" s="32" t="e">
        <f t="shared" si="255"/>
        <v>#N/A</v>
      </c>
      <c r="AV121" s="32" t="e">
        <f t="shared" si="256"/>
        <v>#N/A</v>
      </c>
      <c r="AW121" s="32" t="e">
        <f t="shared" si="257"/>
        <v>#N/A</v>
      </c>
      <c r="AX121" s="32" t="str">
        <f t="shared" si="258"/>
        <v/>
      </c>
      <c r="AY121" s="32" t="str">
        <f t="shared" si="259"/>
        <v/>
      </c>
      <c r="AZ121" s="32" t="e">
        <f t="shared" si="260"/>
        <v>#N/A</v>
      </c>
      <c r="BA121" s="32" t="e">
        <f t="shared" si="261"/>
        <v>#N/A</v>
      </c>
      <c r="BB121" s="32" t="e">
        <f t="shared" si="262"/>
        <v>#N/A</v>
      </c>
      <c r="BC121" s="32">
        <f t="shared" si="263"/>
        <v>0</v>
      </c>
      <c r="BD121" s="32">
        <f t="shared" si="264"/>
        <v>0</v>
      </c>
      <c r="BE121" s="32">
        <f t="shared" si="265"/>
        <v>0</v>
      </c>
      <c r="BF121" s="32">
        <f t="shared" si="266"/>
        <v>0</v>
      </c>
      <c r="BG121" s="32">
        <f t="shared" si="267"/>
        <v>0</v>
      </c>
      <c r="BH121" s="32" t="str">
        <f t="shared" si="268"/>
        <v/>
      </c>
      <c r="BI121" s="32" t="e">
        <f t="shared" si="269"/>
        <v>#N/A</v>
      </c>
      <c r="BJ121" s="32" t="e">
        <f t="shared" si="270"/>
        <v>#N/A</v>
      </c>
      <c r="BK121" s="32" t="e">
        <f t="shared" si="271"/>
        <v>#N/A</v>
      </c>
      <c r="BL121" s="32" t="e">
        <f t="shared" si="272"/>
        <v>#N/A</v>
      </c>
      <c r="BM121" s="32" t="e">
        <f t="shared" si="273"/>
        <v>#N/A</v>
      </c>
      <c r="BN121" s="32" t="e">
        <f t="shared" si="274"/>
        <v>#N/A</v>
      </c>
      <c r="BO121" s="32" t="e">
        <f t="shared" si="275"/>
        <v>#N/A</v>
      </c>
      <c r="BP121" s="32" t="e">
        <f t="shared" si="276"/>
        <v>#N/A</v>
      </c>
      <c r="BQ121" s="32" t="e">
        <f t="shared" si="277"/>
        <v>#N/A</v>
      </c>
      <c r="BR121" s="32" t="e">
        <f t="shared" si="278"/>
        <v>#N/A</v>
      </c>
      <c r="BS121" s="32" t="e">
        <f t="shared" si="279"/>
        <v>#N/A</v>
      </c>
    </row>
    <row r="122" spans="1:71" x14ac:dyDescent="0.3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20"/>
        <v>0</v>
      </c>
      <c r="M122" s="32">
        <f t="shared" si="221"/>
        <v>0</v>
      </c>
      <c r="N122" s="32">
        <f t="shared" si="222"/>
        <v>0</v>
      </c>
      <c r="O122" s="32">
        <f t="shared" si="223"/>
        <v>0</v>
      </c>
      <c r="P122" s="32" t="str">
        <f t="shared" si="224"/>
        <v/>
      </c>
      <c r="Q122" s="32" t="e">
        <f t="shared" si="225"/>
        <v>#N/A</v>
      </c>
      <c r="R122" s="32" t="e">
        <f t="shared" si="226"/>
        <v>#N/A</v>
      </c>
      <c r="S122" s="32" t="e">
        <f t="shared" si="227"/>
        <v>#N/A</v>
      </c>
      <c r="T122" s="32" t="e">
        <f t="shared" si="228"/>
        <v>#N/A</v>
      </c>
      <c r="U122" s="32" t="e">
        <f t="shared" si="229"/>
        <v>#N/A</v>
      </c>
      <c r="V122" s="32" t="e">
        <f t="shared" si="230"/>
        <v>#N/A</v>
      </c>
      <c r="W122" s="32" t="e">
        <f t="shared" si="231"/>
        <v>#N/A</v>
      </c>
      <c r="X122" s="32" t="e">
        <f t="shared" si="232"/>
        <v>#N/A</v>
      </c>
      <c r="Y122" s="32" t="e">
        <f t="shared" si="233"/>
        <v>#N/A</v>
      </c>
      <c r="Z122" s="32" t="e">
        <f t="shared" si="234"/>
        <v>#N/A</v>
      </c>
      <c r="AA122" s="32" t="e">
        <f t="shared" si="235"/>
        <v>#N/A</v>
      </c>
      <c r="AB122" s="32" t="str">
        <f t="shared" si="236"/>
        <v/>
      </c>
      <c r="AC122" s="32" t="str">
        <f t="shared" si="237"/>
        <v/>
      </c>
      <c r="AD122" s="32" t="e">
        <f t="shared" si="238"/>
        <v>#N/A</v>
      </c>
      <c r="AE122" s="32" t="e">
        <f t="shared" si="239"/>
        <v>#N/A</v>
      </c>
      <c r="AF122" s="32" t="e">
        <f t="shared" si="240"/>
        <v>#N/A</v>
      </c>
      <c r="AG122" s="32">
        <f t="shared" si="241"/>
        <v>0</v>
      </c>
      <c r="AH122" s="32">
        <f t="shared" si="242"/>
        <v>0</v>
      </c>
      <c r="AI122" s="32">
        <f t="shared" si="243"/>
        <v>0</v>
      </c>
      <c r="AJ122" s="32">
        <f t="shared" si="244"/>
        <v>0</v>
      </c>
      <c r="AK122" s="32">
        <f t="shared" si="245"/>
        <v>0</v>
      </c>
      <c r="AL122" s="32" t="str">
        <f t="shared" si="246"/>
        <v/>
      </c>
      <c r="AM122" s="32" t="e">
        <f t="shared" si="247"/>
        <v>#N/A</v>
      </c>
      <c r="AN122" s="32" t="e">
        <f t="shared" si="248"/>
        <v>#N/A</v>
      </c>
      <c r="AO122" s="32" t="e">
        <f t="shared" si="249"/>
        <v>#N/A</v>
      </c>
      <c r="AP122" s="32" t="e">
        <f t="shared" si="250"/>
        <v>#N/A</v>
      </c>
      <c r="AQ122" s="32" t="e">
        <f t="shared" si="251"/>
        <v>#N/A</v>
      </c>
      <c r="AR122" s="32" t="e">
        <f t="shared" si="252"/>
        <v>#N/A</v>
      </c>
      <c r="AS122" s="32" t="e">
        <f t="shared" si="253"/>
        <v>#N/A</v>
      </c>
      <c r="AT122" s="32" t="e">
        <f t="shared" si="254"/>
        <v>#N/A</v>
      </c>
      <c r="AU122" s="32" t="e">
        <f t="shared" si="255"/>
        <v>#N/A</v>
      </c>
      <c r="AV122" s="32" t="e">
        <f t="shared" si="256"/>
        <v>#N/A</v>
      </c>
      <c r="AW122" s="32" t="e">
        <f t="shared" si="257"/>
        <v>#N/A</v>
      </c>
      <c r="AX122" s="32" t="str">
        <f t="shared" si="258"/>
        <v/>
      </c>
      <c r="AY122" s="32" t="str">
        <f t="shared" si="259"/>
        <v/>
      </c>
      <c r="AZ122" s="32" t="e">
        <f t="shared" si="260"/>
        <v>#N/A</v>
      </c>
      <c r="BA122" s="32" t="e">
        <f t="shared" si="261"/>
        <v>#N/A</v>
      </c>
      <c r="BB122" s="32" t="e">
        <f t="shared" si="262"/>
        <v>#N/A</v>
      </c>
      <c r="BC122" s="32">
        <f t="shared" si="263"/>
        <v>0</v>
      </c>
      <c r="BD122" s="32">
        <f t="shared" si="264"/>
        <v>0</v>
      </c>
      <c r="BE122" s="32">
        <f t="shared" si="265"/>
        <v>0</v>
      </c>
      <c r="BF122" s="32">
        <f t="shared" si="266"/>
        <v>0</v>
      </c>
      <c r="BG122" s="32">
        <f t="shared" si="267"/>
        <v>0</v>
      </c>
      <c r="BH122" s="32" t="str">
        <f t="shared" si="268"/>
        <v/>
      </c>
      <c r="BI122" s="32" t="e">
        <f t="shared" si="269"/>
        <v>#N/A</v>
      </c>
      <c r="BJ122" s="32" t="e">
        <f t="shared" si="270"/>
        <v>#N/A</v>
      </c>
      <c r="BK122" s="32" t="e">
        <f t="shared" si="271"/>
        <v>#N/A</v>
      </c>
      <c r="BL122" s="32" t="e">
        <f t="shared" si="272"/>
        <v>#N/A</v>
      </c>
      <c r="BM122" s="32" t="e">
        <f t="shared" si="273"/>
        <v>#N/A</v>
      </c>
      <c r="BN122" s="32" t="e">
        <f t="shared" si="274"/>
        <v>#N/A</v>
      </c>
      <c r="BO122" s="32" t="e">
        <f t="shared" si="275"/>
        <v>#N/A</v>
      </c>
      <c r="BP122" s="32" t="e">
        <f t="shared" si="276"/>
        <v>#N/A</v>
      </c>
      <c r="BQ122" s="32" t="e">
        <f t="shared" si="277"/>
        <v>#N/A</v>
      </c>
      <c r="BR122" s="32" t="e">
        <f t="shared" si="278"/>
        <v>#N/A</v>
      </c>
      <c r="BS122" s="32" t="e">
        <f t="shared" si="279"/>
        <v>#N/A</v>
      </c>
    </row>
    <row r="123" spans="1:71" x14ac:dyDescent="0.3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20"/>
        <v>0</v>
      </c>
      <c r="M123" s="32">
        <f t="shared" si="221"/>
        <v>0</v>
      </c>
      <c r="N123" s="32">
        <f t="shared" si="222"/>
        <v>0</v>
      </c>
      <c r="O123" s="32">
        <f t="shared" si="223"/>
        <v>0</v>
      </c>
      <c r="P123" s="32" t="str">
        <f t="shared" si="224"/>
        <v/>
      </c>
      <c r="Q123" s="32" t="e">
        <f t="shared" si="225"/>
        <v>#N/A</v>
      </c>
      <c r="R123" s="32" t="e">
        <f t="shared" si="226"/>
        <v>#N/A</v>
      </c>
      <c r="S123" s="32" t="e">
        <f t="shared" si="227"/>
        <v>#N/A</v>
      </c>
      <c r="T123" s="32" t="e">
        <f t="shared" si="228"/>
        <v>#N/A</v>
      </c>
      <c r="U123" s="32" t="e">
        <f t="shared" si="229"/>
        <v>#N/A</v>
      </c>
      <c r="V123" s="32" t="e">
        <f t="shared" si="230"/>
        <v>#N/A</v>
      </c>
      <c r="W123" s="32" t="e">
        <f t="shared" si="231"/>
        <v>#N/A</v>
      </c>
      <c r="X123" s="32" t="e">
        <f t="shared" si="232"/>
        <v>#N/A</v>
      </c>
      <c r="Y123" s="32" t="e">
        <f t="shared" si="233"/>
        <v>#N/A</v>
      </c>
      <c r="Z123" s="32" t="e">
        <f t="shared" si="234"/>
        <v>#N/A</v>
      </c>
      <c r="AA123" s="32" t="e">
        <f t="shared" si="235"/>
        <v>#N/A</v>
      </c>
      <c r="AB123" s="32" t="str">
        <f t="shared" si="236"/>
        <v/>
      </c>
      <c r="AC123" s="32" t="str">
        <f t="shared" si="237"/>
        <v/>
      </c>
      <c r="AD123" s="32" t="e">
        <f t="shared" si="238"/>
        <v>#N/A</v>
      </c>
      <c r="AE123" s="32" t="e">
        <f t="shared" si="239"/>
        <v>#N/A</v>
      </c>
      <c r="AF123" s="32" t="e">
        <f t="shared" si="240"/>
        <v>#N/A</v>
      </c>
      <c r="AG123" s="32">
        <f t="shared" si="241"/>
        <v>0</v>
      </c>
      <c r="AH123" s="32">
        <f t="shared" si="242"/>
        <v>0</v>
      </c>
      <c r="AI123" s="32">
        <f t="shared" si="243"/>
        <v>0</v>
      </c>
      <c r="AJ123" s="32">
        <f t="shared" si="244"/>
        <v>0</v>
      </c>
      <c r="AK123" s="32">
        <f t="shared" si="245"/>
        <v>0</v>
      </c>
      <c r="AL123" s="32" t="str">
        <f t="shared" si="246"/>
        <v/>
      </c>
      <c r="AM123" s="32" t="e">
        <f t="shared" si="247"/>
        <v>#N/A</v>
      </c>
      <c r="AN123" s="32" t="e">
        <f t="shared" si="248"/>
        <v>#N/A</v>
      </c>
      <c r="AO123" s="32" t="e">
        <f t="shared" si="249"/>
        <v>#N/A</v>
      </c>
      <c r="AP123" s="32" t="e">
        <f t="shared" si="250"/>
        <v>#N/A</v>
      </c>
      <c r="AQ123" s="32" t="e">
        <f t="shared" si="251"/>
        <v>#N/A</v>
      </c>
      <c r="AR123" s="32" t="e">
        <f t="shared" si="252"/>
        <v>#N/A</v>
      </c>
      <c r="AS123" s="32" t="e">
        <f t="shared" si="253"/>
        <v>#N/A</v>
      </c>
      <c r="AT123" s="32" t="e">
        <f t="shared" si="254"/>
        <v>#N/A</v>
      </c>
      <c r="AU123" s="32" t="e">
        <f t="shared" si="255"/>
        <v>#N/A</v>
      </c>
      <c r="AV123" s="32" t="e">
        <f t="shared" si="256"/>
        <v>#N/A</v>
      </c>
      <c r="AW123" s="32" t="e">
        <f t="shared" si="257"/>
        <v>#N/A</v>
      </c>
      <c r="AX123" s="32" t="str">
        <f t="shared" si="258"/>
        <v/>
      </c>
      <c r="AY123" s="32" t="str">
        <f t="shared" si="259"/>
        <v/>
      </c>
      <c r="AZ123" s="32" t="e">
        <f t="shared" si="260"/>
        <v>#N/A</v>
      </c>
      <c r="BA123" s="32" t="e">
        <f t="shared" si="261"/>
        <v>#N/A</v>
      </c>
      <c r="BB123" s="32" t="e">
        <f t="shared" si="262"/>
        <v>#N/A</v>
      </c>
      <c r="BC123" s="32">
        <f t="shared" si="263"/>
        <v>0</v>
      </c>
      <c r="BD123" s="32">
        <f t="shared" si="264"/>
        <v>0</v>
      </c>
      <c r="BE123" s="32">
        <f t="shared" si="265"/>
        <v>0</v>
      </c>
      <c r="BF123" s="32">
        <f t="shared" si="266"/>
        <v>0</v>
      </c>
      <c r="BG123" s="32">
        <f t="shared" si="267"/>
        <v>0</v>
      </c>
      <c r="BH123" s="32" t="str">
        <f t="shared" si="268"/>
        <v/>
      </c>
      <c r="BI123" s="32" t="e">
        <f t="shared" si="269"/>
        <v>#N/A</v>
      </c>
      <c r="BJ123" s="32" t="e">
        <f t="shared" si="270"/>
        <v>#N/A</v>
      </c>
      <c r="BK123" s="32" t="e">
        <f t="shared" si="271"/>
        <v>#N/A</v>
      </c>
      <c r="BL123" s="32" t="e">
        <f t="shared" si="272"/>
        <v>#N/A</v>
      </c>
      <c r="BM123" s="32" t="e">
        <f t="shared" si="273"/>
        <v>#N/A</v>
      </c>
      <c r="BN123" s="32" t="e">
        <f t="shared" si="274"/>
        <v>#N/A</v>
      </c>
      <c r="BO123" s="32" t="e">
        <f t="shared" si="275"/>
        <v>#N/A</v>
      </c>
      <c r="BP123" s="32" t="e">
        <f t="shared" si="276"/>
        <v>#N/A</v>
      </c>
      <c r="BQ123" s="32" t="e">
        <f t="shared" si="277"/>
        <v>#N/A</v>
      </c>
      <c r="BR123" s="32" t="e">
        <f t="shared" si="278"/>
        <v>#N/A</v>
      </c>
      <c r="BS123" s="32" t="e">
        <f t="shared" si="279"/>
        <v>#N/A</v>
      </c>
    </row>
    <row r="124" spans="1:71" x14ac:dyDescent="0.3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20"/>
        <v>0</v>
      </c>
      <c r="M124" s="32">
        <f t="shared" si="221"/>
        <v>0</v>
      </c>
      <c r="N124" s="32">
        <f t="shared" si="222"/>
        <v>0</v>
      </c>
      <c r="O124" s="32">
        <f t="shared" si="223"/>
        <v>0</v>
      </c>
      <c r="P124" s="32" t="str">
        <f t="shared" si="224"/>
        <v/>
      </c>
      <c r="Q124" s="32" t="e">
        <f t="shared" si="225"/>
        <v>#N/A</v>
      </c>
      <c r="R124" s="32" t="e">
        <f t="shared" si="226"/>
        <v>#N/A</v>
      </c>
      <c r="S124" s="32" t="e">
        <f t="shared" si="227"/>
        <v>#N/A</v>
      </c>
      <c r="T124" s="32" t="e">
        <f t="shared" si="228"/>
        <v>#N/A</v>
      </c>
      <c r="U124" s="32" t="e">
        <f t="shared" si="229"/>
        <v>#N/A</v>
      </c>
      <c r="V124" s="32" t="e">
        <f t="shared" si="230"/>
        <v>#N/A</v>
      </c>
      <c r="W124" s="32" t="e">
        <f t="shared" si="231"/>
        <v>#N/A</v>
      </c>
      <c r="X124" s="32" t="e">
        <f t="shared" si="232"/>
        <v>#N/A</v>
      </c>
      <c r="Y124" s="32" t="e">
        <f t="shared" si="233"/>
        <v>#N/A</v>
      </c>
      <c r="Z124" s="32" t="e">
        <f t="shared" si="234"/>
        <v>#N/A</v>
      </c>
      <c r="AA124" s="32" t="e">
        <f t="shared" si="235"/>
        <v>#N/A</v>
      </c>
      <c r="AB124" s="32" t="str">
        <f t="shared" si="236"/>
        <v/>
      </c>
      <c r="AC124" s="32" t="str">
        <f t="shared" si="237"/>
        <v/>
      </c>
      <c r="AD124" s="32" t="e">
        <f t="shared" si="238"/>
        <v>#N/A</v>
      </c>
      <c r="AE124" s="32" t="e">
        <f t="shared" si="239"/>
        <v>#N/A</v>
      </c>
      <c r="AF124" s="32" t="e">
        <f t="shared" si="240"/>
        <v>#N/A</v>
      </c>
      <c r="AG124" s="32">
        <f t="shared" si="241"/>
        <v>0</v>
      </c>
      <c r="AH124" s="32">
        <f t="shared" si="242"/>
        <v>0</v>
      </c>
      <c r="AI124" s="32">
        <f t="shared" si="243"/>
        <v>0</v>
      </c>
      <c r="AJ124" s="32">
        <f t="shared" si="244"/>
        <v>0</v>
      </c>
      <c r="AK124" s="32">
        <f t="shared" si="245"/>
        <v>0</v>
      </c>
      <c r="AL124" s="32" t="str">
        <f t="shared" si="246"/>
        <v/>
      </c>
      <c r="AM124" s="32" t="e">
        <f t="shared" si="247"/>
        <v>#N/A</v>
      </c>
      <c r="AN124" s="32" t="e">
        <f t="shared" si="248"/>
        <v>#N/A</v>
      </c>
      <c r="AO124" s="32" t="e">
        <f t="shared" si="249"/>
        <v>#N/A</v>
      </c>
      <c r="AP124" s="32" t="e">
        <f t="shared" si="250"/>
        <v>#N/A</v>
      </c>
      <c r="AQ124" s="32" t="e">
        <f t="shared" si="251"/>
        <v>#N/A</v>
      </c>
      <c r="AR124" s="32" t="e">
        <f t="shared" si="252"/>
        <v>#N/A</v>
      </c>
      <c r="AS124" s="32" t="e">
        <f t="shared" si="253"/>
        <v>#N/A</v>
      </c>
      <c r="AT124" s="32" t="e">
        <f t="shared" si="254"/>
        <v>#N/A</v>
      </c>
      <c r="AU124" s="32" t="e">
        <f t="shared" si="255"/>
        <v>#N/A</v>
      </c>
      <c r="AV124" s="32" t="e">
        <f t="shared" si="256"/>
        <v>#N/A</v>
      </c>
      <c r="AW124" s="32" t="e">
        <f t="shared" si="257"/>
        <v>#N/A</v>
      </c>
      <c r="AX124" s="32" t="str">
        <f t="shared" si="258"/>
        <v/>
      </c>
      <c r="AY124" s="32" t="str">
        <f t="shared" si="259"/>
        <v/>
      </c>
      <c r="AZ124" s="32" t="e">
        <f t="shared" si="260"/>
        <v>#N/A</v>
      </c>
      <c r="BA124" s="32" t="e">
        <f t="shared" si="261"/>
        <v>#N/A</v>
      </c>
      <c r="BB124" s="32" t="e">
        <f t="shared" si="262"/>
        <v>#N/A</v>
      </c>
      <c r="BC124" s="32">
        <f t="shared" si="263"/>
        <v>0</v>
      </c>
      <c r="BD124" s="32">
        <f t="shared" si="264"/>
        <v>0</v>
      </c>
      <c r="BE124" s="32">
        <f t="shared" si="265"/>
        <v>0</v>
      </c>
      <c r="BF124" s="32">
        <f t="shared" si="266"/>
        <v>0</v>
      </c>
      <c r="BG124" s="32">
        <f t="shared" si="267"/>
        <v>0</v>
      </c>
      <c r="BH124" s="32" t="str">
        <f t="shared" si="268"/>
        <v/>
      </c>
      <c r="BI124" s="32" t="e">
        <f t="shared" si="269"/>
        <v>#N/A</v>
      </c>
      <c r="BJ124" s="32" t="e">
        <f t="shared" si="270"/>
        <v>#N/A</v>
      </c>
      <c r="BK124" s="32" t="e">
        <f t="shared" si="271"/>
        <v>#N/A</v>
      </c>
      <c r="BL124" s="32" t="e">
        <f t="shared" si="272"/>
        <v>#N/A</v>
      </c>
      <c r="BM124" s="32" t="e">
        <f t="shared" si="273"/>
        <v>#N/A</v>
      </c>
      <c r="BN124" s="32" t="e">
        <f t="shared" si="274"/>
        <v>#N/A</v>
      </c>
      <c r="BO124" s="32" t="e">
        <f t="shared" si="275"/>
        <v>#N/A</v>
      </c>
      <c r="BP124" s="32" t="e">
        <f t="shared" si="276"/>
        <v>#N/A</v>
      </c>
      <c r="BQ124" s="32" t="e">
        <f t="shared" si="277"/>
        <v>#N/A</v>
      </c>
      <c r="BR124" s="32" t="e">
        <f t="shared" si="278"/>
        <v>#N/A</v>
      </c>
      <c r="BS124" s="32" t="e">
        <f t="shared" si="279"/>
        <v>#N/A</v>
      </c>
    </row>
    <row r="125" spans="1:71" x14ac:dyDescent="0.3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20"/>
        <v>0</v>
      </c>
      <c r="M125" s="32">
        <f t="shared" si="221"/>
        <v>0</v>
      </c>
      <c r="N125" s="32">
        <f t="shared" si="222"/>
        <v>0</v>
      </c>
      <c r="O125" s="32">
        <f t="shared" si="223"/>
        <v>0</v>
      </c>
      <c r="P125" s="32" t="str">
        <f t="shared" si="224"/>
        <v/>
      </c>
      <c r="Q125" s="32" t="e">
        <f t="shared" si="225"/>
        <v>#N/A</v>
      </c>
      <c r="R125" s="32" t="e">
        <f t="shared" si="226"/>
        <v>#N/A</v>
      </c>
      <c r="S125" s="32" t="e">
        <f t="shared" si="227"/>
        <v>#N/A</v>
      </c>
      <c r="T125" s="32" t="e">
        <f t="shared" si="228"/>
        <v>#N/A</v>
      </c>
      <c r="U125" s="32" t="e">
        <f t="shared" si="229"/>
        <v>#N/A</v>
      </c>
      <c r="V125" s="32" t="e">
        <f t="shared" si="230"/>
        <v>#N/A</v>
      </c>
      <c r="W125" s="32" t="e">
        <f t="shared" si="231"/>
        <v>#N/A</v>
      </c>
      <c r="X125" s="32" t="e">
        <f t="shared" si="232"/>
        <v>#N/A</v>
      </c>
      <c r="Y125" s="32" t="e">
        <f t="shared" si="233"/>
        <v>#N/A</v>
      </c>
      <c r="Z125" s="32" t="e">
        <f t="shared" si="234"/>
        <v>#N/A</v>
      </c>
      <c r="AA125" s="32" t="e">
        <f t="shared" si="235"/>
        <v>#N/A</v>
      </c>
      <c r="AB125" s="32" t="str">
        <f t="shared" si="236"/>
        <v/>
      </c>
      <c r="AC125" s="32" t="str">
        <f t="shared" si="237"/>
        <v/>
      </c>
      <c r="AD125" s="32" t="e">
        <f t="shared" si="238"/>
        <v>#N/A</v>
      </c>
      <c r="AE125" s="32" t="e">
        <f t="shared" si="239"/>
        <v>#N/A</v>
      </c>
      <c r="AF125" s="32" t="e">
        <f t="shared" si="240"/>
        <v>#N/A</v>
      </c>
      <c r="AG125" s="32">
        <f t="shared" si="241"/>
        <v>0</v>
      </c>
      <c r="AH125" s="32">
        <f t="shared" si="242"/>
        <v>0</v>
      </c>
      <c r="AI125" s="32">
        <f t="shared" si="243"/>
        <v>0</v>
      </c>
      <c r="AJ125" s="32">
        <f t="shared" si="244"/>
        <v>0</v>
      </c>
      <c r="AK125" s="32">
        <f t="shared" si="245"/>
        <v>0</v>
      </c>
      <c r="AL125" s="32" t="str">
        <f t="shared" si="246"/>
        <v/>
      </c>
      <c r="AM125" s="32" t="e">
        <f t="shared" si="247"/>
        <v>#N/A</v>
      </c>
      <c r="AN125" s="32" t="e">
        <f t="shared" si="248"/>
        <v>#N/A</v>
      </c>
      <c r="AO125" s="32" t="e">
        <f t="shared" si="249"/>
        <v>#N/A</v>
      </c>
      <c r="AP125" s="32" t="e">
        <f t="shared" si="250"/>
        <v>#N/A</v>
      </c>
      <c r="AQ125" s="32" t="e">
        <f t="shared" si="251"/>
        <v>#N/A</v>
      </c>
      <c r="AR125" s="32" t="e">
        <f t="shared" si="252"/>
        <v>#N/A</v>
      </c>
      <c r="AS125" s="32" t="e">
        <f t="shared" si="253"/>
        <v>#N/A</v>
      </c>
      <c r="AT125" s="32" t="e">
        <f t="shared" si="254"/>
        <v>#N/A</v>
      </c>
      <c r="AU125" s="32" t="e">
        <f t="shared" si="255"/>
        <v>#N/A</v>
      </c>
      <c r="AV125" s="32" t="e">
        <f t="shared" si="256"/>
        <v>#N/A</v>
      </c>
      <c r="AW125" s="32" t="e">
        <f t="shared" si="257"/>
        <v>#N/A</v>
      </c>
      <c r="AX125" s="32" t="str">
        <f t="shared" si="258"/>
        <v/>
      </c>
      <c r="AY125" s="32" t="str">
        <f t="shared" si="259"/>
        <v/>
      </c>
      <c r="AZ125" s="32" t="e">
        <f t="shared" si="260"/>
        <v>#N/A</v>
      </c>
      <c r="BA125" s="32" t="e">
        <f t="shared" si="261"/>
        <v>#N/A</v>
      </c>
      <c r="BB125" s="32" t="e">
        <f t="shared" si="262"/>
        <v>#N/A</v>
      </c>
      <c r="BC125" s="32">
        <f t="shared" si="263"/>
        <v>0</v>
      </c>
      <c r="BD125" s="32">
        <f t="shared" si="264"/>
        <v>0</v>
      </c>
      <c r="BE125" s="32">
        <f t="shared" si="265"/>
        <v>0</v>
      </c>
      <c r="BF125" s="32">
        <f t="shared" si="266"/>
        <v>0</v>
      </c>
      <c r="BG125" s="32">
        <f t="shared" si="267"/>
        <v>0</v>
      </c>
      <c r="BH125" s="32" t="str">
        <f t="shared" si="268"/>
        <v/>
      </c>
      <c r="BI125" s="32" t="e">
        <f t="shared" si="269"/>
        <v>#N/A</v>
      </c>
      <c r="BJ125" s="32" t="e">
        <f t="shared" si="270"/>
        <v>#N/A</v>
      </c>
      <c r="BK125" s="32" t="e">
        <f t="shared" si="271"/>
        <v>#N/A</v>
      </c>
      <c r="BL125" s="32" t="e">
        <f t="shared" si="272"/>
        <v>#N/A</v>
      </c>
      <c r="BM125" s="32" t="e">
        <f t="shared" si="273"/>
        <v>#N/A</v>
      </c>
      <c r="BN125" s="32" t="e">
        <f t="shared" si="274"/>
        <v>#N/A</v>
      </c>
      <c r="BO125" s="32" t="e">
        <f t="shared" si="275"/>
        <v>#N/A</v>
      </c>
      <c r="BP125" s="32" t="e">
        <f t="shared" si="276"/>
        <v>#N/A</v>
      </c>
      <c r="BQ125" s="32" t="e">
        <f t="shared" si="277"/>
        <v>#N/A</v>
      </c>
      <c r="BR125" s="32" t="e">
        <f t="shared" si="278"/>
        <v>#N/A</v>
      </c>
      <c r="BS125" s="32" t="e">
        <f t="shared" si="279"/>
        <v>#N/A</v>
      </c>
    </row>
    <row r="126" spans="1:71" x14ac:dyDescent="0.3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20"/>
        <v>0</v>
      </c>
      <c r="M126" s="32">
        <f t="shared" si="221"/>
        <v>0</v>
      </c>
      <c r="N126" s="32">
        <f t="shared" si="222"/>
        <v>0</v>
      </c>
      <c r="O126" s="32">
        <f t="shared" si="223"/>
        <v>0</v>
      </c>
      <c r="P126" s="32" t="str">
        <f t="shared" si="224"/>
        <v/>
      </c>
      <c r="Q126" s="32" t="e">
        <f t="shared" si="225"/>
        <v>#N/A</v>
      </c>
      <c r="R126" s="32" t="e">
        <f t="shared" si="226"/>
        <v>#N/A</v>
      </c>
      <c r="S126" s="32" t="e">
        <f t="shared" si="227"/>
        <v>#N/A</v>
      </c>
      <c r="T126" s="32" t="e">
        <f t="shared" si="228"/>
        <v>#N/A</v>
      </c>
      <c r="U126" s="32" t="e">
        <f t="shared" si="229"/>
        <v>#N/A</v>
      </c>
      <c r="V126" s="32" t="e">
        <f t="shared" si="230"/>
        <v>#N/A</v>
      </c>
      <c r="W126" s="32" t="e">
        <f t="shared" si="231"/>
        <v>#N/A</v>
      </c>
      <c r="X126" s="32" t="e">
        <f t="shared" si="232"/>
        <v>#N/A</v>
      </c>
      <c r="Y126" s="32" t="e">
        <f t="shared" si="233"/>
        <v>#N/A</v>
      </c>
      <c r="Z126" s="32" t="e">
        <f t="shared" si="234"/>
        <v>#N/A</v>
      </c>
      <c r="AA126" s="32" t="e">
        <f t="shared" si="235"/>
        <v>#N/A</v>
      </c>
      <c r="AB126" s="32" t="str">
        <f t="shared" si="236"/>
        <v/>
      </c>
      <c r="AC126" s="32" t="str">
        <f t="shared" si="237"/>
        <v/>
      </c>
      <c r="AD126" s="32" t="e">
        <f t="shared" si="238"/>
        <v>#N/A</v>
      </c>
      <c r="AE126" s="32" t="e">
        <f t="shared" si="239"/>
        <v>#N/A</v>
      </c>
      <c r="AF126" s="32" t="e">
        <f t="shared" si="240"/>
        <v>#N/A</v>
      </c>
      <c r="AG126" s="32">
        <f t="shared" si="241"/>
        <v>0</v>
      </c>
      <c r="AH126" s="32">
        <f t="shared" si="242"/>
        <v>0</v>
      </c>
      <c r="AI126" s="32">
        <f t="shared" si="243"/>
        <v>0</v>
      </c>
      <c r="AJ126" s="32">
        <f t="shared" si="244"/>
        <v>0</v>
      </c>
      <c r="AK126" s="32">
        <f t="shared" si="245"/>
        <v>0</v>
      </c>
      <c r="AL126" s="32" t="str">
        <f t="shared" si="246"/>
        <v/>
      </c>
      <c r="AM126" s="32" t="e">
        <f t="shared" si="247"/>
        <v>#N/A</v>
      </c>
      <c r="AN126" s="32" t="e">
        <f t="shared" si="248"/>
        <v>#N/A</v>
      </c>
      <c r="AO126" s="32" t="e">
        <f t="shared" si="249"/>
        <v>#N/A</v>
      </c>
      <c r="AP126" s="32" t="e">
        <f t="shared" si="250"/>
        <v>#N/A</v>
      </c>
      <c r="AQ126" s="32" t="e">
        <f t="shared" si="251"/>
        <v>#N/A</v>
      </c>
      <c r="AR126" s="32" t="e">
        <f t="shared" si="252"/>
        <v>#N/A</v>
      </c>
      <c r="AS126" s="32" t="e">
        <f t="shared" si="253"/>
        <v>#N/A</v>
      </c>
      <c r="AT126" s="32" t="e">
        <f t="shared" si="254"/>
        <v>#N/A</v>
      </c>
      <c r="AU126" s="32" t="e">
        <f t="shared" si="255"/>
        <v>#N/A</v>
      </c>
      <c r="AV126" s="32" t="e">
        <f t="shared" si="256"/>
        <v>#N/A</v>
      </c>
      <c r="AW126" s="32" t="e">
        <f t="shared" si="257"/>
        <v>#N/A</v>
      </c>
      <c r="AX126" s="32" t="str">
        <f t="shared" si="258"/>
        <v/>
      </c>
      <c r="AY126" s="32" t="str">
        <f t="shared" si="259"/>
        <v/>
      </c>
      <c r="AZ126" s="32" t="e">
        <f t="shared" si="260"/>
        <v>#N/A</v>
      </c>
      <c r="BA126" s="32" t="e">
        <f t="shared" si="261"/>
        <v>#N/A</v>
      </c>
      <c r="BB126" s="32" t="e">
        <f t="shared" si="262"/>
        <v>#N/A</v>
      </c>
      <c r="BC126" s="32">
        <f t="shared" si="263"/>
        <v>0</v>
      </c>
      <c r="BD126" s="32">
        <f t="shared" si="264"/>
        <v>0</v>
      </c>
      <c r="BE126" s="32">
        <f t="shared" si="265"/>
        <v>0</v>
      </c>
      <c r="BF126" s="32">
        <f t="shared" si="266"/>
        <v>0</v>
      </c>
      <c r="BG126" s="32">
        <f t="shared" si="267"/>
        <v>0</v>
      </c>
      <c r="BH126" s="32" t="str">
        <f t="shared" si="268"/>
        <v/>
      </c>
      <c r="BI126" s="32" t="e">
        <f t="shared" si="269"/>
        <v>#N/A</v>
      </c>
      <c r="BJ126" s="32" t="e">
        <f t="shared" si="270"/>
        <v>#N/A</v>
      </c>
      <c r="BK126" s="32" t="e">
        <f t="shared" si="271"/>
        <v>#N/A</v>
      </c>
      <c r="BL126" s="32" t="e">
        <f t="shared" si="272"/>
        <v>#N/A</v>
      </c>
      <c r="BM126" s="32" t="e">
        <f t="shared" si="273"/>
        <v>#N/A</v>
      </c>
      <c r="BN126" s="32" t="e">
        <f t="shared" si="274"/>
        <v>#N/A</v>
      </c>
      <c r="BO126" s="32" t="e">
        <f t="shared" si="275"/>
        <v>#N/A</v>
      </c>
      <c r="BP126" s="32" t="e">
        <f t="shared" si="276"/>
        <v>#N/A</v>
      </c>
      <c r="BQ126" s="32" t="e">
        <f t="shared" si="277"/>
        <v>#N/A</v>
      </c>
      <c r="BR126" s="32" t="e">
        <f t="shared" si="278"/>
        <v>#N/A</v>
      </c>
      <c r="BS126" s="32" t="e">
        <f t="shared" si="279"/>
        <v>#N/A</v>
      </c>
    </row>
    <row r="127" spans="1:71" x14ac:dyDescent="0.3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20"/>
        <v>0</v>
      </c>
      <c r="M127" s="32">
        <f t="shared" si="221"/>
        <v>0</v>
      </c>
      <c r="N127" s="32">
        <f t="shared" si="222"/>
        <v>0</v>
      </c>
      <c r="O127" s="32">
        <f t="shared" si="223"/>
        <v>0</v>
      </c>
      <c r="P127" s="32" t="str">
        <f t="shared" si="224"/>
        <v/>
      </c>
      <c r="Q127" s="32" t="e">
        <f t="shared" si="225"/>
        <v>#N/A</v>
      </c>
      <c r="R127" s="32" t="e">
        <f t="shared" si="226"/>
        <v>#N/A</v>
      </c>
      <c r="S127" s="32" t="e">
        <f t="shared" si="227"/>
        <v>#N/A</v>
      </c>
      <c r="T127" s="32" t="e">
        <f t="shared" si="228"/>
        <v>#N/A</v>
      </c>
      <c r="U127" s="32" t="e">
        <f t="shared" si="229"/>
        <v>#N/A</v>
      </c>
      <c r="V127" s="32" t="e">
        <f t="shared" si="230"/>
        <v>#N/A</v>
      </c>
      <c r="W127" s="32" t="e">
        <f t="shared" si="231"/>
        <v>#N/A</v>
      </c>
      <c r="X127" s="32" t="e">
        <f t="shared" si="232"/>
        <v>#N/A</v>
      </c>
      <c r="Y127" s="32" t="e">
        <f t="shared" si="233"/>
        <v>#N/A</v>
      </c>
      <c r="Z127" s="32" t="e">
        <f t="shared" si="234"/>
        <v>#N/A</v>
      </c>
      <c r="AA127" s="32" t="e">
        <f t="shared" si="235"/>
        <v>#N/A</v>
      </c>
      <c r="AB127" s="32" t="str">
        <f t="shared" si="236"/>
        <v/>
      </c>
      <c r="AC127" s="32" t="str">
        <f t="shared" si="237"/>
        <v/>
      </c>
      <c r="AD127" s="32" t="e">
        <f t="shared" si="238"/>
        <v>#N/A</v>
      </c>
      <c r="AE127" s="32" t="e">
        <f t="shared" si="239"/>
        <v>#N/A</v>
      </c>
      <c r="AF127" s="32" t="e">
        <f t="shared" si="240"/>
        <v>#N/A</v>
      </c>
      <c r="AG127" s="32">
        <f t="shared" si="241"/>
        <v>0</v>
      </c>
      <c r="AH127" s="32">
        <f t="shared" si="242"/>
        <v>0</v>
      </c>
      <c r="AI127" s="32">
        <f t="shared" si="243"/>
        <v>0</v>
      </c>
      <c r="AJ127" s="32">
        <f t="shared" si="244"/>
        <v>0</v>
      </c>
      <c r="AK127" s="32">
        <f t="shared" si="245"/>
        <v>0</v>
      </c>
      <c r="AL127" s="32" t="str">
        <f t="shared" si="246"/>
        <v/>
      </c>
      <c r="AM127" s="32" t="e">
        <f t="shared" si="247"/>
        <v>#N/A</v>
      </c>
      <c r="AN127" s="32" t="e">
        <f t="shared" si="248"/>
        <v>#N/A</v>
      </c>
      <c r="AO127" s="32" t="e">
        <f t="shared" si="249"/>
        <v>#N/A</v>
      </c>
      <c r="AP127" s="32" t="e">
        <f t="shared" si="250"/>
        <v>#N/A</v>
      </c>
      <c r="AQ127" s="32" t="e">
        <f t="shared" si="251"/>
        <v>#N/A</v>
      </c>
      <c r="AR127" s="32" t="e">
        <f t="shared" si="252"/>
        <v>#N/A</v>
      </c>
      <c r="AS127" s="32" t="e">
        <f t="shared" si="253"/>
        <v>#N/A</v>
      </c>
      <c r="AT127" s="32" t="e">
        <f t="shared" si="254"/>
        <v>#N/A</v>
      </c>
      <c r="AU127" s="32" t="e">
        <f t="shared" si="255"/>
        <v>#N/A</v>
      </c>
      <c r="AV127" s="32" t="e">
        <f t="shared" si="256"/>
        <v>#N/A</v>
      </c>
      <c r="AW127" s="32" t="e">
        <f t="shared" si="257"/>
        <v>#N/A</v>
      </c>
      <c r="AX127" s="32" t="str">
        <f t="shared" si="258"/>
        <v/>
      </c>
      <c r="AY127" s="32" t="str">
        <f t="shared" si="259"/>
        <v/>
      </c>
      <c r="AZ127" s="32" t="e">
        <f t="shared" si="260"/>
        <v>#N/A</v>
      </c>
      <c r="BA127" s="32" t="e">
        <f t="shared" si="261"/>
        <v>#N/A</v>
      </c>
      <c r="BB127" s="32" t="e">
        <f t="shared" si="262"/>
        <v>#N/A</v>
      </c>
      <c r="BC127" s="32">
        <f t="shared" si="263"/>
        <v>0</v>
      </c>
      <c r="BD127" s="32">
        <f t="shared" si="264"/>
        <v>0</v>
      </c>
      <c r="BE127" s="32">
        <f t="shared" si="265"/>
        <v>0</v>
      </c>
      <c r="BF127" s="32">
        <f t="shared" si="266"/>
        <v>0</v>
      </c>
      <c r="BG127" s="32">
        <f t="shared" si="267"/>
        <v>0</v>
      </c>
      <c r="BH127" s="32" t="str">
        <f t="shared" si="268"/>
        <v/>
      </c>
      <c r="BI127" s="32" t="e">
        <f t="shared" si="269"/>
        <v>#N/A</v>
      </c>
      <c r="BJ127" s="32" t="e">
        <f t="shared" si="270"/>
        <v>#N/A</v>
      </c>
      <c r="BK127" s="32" t="e">
        <f t="shared" si="271"/>
        <v>#N/A</v>
      </c>
      <c r="BL127" s="32" t="e">
        <f t="shared" si="272"/>
        <v>#N/A</v>
      </c>
      <c r="BM127" s="32" t="e">
        <f t="shared" si="273"/>
        <v>#N/A</v>
      </c>
      <c r="BN127" s="32" t="e">
        <f t="shared" si="274"/>
        <v>#N/A</v>
      </c>
      <c r="BO127" s="32" t="e">
        <f t="shared" si="275"/>
        <v>#N/A</v>
      </c>
      <c r="BP127" s="32" t="e">
        <f t="shared" si="276"/>
        <v>#N/A</v>
      </c>
      <c r="BQ127" s="32" t="e">
        <f t="shared" si="277"/>
        <v>#N/A</v>
      </c>
      <c r="BR127" s="32" t="e">
        <f t="shared" si="278"/>
        <v>#N/A</v>
      </c>
      <c r="BS127" s="32" t="e">
        <f t="shared" si="279"/>
        <v>#N/A</v>
      </c>
    </row>
    <row r="128" spans="1:71" x14ac:dyDescent="0.3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20"/>
        <v>0</v>
      </c>
      <c r="M128" s="32">
        <f t="shared" si="221"/>
        <v>0</v>
      </c>
      <c r="N128" s="32">
        <f t="shared" si="222"/>
        <v>0</v>
      </c>
      <c r="O128" s="32">
        <f t="shared" si="223"/>
        <v>0</v>
      </c>
      <c r="P128" s="32" t="str">
        <f t="shared" si="224"/>
        <v/>
      </c>
      <c r="Q128" s="32" t="e">
        <f t="shared" si="225"/>
        <v>#N/A</v>
      </c>
      <c r="R128" s="32" t="e">
        <f t="shared" si="226"/>
        <v>#N/A</v>
      </c>
      <c r="S128" s="32" t="e">
        <f t="shared" si="227"/>
        <v>#N/A</v>
      </c>
      <c r="T128" s="32" t="e">
        <f t="shared" si="228"/>
        <v>#N/A</v>
      </c>
      <c r="U128" s="32" t="e">
        <f t="shared" si="229"/>
        <v>#N/A</v>
      </c>
      <c r="V128" s="32" t="e">
        <f t="shared" si="230"/>
        <v>#N/A</v>
      </c>
      <c r="W128" s="32" t="e">
        <f t="shared" si="231"/>
        <v>#N/A</v>
      </c>
      <c r="X128" s="32" t="e">
        <f t="shared" si="232"/>
        <v>#N/A</v>
      </c>
      <c r="Y128" s="32" t="e">
        <f t="shared" si="233"/>
        <v>#N/A</v>
      </c>
      <c r="Z128" s="32" t="e">
        <f t="shared" si="234"/>
        <v>#N/A</v>
      </c>
      <c r="AA128" s="32" t="e">
        <f t="shared" si="235"/>
        <v>#N/A</v>
      </c>
      <c r="AB128" s="32" t="str">
        <f t="shared" si="236"/>
        <v/>
      </c>
      <c r="AC128" s="32" t="str">
        <f t="shared" si="237"/>
        <v/>
      </c>
      <c r="AD128" s="32" t="e">
        <f t="shared" si="238"/>
        <v>#N/A</v>
      </c>
      <c r="AE128" s="32" t="e">
        <f t="shared" si="239"/>
        <v>#N/A</v>
      </c>
      <c r="AF128" s="32" t="e">
        <f t="shared" si="240"/>
        <v>#N/A</v>
      </c>
      <c r="AG128" s="32">
        <f t="shared" si="241"/>
        <v>0</v>
      </c>
      <c r="AH128" s="32">
        <f t="shared" si="242"/>
        <v>0</v>
      </c>
      <c r="AI128" s="32">
        <f t="shared" si="243"/>
        <v>0</v>
      </c>
      <c r="AJ128" s="32">
        <f t="shared" si="244"/>
        <v>0</v>
      </c>
      <c r="AK128" s="32">
        <f t="shared" si="245"/>
        <v>0</v>
      </c>
      <c r="AL128" s="32" t="str">
        <f t="shared" si="246"/>
        <v/>
      </c>
      <c r="AM128" s="32" t="e">
        <f t="shared" si="247"/>
        <v>#N/A</v>
      </c>
      <c r="AN128" s="32" t="e">
        <f t="shared" si="248"/>
        <v>#N/A</v>
      </c>
      <c r="AO128" s="32" t="e">
        <f t="shared" si="249"/>
        <v>#N/A</v>
      </c>
      <c r="AP128" s="32" t="e">
        <f t="shared" si="250"/>
        <v>#N/A</v>
      </c>
      <c r="AQ128" s="32" t="e">
        <f t="shared" si="251"/>
        <v>#N/A</v>
      </c>
      <c r="AR128" s="32" t="e">
        <f t="shared" si="252"/>
        <v>#N/A</v>
      </c>
      <c r="AS128" s="32" t="e">
        <f t="shared" si="253"/>
        <v>#N/A</v>
      </c>
      <c r="AT128" s="32" t="e">
        <f t="shared" si="254"/>
        <v>#N/A</v>
      </c>
      <c r="AU128" s="32" t="e">
        <f t="shared" si="255"/>
        <v>#N/A</v>
      </c>
      <c r="AV128" s="32" t="e">
        <f t="shared" si="256"/>
        <v>#N/A</v>
      </c>
      <c r="AW128" s="32" t="e">
        <f t="shared" si="257"/>
        <v>#N/A</v>
      </c>
      <c r="AX128" s="32" t="str">
        <f t="shared" si="258"/>
        <v/>
      </c>
      <c r="AY128" s="32" t="str">
        <f t="shared" si="259"/>
        <v/>
      </c>
      <c r="AZ128" s="32" t="e">
        <f t="shared" si="260"/>
        <v>#N/A</v>
      </c>
      <c r="BA128" s="32" t="e">
        <f t="shared" si="261"/>
        <v>#N/A</v>
      </c>
      <c r="BB128" s="32" t="e">
        <f t="shared" si="262"/>
        <v>#N/A</v>
      </c>
      <c r="BC128" s="32">
        <f t="shared" si="263"/>
        <v>0</v>
      </c>
      <c r="BD128" s="32">
        <f t="shared" si="264"/>
        <v>0</v>
      </c>
      <c r="BE128" s="32">
        <f t="shared" si="265"/>
        <v>0</v>
      </c>
      <c r="BF128" s="32">
        <f t="shared" si="266"/>
        <v>0</v>
      </c>
      <c r="BG128" s="32">
        <f t="shared" si="267"/>
        <v>0</v>
      </c>
      <c r="BH128" s="32" t="str">
        <f t="shared" si="268"/>
        <v/>
      </c>
      <c r="BI128" s="32" t="e">
        <f t="shared" si="269"/>
        <v>#N/A</v>
      </c>
      <c r="BJ128" s="32" t="e">
        <f t="shared" si="270"/>
        <v>#N/A</v>
      </c>
      <c r="BK128" s="32" t="e">
        <f t="shared" si="271"/>
        <v>#N/A</v>
      </c>
      <c r="BL128" s="32" t="e">
        <f t="shared" si="272"/>
        <v>#N/A</v>
      </c>
      <c r="BM128" s="32" t="e">
        <f t="shared" si="273"/>
        <v>#N/A</v>
      </c>
      <c r="BN128" s="32" t="e">
        <f t="shared" si="274"/>
        <v>#N/A</v>
      </c>
      <c r="BO128" s="32" t="e">
        <f t="shared" si="275"/>
        <v>#N/A</v>
      </c>
      <c r="BP128" s="32" t="e">
        <f t="shared" si="276"/>
        <v>#N/A</v>
      </c>
      <c r="BQ128" s="32" t="e">
        <f t="shared" si="277"/>
        <v>#N/A</v>
      </c>
      <c r="BR128" s="32" t="e">
        <f t="shared" si="278"/>
        <v>#N/A</v>
      </c>
      <c r="BS128" s="32" t="e">
        <f t="shared" si="279"/>
        <v>#N/A</v>
      </c>
    </row>
    <row r="129" spans="1:71" x14ac:dyDescent="0.3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20"/>
        <v>0</v>
      </c>
      <c r="M129" s="32">
        <f t="shared" si="221"/>
        <v>0</v>
      </c>
      <c r="N129" s="32">
        <f t="shared" si="222"/>
        <v>0</v>
      </c>
      <c r="O129" s="32">
        <f t="shared" si="223"/>
        <v>0</v>
      </c>
      <c r="P129" s="32" t="str">
        <f t="shared" si="224"/>
        <v/>
      </c>
      <c r="Q129" s="32" t="e">
        <f t="shared" si="225"/>
        <v>#N/A</v>
      </c>
      <c r="R129" s="32" t="e">
        <f t="shared" si="226"/>
        <v>#N/A</v>
      </c>
      <c r="S129" s="32" t="e">
        <f t="shared" si="227"/>
        <v>#N/A</v>
      </c>
      <c r="T129" s="32" t="e">
        <f t="shared" si="228"/>
        <v>#N/A</v>
      </c>
      <c r="U129" s="32" t="e">
        <f t="shared" si="229"/>
        <v>#N/A</v>
      </c>
      <c r="V129" s="32" t="e">
        <f t="shared" si="230"/>
        <v>#N/A</v>
      </c>
      <c r="W129" s="32" t="e">
        <f t="shared" si="231"/>
        <v>#N/A</v>
      </c>
      <c r="X129" s="32" t="e">
        <f t="shared" si="232"/>
        <v>#N/A</v>
      </c>
      <c r="Y129" s="32" t="e">
        <f t="shared" si="233"/>
        <v>#N/A</v>
      </c>
      <c r="Z129" s="32" t="e">
        <f t="shared" si="234"/>
        <v>#N/A</v>
      </c>
      <c r="AA129" s="32" t="e">
        <f t="shared" si="235"/>
        <v>#N/A</v>
      </c>
      <c r="AB129" s="32" t="str">
        <f t="shared" si="236"/>
        <v/>
      </c>
      <c r="AC129" s="32" t="str">
        <f t="shared" si="237"/>
        <v/>
      </c>
      <c r="AD129" s="32" t="e">
        <f t="shared" si="238"/>
        <v>#N/A</v>
      </c>
      <c r="AE129" s="32" t="e">
        <f t="shared" si="239"/>
        <v>#N/A</v>
      </c>
      <c r="AF129" s="32" t="e">
        <f t="shared" si="240"/>
        <v>#N/A</v>
      </c>
      <c r="AG129" s="32">
        <f t="shared" si="241"/>
        <v>0</v>
      </c>
      <c r="AH129" s="32">
        <f t="shared" si="242"/>
        <v>0</v>
      </c>
      <c r="AI129" s="32">
        <f t="shared" si="243"/>
        <v>0</v>
      </c>
      <c r="AJ129" s="32">
        <f t="shared" si="244"/>
        <v>0</v>
      </c>
      <c r="AK129" s="32">
        <f t="shared" si="245"/>
        <v>0</v>
      </c>
      <c r="AL129" s="32" t="str">
        <f t="shared" si="246"/>
        <v/>
      </c>
      <c r="AM129" s="32" t="e">
        <f t="shared" si="247"/>
        <v>#N/A</v>
      </c>
      <c r="AN129" s="32" t="e">
        <f t="shared" si="248"/>
        <v>#N/A</v>
      </c>
      <c r="AO129" s="32" t="e">
        <f t="shared" si="249"/>
        <v>#N/A</v>
      </c>
      <c r="AP129" s="32" t="e">
        <f t="shared" si="250"/>
        <v>#N/A</v>
      </c>
      <c r="AQ129" s="32" t="e">
        <f t="shared" si="251"/>
        <v>#N/A</v>
      </c>
      <c r="AR129" s="32" t="e">
        <f t="shared" si="252"/>
        <v>#N/A</v>
      </c>
      <c r="AS129" s="32" t="e">
        <f t="shared" si="253"/>
        <v>#N/A</v>
      </c>
      <c r="AT129" s="32" t="e">
        <f t="shared" si="254"/>
        <v>#N/A</v>
      </c>
      <c r="AU129" s="32" t="e">
        <f t="shared" si="255"/>
        <v>#N/A</v>
      </c>
      <c r="AV129" s="32" t="e">
        <f t="shared" si="256"/>
        <v>#N/A</v>
      </c>
      <c r="AW129" s="32" t="e">
        <f t="shared" si="257"/>
        <v>#N/A</v>
      </c>
      <c r="AX129" s="32" t="str">
        <f t="shared" si="258"/>
        <v/>
      </c>
      <c r="AY129" s="32" t="str">
        <f t="shared" si="259"/>
        <v/>
      </c>
      <c r="AZ129" s="32" t="e">
        <f t="shared" si="260"/>
        <v>#N/A</v>
      </c>
      <c r="BA129" s="32" t="e">
        <f t="shared" si="261"/>
        <v>#N/A</v>
      </c>
      <c r="BB129" s="32" t="e">
        <f t="shared" si="262"/>
        <v>#N/A</v>
      </c>
      <c r="BC129" s="32">
        <f t="shared" si="263"/>
        <v>0</v>
      </c>
      <c r="BD129" s="32">
        <f t="shared" si="264"/>
        <v>0</v>
      </c>
      <c r="BE129" s="32">
        <f t="shared" si="265"/>
        <v>0</v>
      </c>
      <c r="BF129" s="32">
        <f t="shared" si="266"/>
        <v>0</v>
      </c>
      <c r="BG129" s="32">
        <f t="shared" si="267"/>
        <v>0</v>
      </c>
      <c r="BH129" s="32" t="str">
        <f t="shared" si="268"/>
        <v/>
      </c>
      <c r="BI129" s="32" t="e">
        <f t="shared" si="269"/>
        <v>#N/A</v>
      </c>
      <c r="BJ129" s="32" t="e">
        <f t="shared" si="270"/>
        <v>#N/A</v>
      </c>
      <c r="BK129" s="32" t="e">
        <f t="shared" si="271"/>
        <v>#N/A</v>
      </c>
      <c r="BL129" s="32" t="e">
        <f t="shared" si="272"/>
        <v>#N/A</v>
      </c>
      <c r="BM129" s="32" t="e">
        <f t="shared" si="273"/>
        <v>#N/A</v>
      </c>
      <c r="BN129" s="32" t="e">
        <f t="shared" si="274"/>
        <v>#N/A</v>
      </c>
      <c r="BO129" s="32" t="e">
        <f t="shared" si="275"/>
        <v>#N/A</v>
      </c>
      <c r="BP129" s="32" t="e">
        <f t="shared" si="276"/>
        <v>#N/A</v>
      </c>
      <c r="BQ129" s="32" t="e">
        <f t="shared" si="277"/>
        <v>#N/A</v>
      </c>
      <c r="BR129" s="32" t="e">
        <f t="shared" si="278"/>
        <v>#N/A</v>
      </c>
      <c r="BS129" s="32" t="e">
        <f t="shared" si="279"/>
        <v>#N/A</v>
      </c>
    </row>
    <row r="130" spans="1:71" x14ac:dyDescent="0.3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20"/>
        <v>0</v>
      </c>
      <c r="M130" s="32">
        <f t="shared" si="221"/>
        <v>0</v>
      </c>
      <c r="N130" s="32">
        <f t="shared" si="222"/>
        <v>0</v>
      </c>
      <c r="O130" s="32">
        <f t="shared" si="223"/>
        <v>0</v>
      </c>
      <c r="P130" s="32" t="str">
        <f t="shared" si="224"/>
        <v/>
      </c>
      <c r="Q130" s="32" t="e">
        <f t="shared" si="225"/>
        <v>#N/A</v>
      </c>
      <c r="R130" s="32" t="e">
        <f t="shared" si="226"/>
        <v>#N/A</v>
      </c>
      <c r="S130" s="32" t="e">
        <f t="shared" si="227"/>
        <v>#N/A</v>
      </c>
      <c r="T130" s="32" t="e">
        <f t="shared" si="228"/>
        <v>#N/A</v>
      </c>
      <c r="U130" s="32" t="e">
        <f t="shared" si="229"/>
        <v>#N/A</v>
      </c>
      <c r="V130" s="32" t="e">
        <f t="shared" si="230"/>
        <v>#N/A</v>
      </c>
      <c r="W130" s="32" t="e">
        <f t="shared" si="231"/>
        <v>#N/A</v>
      </c>
      <c r="X130" s="32" t="e">
        <f t="shared" si="232"/>
        <v>#N/A</v>
      </c>
      <c r="Y130" s="32" t="e">
        <f t="shared" si="233"/>
        <v>#N/A</v>
      </c>
      <c r="Z130" s="32" t="e">
        <f t="shared" si="234"/>
        <v>#N/A</v>
      </c>
      <c r="AA130" s="32" t="e">
        <f t="shared" si="235"/>
        <v>#N/A</v>
      </c>
      <c r="AB130" s="32" t="str">
        <f t="shared" si="236"/>
        <v/>
      </c>
      <c r="AC130" s="32" t="str">
        <f t="shared" si="237"/>
        <v/>
      </c>
      <c r="AD130" s="32" t="e">
        <f t="shared" si="238"/>
        <v>#N/A</v>
      </c>
      <c r="AE130" s="32" t="e">
        <f t="shared" si="239"/>
        <v>#N/A</v>
      </c>
      <c r="AF130" s="32" t="e">
        <f t="shared" si="240"/>
        <v>#N/A</v>
      </c>
      <c r="AG130" s="32">
        <f t="shared" si="241"/>
        <v>0</v>
      </c>
      <c r="AH130" s="32">
        <f t="shared" si="242"/>
        <v>0</v>
      </c>
      <c r="AI130" s="32">
        <f t="shared" si="243"/>
        <v>0</v>
      </c>
      <c r="AJ130" s="32">
        <f t="shared" si="244"/>
        <v>0</v>
      </c>
      <c r="AK130" s="32">
        <f t="shared" si="245"/>
        <v>0</v>
      </c>
      <c r="AL130" s="32" t="str">
        <f t="shared" si="246"/>
        <v/>
      </c>
      <c r="AM130" s="32" t="e">
        <f t="shared" si="247"/>
        <v>#N/A</v>
      </c>
      <c r="AN130" s="32" t="e">
        <f t="shared" si="248"/>
        <v>#N/A</v>
      </c>
      <c r="AO130" s="32" t="e">
        <f t="shared" si="249"/>
        <v>#N/A</v>
      </c>
      <c r="AP130" s="32" t="e">
        <f t="shared" si="250"/>
        <v>#N/A</v>
      </c>
      <c r="AQ130" s="32" t="e">
        <f t="shared" si="251"/>
        <v>#N/A</v>
      </c>
      <c r="AR130" s="32" t="e">
        <f t="shared" si="252"/>
        <v>#N/A</v>
      </c>
      <c r="AS130" s="32" t="e">
        <f t="shared" si="253"/>
        <v>#N/A</v>
      </c>
      <c r="AT130" s="32" t="e">
        <f t="shared" si="254"/>
        <v>#N/A</v>
      </c>
      <c r="AU130" s="32" t="e">
        <f t="shared" si="255"/>
        <v>#N/A</v>
      </c>
      <c r="AV130" s="32" t="e">
        <f t="shared" si="256"/>
        <v>#N/A</v>
      </c>
      <c r="AW130" s="32" t="e">
        <f t="shared" si="257"/>
        <v>#N/A</v>
      </c>
      <c r="AX130" s="32" t="str">
        <f t="shared" si="258"/>
        <v/>
      </c>
      <c r="AY130" s="32" t="str">
        <f t="shared" si="259"/>
        <v/>
      </c>
      <c r="AZ130" s="32" t="e">
        <f t="shared" si="260"/>
        <v>#N/A</v>
      </c>
      <c r="BA130" s="32" t="e">
        <f t="shared" si="261"/>
        <v>#N/A</v>
      </c>
      <c r="BB130" s="32" t="e">
        <f t="shared" si="262"/>
        <v>#N/A</v>
      </c>
      <c r="BC130" s="32">
        <f t="shared" si="263"/>
        <v>0</v>
      </c>
      <c r="BD130" s="32">
        <f t="shared" si="264"/>
        <v>0</v>
      </c>
      <c r="BE130" s="32">
        <f t="shared" si="265"/>
        <v>0</v>
      </c>
      <c r="BF130" s="32">
        <f t="shared" si="266"/>
        <v>0</v>
      </c>
      <c r="BG130" s="32">
        <f t="shared" si="267"/>
        <v>0</v>
      </c>
      <c r="BH130" s="32" t="str">
        <f t="shared" si="268"/>
        <v/>
      </c>
      <c r="BI130" s="32" t="e">
        <f t="shared" si="269"/>
        <v>#N/A</v>
      </c>
      <c r="BJ130" s="32" t="e">
        <f t="shared" si="270"/>
        <v>#N/A</v>
      </c>
      <c r="BK130" s="32" t="e">
        <f t="shared" si="271"/>
        <v>#N/A</v>
      </c>
      <c r="BL130" s="32" t="e">
        <f t="shared" si="272"/>
        <v>#N/A</v>
      </c>
      <c r="BM130" s="32" t="e">
        <f t="shared" si="273"/>
        <v>#N/A</v>
      </c>
      <c r="BN130" s="32" t="e">
        <f t="shared" si="274"/>
        <v>#N/A</v>
      </c>
      <c r="BO130" s="32" t="e">
        <f t="shared" si="275"/>
        <v>#N/A</v>
      </c>
      <c r="BP130" s="32" t="e">
        <f t="shared" si="276"/>
        <v>#N/A</v>
      </c>
      <c r="BQ130" s="32" t="e">
        <f t="shared" si="277"/>
        <v>#N/A</v>
      </c>
      <c r="BR130" s="32" t="e">
        <f t="shared" si="278"/>
        <v>#N/A</v>
      </c>
      <c r="BS130" s="32" t="e">
        <f t="shared" si="279"/>
        <v>#N/A</v>
      </c>
    </row>
    <row r="131" spans="1:71" x14ac:dyDescent="0.3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IF($F131="",0,IFERROR(INDEX(engDados,MATCH(selAnalito&amp;"|"&amp;$B131,engChave,0),3),0))</f>
        <v>0</v>
      </c>
      <c r="L131" s="32">
        <f t="shared" ref="L131:L162" si="290">IF($F131="",0,IFERROR(INDEX(engDados,MATCH(selAnalito&amp;"|"&amp;$B131,engChave,0),4),0))</f>
        <v>0</v>
      </c>
      <c r="M131" s="32">
        <f t="shared" ref="M131:M162" si="291">IF($F131="",0,IFERROR(INDEX(engDados,MATCH(selAnalito&amp;"|"&amp;$B131,engChave,0),5),0))</f>
        <v>0</v>
      </c>
      <c r="N131" s="32">
        <f t="shared" ref="N131:N162" si="292">IF($F131="",0,IFERROR(INDEX(engDados,MATCH(selAnalito&amp;"|"&amp;$B131,engChave,0),6),0))</f>
        <v>0</v>
      </c>
      <c r="O131" s="32">
        <f t="shared" ref="O131:O162" si="293">IF($F131="",0,IFERROR(INDEX(engDados,MATCH(selAnalito&amp;"|"&amp;$B131,engChave,0),7),0))</f>
        <v>0</v>
      </c>
      <c r="P131" s="32" t="str">
        <f t="shared" ref="P131:P162" si="294">IF($F131="","",IFERROR(INDEX(engDados,MATCH(selAnalito&amp;"|"&amp;$B131,engChave,0),9),""))</f>
        <v/>
      </c>
      <c r="Q131" s="32" t="e">
        <f t="shared" ref="Q131:Q162" si="295">IF(AND($D131=1,$BT$1&lt;&gt;""),$BT$1+(-3)*$BU$1,NA())</f>
        <v>#N/A</v>
      </c>
      <c r="R131" s="32" t="e">
        <f t="shared" ref="R131:R162" si="296">IF(AND($D131=1,$BT$1&lt;&gt;""),$BT$1+(-2)*$BU$1,NA())</f>
        <v>#N/A</v>
      </c>
      <c r="S131" s="32" t="e">
        <f t="shared" ref="S131:S162" si="297">IF(AND($D131=1,$BT$1&lt;&gt;""),$BT$1+(-1)*$BU$1,NA())</f>
        <v>#N/A</v>
      </c>
      <c r="T131" s="32" t="e">
        <f t="shared" ref="T131:T162" si="298">IF(AND($D131=1,$BT$1&lt;&gt;""),$BT$1,NA())</f>
        <v>#N/A</v>
      </c>
      <c r="U131" s="32" t="e">
        <f t="shared" ref="U131:U162" si="299">IF(AND($D131=1,$BT$1&lt;&gt;""),$BT$1+(1)*$BU$1,NA())</f>
        <v>#N/A</v>
      </c>
      <c r="V131" s="32" t="e">
        <f t="shared" ref="V131:V162" si="300">IF(AND($D131=1,$BT$1&lt;&gt;""),$BT$1+(2)*$BU$1,NA())</f>
        <v>#N/A</v>
      </c>
      <c r="W131" s="32" t="e">
        <f t="shared" ref="W131:W162" si="301">IF(AND($D131=1,$BT$1&lt;&gt;""),$BT$1+(3)*$BU$1,NA())</f>
        <v>#N/A</v>
      </c>
      <c r="X131" s="32" t="e">
        <f t="shared" ref="X131:X162" si="302">IF(AND($D131=1,COUNTIFS(regAnalito,selAnalito,regNivel,1,regData,$C131,regRep1,"&lt;&gt;")&gt;0),SUMIFS(regRep1,regAnalito,selAnalito,regNivel,1,regData,$C131),NA())</f>
        <v>#N/A</v>
      </c>
      <c r="Y131" s="32" t="e">
        <f t="shared" ref="Y131:Y162" si="303">IF(AND($D131=1,COUNTIFS(regAnalito,selAnalito,regNivel,1,regData,$C131,regRep2,"&lt;&gt;")&gt;0),SUMIFS(regRep2,regAnalito,selAnalito,regNivel,1,regData,$C131),NA())</f>
        <v>#N/A</v>
      </c>
      <c r="Z131" s="32" t="e">
        <f t="shared" ref="Z131:Z162" si="304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5">IF(AND($D131=1,COUNTIFS(regAnalito,selAnalito,regData,$C131,regCalib,"Sim")&gt;0),$BT$1,NA())</f>
        <v>#N/A</v>
      </c>
      <c r="AB131" s="32" t="str">
        <f t="shared" ref="AB131:AB162" si="306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7">IF(OR($AB131="",$BW$1=""),"",($AB131-$BV$1)/$BW$1)</f>
        <v/>
      </c>
      <c r="AD131" s="32" t="e">
        <f t="shared" ref="AD131:AD162" si="308">IF(AND($AB131&lt;&gt;"",$D131=1),$AB131,NA())</f>
        <v>#N/A</v>
      </c>
      <c r="AE131" s="32" t="e">
        <f t="shared" ref="AE131:AE162" si="309">IF(AND($AB131&lt;&gt;"",$D131=1,$AL131="OK"),$AB131,NA())</f>
        <v>#N/A</v>
      </c>
      <c r="AF131" s="32" t="e">
        <f t="shared" ref="AF131:AF162" si="310">IF(AND($AB131&lt;&gt;"",$D131=1,$AL131&lt;&gt;"OK",$AL131&lt;&gt;""),$AB131,NA())</f>
        <v>#N/A</v>
      </c>
      <c r="AG131" s="32">
        <f t="shared" ref="AG131:AG162" si="311">IF($AB131="",0,IFERROR(INDEX(engDados,MATCH(selAnalito&amp;"|"&amp;$B131,engChave,0),10),0))</f>
        <v>0</v>
      </c>
      <c r="AH131" s="32">
        <f t="shared" ref="AH131:AH162" si="312">IF($AB131="",0,IFERROR(INDEX(engDados,MATCH(selAnalito&amp;"|"&amp;$B131,engChave,0),11),0))</f>
        <v>0</v>
      </c>
      <c r="AI131" s="32">
        <f t="shared" ref="AI131:AI162" si="313">IF($AB131="",0,IFERROR(INDEX(engDados,MATCH(selAnalito&amp;"|"&amp;$B131,engChave,0),12),0))</f>
        <v>0</v>
      </c>
      <c r="AJ131" s="32">
        <f t="shared" ref="AJ131:AJ162" si="314">IF($AB131="",0,IFERROR(INDEX(engDados,MATCH(selAnalito&amp;"|"&amp;$B131,engChave,0),13),0))</f>
        <v>0</v>
      </c>
      <c r="AK131" s="32">
        <f t="shared" ref="AK131:AK162" si="315">IF($AB131="",0,IFERROR(INDEX(engDados,MATCH(selAnalito&amp;"|"&amp;$B131,engChave,0),14),0))</f>
        <v>0</v>
      </c>
      <c r="AL131" s="32" t="str">
        <f t="shared" ref="AL131:AL162" si="316">IF($AB131="","",IFERROR(INDEX(engDados,MATCH(selAnalito&amp;"|"&amp;$B131,engChave,0),16),""))</f>
        <v/>
      </c>
      <c r="AM131" s="32" t="e">
        <f t="shared" ref="AM131:AM162" si="317">IF(AND($D131=1,$BV$1&lt;&gt;""),$BV$1+(-3)*$BW$1,NA())</f>
        <v>#N/A</v>
      </c>
      <c r="AN131" s="32" t="e">
        <f t="shared" ref="AN131:AN162" si="318">IF(AND($D131=1,$BV$1&lt;&gt;""),$BV$1+(-2)*$BW$1,NA())</f>
        <v>#N/A</v>
      </c>
      <c r="AO131" s="32" t="e">
        <f t="shared" ref="AO131:AO162" si="319">IF(AND($D131=1,$BV$1&lt;&gt;""),$BV$1+(-1)*$BW$1,NA())</f>
        <v>#N/A</v>
      </c>
      <c r="AP131" s="32" t="e">
        <f t="shared" ref="AP131:AP162" si="320">IF(AND($D131=1,$BV$1&lt;&gt;""),$BV$1,NA())</f>
        <v>#N/A</v>
      </c>
      <c r="AQ131" s="32" t="e">
        <f t="shared" ref="AQ131:AQ162" si="321">IF(AND($D131=1,$BV$1&lt;&gt;""),$BV$1+(1)*$BW$1,NA())</f>
        <v>#N/A</v>
      </c>
      <c r="AR131" s="32" t="e">
        <f t="shared" ref="AR131:AR162" si="322">IF(AND($D131=1,$BV$1&lt;&gt;""),$BV$1+(2)*$BW$1,NA())</f>
        <v>#N/A</v>
      </c>
      <c r="AS131" s="32" t="e">
        <f t="shared" ref="AS131:AS162" si="323">IF(AND($D131=1,$BV$1&lt;&gt;""),$BV$1+(3)*$BW$1,NA())</f>
        <v>#N/A</v>
      </c>
      <c r="AT131" s="32" t="e">
        <f t="shared" ref="AT131:AT162" si="324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5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6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7">IF(AND($D131=1,COUNTIFS(regAnalito,selAnalito,regData,$C131,regCalib,"Sim")&gt;0),$BV$1,NA())</f>
        <v>#N/A</v>
      </c>
      <c r="AX131" s="32" t="str">
        <f t="shared" ref="AX131:AX162" si="328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9">IF(OR($AX131="",$BY$1=""),"",($AX131-$BX$1)/$BY$1)</f>
        <v/>
      </c>
      <c r="AZ131" s="32" t="e">
        <f t="shared" ref="AZ131:AZ162" si="330">IF(AND($AX131&lt;&gt;"",$D131=1),$AX131,NA())</f>
        <v>#N/A</v>
      </c>
      <c r="BA131" s="32" t="e">
        <f t="shared" ref="BA131:BA162" si="331">IF(AND($AX131&lt;&gt;"",$D131=1,$BH131="OK"),$AX131,NA())</f>
        <v>#N/A</v>
      </c>
      <c r="BB131" s="32" t="e">
        <f t="shared" ref="BB131:BB162" si="332">IF(AND($AX131&lt;&gt;"",$D131=1,$BH131&lt;&gt;"OK",$BH131&lt;&gt;""),$AX131,NA())</f>
        <v>#N/A</v>
      </c>
      <c r="BC131" s="32">
        <f t="shared" ref="BC131:BC162" si="333">IF($AX131="",0,IFERROR(INDEX(engDados,MATCH(selAnalito&amp;"|"&amp;$B131,engChave,0),17),0))</f>
        <v>0</v>
      </c>
      <c r="BD131" s="32">
        <f t="shared" ref="BD131:BD162" si="334">IF($AX131="",0,IFERROR(INDEX(engDados,MATCH(selAnalito&amp;"|"&amp;$B131,engChave,0),18),0))</f>
        <v>0</v>
      </c>
      <c r="BE131" s="32">
        <f t="shared" ref="BE131:BE162" si="335">IF($AX131="",0,IFERROR(INDEX(engDados,MATCH(selAnalito&amp;"|"&amp;$B131,engChave,0),19),0))</f>
        <v>0</v>
      </c>
      <c r="BF131" s="32">
        <f t="shared" ref="BF131:BF162" si="336">IF($AX131="",0,IFERROR(INDEX(engDados,MATCH(selAnalito&amp;"|"&amp;$B131,engChave,0),20),0))</f>
        <v>0</v>
      </c>
      <c r="BG131" s="32">
        <f t="shared" ref="BG131:BG162" si="337">IF($AX131="",0,IFERROR(INDEX(engDados,MATCH(selAnalito&amp;"|"&amp;$B131,engChave,0),21),0))</f>
        <v>0</v>
      </c>
      <c r="BH131" s="32" t="str">
        <f t="shared" ref="BH131:BH162" si="338">IF($AX131="","",IFERROR(INDEX(engDados,MATCH(selAnalito&amp;"|"&amp;$B131,engChave,0),23),""))</f>
        <v/>
      </c>
      <c r="BI131" s="32" t="e">
        <f t="shared" ref="BI131:BI162" si="339">IF(AND($D131=1,$BX$1&lt;&gt;""),$BX$1+(-3)*$BY$1,NA())</f>
        <v>#N/A</v>
      </c>
      <c r="BJ131" s="32" t="e">
        <f t="shared" ref="BJ131:BJ162" si="340">IF(AND($D131=1,$BX$1&lt;&gt;""),$BX$1+(-2)*$BY$1,NA())</f>
        <v>#N/A</v>
      </c>
      <c r="BK131" s="32" t="e">
        <f t="shared" ref="BK131:BK162" si="341">IF(AND($D131=1,$BX$1&lt;&gt;""),$BX$1+(-1)*$BY$1,NA())</f>
        <v>#N/A</v>
      </c>
      <c r="BL131" s="32" t="e">
        <f t="shared" ref="BL131:BL162" si="342">IF(AND($D131=1,$BX$1&lt;&gt;""),$BX$1,NA())</f>
        <v>#N/A</v>
      </c>
      <c r="BM131" s="32" t="e">
        <f t="shared" ref="BM131:BM162" si="343">IF(AND($D131=1,$BX$1&lt;&gt;""),$BX$1+(1)*$BY$1,NA())</f>
        <v>#N/A</v>
      </c>
      <c r="BN131" s="32" t="e">
        <f t="shared" ref="BN131:BN162" si="344">IF(AND($D131=1,$BX$1&lt;&gt;""),$BX$1+(2)*$BY$1,NA())</f>
        <v>#N/A</v>
      </c>
      <c r="BO131" s="32" t="e">
        <f t="shared" ref="BO131:BO162" si="345">IF(AND($D131=1,$BX$1&lt;&gt;""),$BX$1+(3)*$BY$1,NA())</f>
        <v>#N/A</v>
      </c>
      <c r="BP131" s="32" t="e">
        <f t="shared" ref="BP131:BP162" si="346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7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8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9">IF(AND($D131=1,COUNTIFS(regAnalito,selAnalito,regData,$C131,regCalib,"Sim")&gt;0),$BX$1,NA())</f>
        <v>#N/A</v>
      </c>
    </row>
    <row r="132" spans="1:71" x14ac:dyDescent="0.3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90"/>
        <v>0</v>
      </c>
      <c r="M132" s="32">
        <f t="shared" si="291"/>
        <v>0</v>
      </c>
      <c r="N132" s="32">
        <f t="shared" si="292"/>
        <v>0</v>
      </c>
      <c r="O132" s="32">
        <f t="shared" si="293"/>
        <v>0</v>
      </c>
      <c r="P132" s="32" t="str">
        <f t="shared" si="294"/>
        <v/>
      </c>
      <c r="Q132" s="32" t="e">
        <f t="shared" si="295"/>
        <v>#N/A</v>
      </c>
      <c r="R132" s="32" t="e">
        <f t="shared" si="296"/>
        <v>#N/A</v>
      </c>
      <c r="S132" s="32" t="e">
        <f t="shared" si="297"/>
        <v>#N/A</v>
      </c>
      <c r="T132" s="32" t="e">
        <f t="shared" si="298"/>
        <v>#N/A</v>
      </c>
      <c r="U132" s="32" t="e">
        <f t="shared" si="299"/>
        <v>#N/A</v>
      </c>
      <c r="V132" s="32" t="e">
        <f t="shared" si="300"/>
        <v>#N/A</v>
      </c>
      <c r="W132" s="32" t="e">
        <f t="shared" si="301"/>
        <v>#N/A</v>
      </c>
      <c r="X132" s="32" t="e">
        <f t="shared" si="302"/>
        <v>#N/A</v>
      </c>
      <c r="Y132" s="32" t="e">
        <f t="shared" si="303"/>
        <v>#N/A</v>
      </c>
      <c r="Z132" s="32" t="e">
        <f t="shared" si="304"/>
        <v>#N/A</v>
      </c>
      <c r="AA132" s="32" t="e">
        <f t="shared" si="305"/>
        <v>#N/A</v>
      </c>
      <c r="AB132" s="32" t="str">
        <f t="shared" si="306"/>
        <v/>
      </c>
      <c r="AC132" s="32" t="str">
        <f t="shared" si="307"/>
        <v/>
      </c>
      <c r="AD132" s="32" t="e">
        <f t="shared" si="308"/>
        <v>#N/A</v>
      </c>
      <c r="AE132" s="32" t="e">
        <f t="shared" si="309"/>
        <v>#N/A</v>
      </c>
      <c r="AF132" s="32" t="e">
        <f t="shared" si="310"/>
        <v>#N/A</v>
      </c>
      <c r="AG132" s="32">
        <f t="shared" si="311"/>
        <v>0</v>
      </c>
      <c r="AH132" s="32">
        <f t="shared" si="312"/>
        <v>0</v>
      </c>
      <c r="AI132" s="32">
        <f t="shared" si="313"/>
        <v>0</v>
      </c>
      <c r="AJ132" s="32">
        <f t="shared" si="314"/>
        <v>0</v>
      </c>
      <c r="AK132" s="32">
        <f t="shared" si="315"/>
        <v>0</v>
      </c>
      <c r="AL132" s="32" t="str">
        <f t="shared" si="316"/>
        <v/>
      </c>
      <c r="AM132" s="32" t="e">
        <f t="shared" si="317"/>
        <v>#N/A</v>
      </c>
      <c r="AN132" s="32" t="e">
        <f t="shared" si="318"/>
        <v>#N/A</v>
      </c>
      <c r="AO132" s="32" t="e">
        <f t="shared" si="319"/>
        <v>#N/A</v>
      </c>
      <c r="AP132" s="32" t="e">
        <f t="shared" si="320"/>
        <v>#N/A</v>
      </c>
      <c r="AQ132" s="32" t="e">
        <f t="shared" si="321"/>
        <v>#N/A</v>
      </c>
      <c r="AR132" s="32" t="e">
        <f t="shared" si="322"/>
        <v>#N/A</v>
      </c>
      <c r="AS132" s="32" t="e">
        <f t="shared" si="323"/>
        <v>#N/A</v>
      </c>
      <c r="AT132" s="32" t="e">
        <f t="shared" si="324"/>
        <v>#N/A</v>
      </c>
      <c r="AU132" s="32" t="e">
        <f t="shared" si="325"/>
        <v>#N/A</v>
      </c>
      <c r="AV132" s="32" t="e">
        <f t="shared" si="326"/>
        <v>#N/A</v>
      </c>
      <c r="AW132" s="32" t="e">
        <f t="shared" si="327"/>
        <v>#N/A</v>
      </c>
      <c r="AX132" s="32" t="str">
        <f t="shared" si="328"/>
        <v/>
      </c>
      <c r="AY132" s="32" t="str">
        <f t="shared" si="329"/>
        <v/>
      </c>
      <c r="AZ132" s="32" t="e">
        <f t="shared" si="330"/>
        <v>#N/A</v>
      </c>
      <c r="BA132" s="32" t="e">
        <f t="shared" si="331"/>
        <v>#N/A</v>
      </c>
      <c r="BB132" s="32" t="e">
        <f t="shared" si="332"/>
        <v>#N/A</v>
      </c>
      <c r="BC132" s="32">
        <f t="shared" si="333"/>
        <v>0</v>
      </c>
      <c r="BD132" s="32">
        <f t="shared" si="334"/>
        <v>0</v>
      </c>
      <c r="BE132" s="32">
        <f t="shared" si="335"/>
        <v>0</v>
      </c>
      <c r="BF132" s="32">
        <f t="shared" si="336"/>
        <v>0</v>
      </c>
      <c r="BG132" s="32">
        <f t="shared" si="337"/>
        <v>0</v>
      </c>
      <c r="BH132" s="32" t="str">
        <f t="shared" si="338"/>
        <v/>
      </c>
      <c r="BI132" s="32" t="e">
        <f t="shared" si="339"/>
        <v>#N/A</v>
      </c>
      <c r="BJ132" s="32" t="e">
        <f t="shared" si="340"/>
        <v>#N/A</v>
      </c>
      <c r="BK132" s="32" t="e">
        <f t="shared" si="341"/>
        <v>#N/A</v>
      </c>
      <c r="BL132" s="32" t="e">
        <f t="shared" si="342"/>
        <v>#N/A</v>
      </c>
      <c r="BM132" s="32" t="e">
        <f t="shared" si="343"/>
        <v>#N/A</v>
      </c>
      <c r="BN132" s="32" t="e">
        <f t="shared" si="344"/>
        <v>#N/A</v>
      </c>
      <c r="BO132" s="32" t="e">
        <f t="shared" si="345"/>
        <v>#N/A</v>
      </c>
      <c r="BP132" s="32" t="e">
        <f t="shared" si="346"/>
        <v>#N/A</v>
      </c>
      <c r="BQ132" s="32" t="e">
        <f t="shared" si="347"/>
        <v>#N/A</v>
      </c>
      <c r="BR132" s="32" t="e">
        <f t="shared" si="348"/>
        <v>#N/A</v>
      </c>
      <c r="BS132" s="32" t="e">
        <f t="shared" si="349"/>
        <v>#N/A</v>
      </c>
    </row>
    <row r="133" spans="1:71" x14ac:dyDescent="0.3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si="290"/>
        <v>0</v>
      </c>
      <c r="M133" s="32">
        <f t="shared" si="291"/>
        <v>0</v>
      </c>
      <c r="N133" s="32">
        <f t="shared" si="292"/>
        <v>0</v>
      </c>
      <c r="O133" s="32">
        <f t="shared" si="293"/>
        <v>0</v>
      </c>
      <c r="P133" s="32" t="str">
        <f t="shared" si="294"/>
        <v/>
      </c>
      <c r="Q133" s="32" t="e">
        <f t="shared" si="295"/>
        <v>#N/A</v>
      </c>
      <c r="R133" s="32" t="e">
        <f t="shared" si="296"/>
        <v>#N/A</v>
      </c>
      <c r="S133" s="32" t="e">
        <f t="shared" si="297"/>
        <v>#N/A</v>
      </c>
      <c r="T133" s="32" t="e">
        <f t="shared" si="298"/>
        <v>#N/A</v>
      </c>
      <c r="U133" s="32" t="e">
        <f t="shared" si="299"/>
        <v>#N/A</v>
      </c>
      <c r="V133" s="32" t="e">
        <f t="shared" si="300"/>
        <v>#N/A</v>
      </c>
      <c r="W133" s="32" t="e">
        <f t="shared" si="301"/>
        <v>#N/A</v>
      </c>
      <c r="X133" s="32" t="e">
        <f t="shared" si="302"/>
        <v>#N/A</v>
      </c>
      <c r="Y133" s="32" t="e">
        <f t="shared" si="303"/>
        <v>#N/A</v>
      </c>
      <c r="Z133" s="32" t="e">
        <f t="shared" si="304"/>
        <v>#N/A</v>
      </c>
      <c r="AA133" s="32" t="e">
        <f t="shared" si="305"/>
        <v>#N/A</v>
      </c>
      <c r="AB133" s="32" t="str">
        <f t="shared" si="306"/>
        <v/>
      </c>
      <c r="AC133" s="32" t="str">
        <f t="shared" si="307"/>
        <v/>
      </c>
      <c r="AD133" s="32" t="e">
        <f t="shared" si="308"/>
        <v>#N/A</v>
      </c>
      <c r="AE133" s="32" t="e">
        <f t="shared" si="309"/>
        <v>#N/A</v>
      </c>
      <c r="AF133" s="32" t="e">
        <f t="shared" si="310"/>
        <v>#N/A</v>
      </c>
      <c r="AG133" s="32">
        <f t="shared" si="311"/>
        <v>0</v>
      </c>
      <c r="AH133" s="32">
        <f t="shared" si="312"/>
        <v>0</v>
      </c>
      <c r="AI133" s="32">
        <f t="shared" si="313"/>
        <v>0</v>
      </c>
      <c r="AJ133" s="32">
        <f t="shared" si="314"/>
        <v>0</v>
      </c>
      <c r="AK133" s="32">
        <f t="shared" si="315"/>
        <v>0</v>
      </c>
      <c r="AL133" s="32" t="str">
        <f t="shared" si="316"/>
        <v/>
      </c>
      <c r="AM133" s="32" t="e">
        <f t="shared" si="317"/>
        <v>#N/A</v>
      </c>
      <c r="AN133" s="32" t="e">
        <f t="shared" si="318"/>
        <v>#N/A</v>
      </c>
      <c r="AO133" s="32" t="e">
        <f t="shared" si="319"/>
        <v>#N/A</v>
      </c>
      <c r="AP133" s="32" t="e">
        <f t="shared" si="320"/>
        <v>#N/A</v>
      </c>
      <c r="AQ133" s="32" t="e">
        <f t="shared" si="321"/>
        <v>#N/A</v>
      </c>
      <c r="AR133" s="32" t="e">
        <f t="shared" si="322"/>
        <v>#N/A</v>
      </c>
      <c r="AS133" s="32" t="e">
        <f t="shared" si="323"/>
        <v>#N/A</v>
      </c>
      <c r="AT133" s="32" t="e">
        <f t="shared" si="324"/>
        <v>#N/A</v>
      </c>
      <c r="AU133" s="32" t="e">
        <f t="shared" si="325"/>
        <v>#N/A</v>
      </c>
      <c r="AV133" s="32" t="e">
        <f t="shared" si="326"/>
        <v>#N/A</v>
      </c>
      <c r="AW133" s="32" t="e">
        <f t="shared" si="327"/>
        <v>#N/A</v>
      </c>
      <c r="AX133" s="32" t="str">
        <f t="shared" si="328"/>
        <v/>
      </c>
      <c r="AY133" s="32" t="str">
        <f t="shared" si="329"/>
        <v/>
      </c>
      <c r="AZ133" s="32" t="e">
        <f t="shared" si="330"/>
        <v>#N/A</v>
      </c>
      <c r="BA133" s="32" t="e">
        <f t="shared" si="331"/>
        <v>#N/A</v>
      </c>
      <c r="BB133" s="32" t="e">
        <f t="shared" si="332"/>
        <v>#N/A</v>
      </c>
      <c r="BC133" s="32">
        <f t="shared" si="333"/>
        <v>0</v>
      </c>
      <c r="BD133" s="32">
        <f t="shared" si="334"/>
        <v>0</v>
      </c>
      <c r="BE133" s="32">
        <f t="shared" si="335"/>
        <v>0</v>
      </c>
      <c r="BF133" s="32">
        <f t="shared" si="336"/>
        <v>0</v>
      </c>
      <c r="BG133" s="32">
        <f t="shared" si="337"/>
        <v>0</v>
      </c>
      <c r="BH133" s="32" t="str">
        <f t="shared" si="338"/>
        <v/>
      </c>
      <c r="BI133" s="32" t="e">
        <f t="shared" si="339"/>
        <v>#N/A</v>
      </c>
      <c r="BJ133" s="32" t="e">
        <f t="shared" si="340"/>
        <v>#N/A</v>
      </c>
      <c r="BK133" s="32" t="e">
        <f t="shared" si="341"/>
        <v>#N/A</v>
      </c>
      <c r="BL133" s="32" t="e">
        <f t="shared" si="342"/>
        <v>#N/A</v>
      </c>
      <c r="BM133" s="32" t="e">
        <f t="shared" si="343"/>
        <v>#N/A</v>
      </c>
      <c r="BN133" s="32" t="e">
        <f t="shared" si="344"/>
        <v>#N/A</v>
      </c>
      <c r="BO133" s="32" t="e">
        <f t="shared" si="345"/>
        <v>#N/A</v>
      </c>
      <c r="BP133" s="32" t="e">
        <f t="shared" si="346"/>
        <v>#N/A</v>
      </c>
      <c r="BQ133" s="32" t="e">
        <f t="shared" si="347"/>
        <v>#N/A</v>
      </c>
      <c r="BR133" s="32" t="e">
        <f t="shared" si="348"/>
        <v>#N/A</v>
      </c>
      <c r="BS133" s="32" t="e">
        <f t="shared" si="349"/>
        <v>#N/A</v>
      </c>
    </row>
    <row r="134" spans="1:71" x14ac:dyDescent="0.3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290"/>
        <v>0</v>
      </c>
      <c r="M134" s="32">
        <f t="shared" si="291"/>
        <v>0</v>
      </c>
      <c r="N134" s="32">
        <f t="shared" si="292"/>
        <v>0</v>
      </c>
      <c r="O134" s="32">
        <f t="shared" si="293"/>
        <v>0</v>
      </c>
      <c r="P134" s="32" t="str">
        <f t="shared" si="294"/>
        <v/>
      </c>
      <c r="Q134" s="32" t="e">
        <f t="shared" si="295"/>
        <v>#N/A</v>
      </c>
      <c r="R134" s="32" t="e">
        <f t="shared" si="296"/>
        <v>#N/A</v>
      </c>
      <c r="S134" s="32" t="e">
        <f t="shared" si="297"/>
        <v>#N/A</v>
      </c>
      <c r="T134" s="32" t="e">
        <f t="shared" si="298"/>
        <v>#N/A</v>
      </c>
      <c r="U134" s="32" t="e">
        <f t="shared" si="299"/>
        <v>#N/A</v>
      </c>
      <c r="V134" s="32" t="e">
        <f t="shared" si="300"/>
        <v>#N/A</v>
      </c>
      <c r="W134" s="32" t="e">
        <f t="shared" si="301"/>
        <v>#N/A</v>
      </c>
      <c r="X134" s="32" t="e">
        <f t="shared" si="302"/>
        <v>#N/A</v>
      </c>
      <c r="Y134" s="32" t="e">
        <f t="shared" si="303"/>
        <v>#N/A</v>
      </c>
      <c r="Z134" s="32" t="e">
        <f t="shared" si="304"/>
        <v>#N/A</v>
      </c>
      <c r="AA134" s="32" t="e">
        <f t="shared" si="305"/>
        <v>#N/A</v>
      </c>
      <c r="AB134" s="32" t="str">
        <f t="shared" si="306"/>
        <v/>
      </c>
      <c r="AC134" s="32" t="str">
        <f t="shared" si="307"/>
        <v/>
      </c>
      <c r="AD134" s="32" t="e">
        <f t="shared" si="308"/>
        <v>#N/A</v>
      </c>
      <c r="AE134" s="32" t="e">
        <f t="shared" si="309"/>
        <v>#N/A</v>
      </c>
      <c r="AF134" s="32" t="e">
        <f t="shared" si="310"/>
        <v>#N/A</v>
      </c>
      <c r="AG134" s="32">
        <f t="shared" si="311"/>
        <v>0</v>
      </c>
      <c r="AH134" s="32">
        <f t="shared" si="312"/>
        <v>0</v>
      </c>
      <c r="AI134" s="32">
        <f t="shared" si="313"/>
        <v>0</v>
      </c>
      <c r="AJ134" s="32">
        <f t="shared" si="314"/>
        <v>0</v>
      </c>
      <c r="AK134" s="32">
        <f t="shared" si="315"/>
        <v>0</v>
      </c>
      <c r="AL134" s="32" t="str">
        <f t="shared" si="316"/>
        <v/>
      </c>
      <c r="AM134" s="32" t="e">
        <f t="shared" si="317"/>
        <v>#N/A</v>
      </c>
      <c r="AN134" s="32" t="e">
        <f t="shared" si="318"/>
        <v>#N/A</v>
      </c>
      <c r="AO134" s="32" t="e">
        <f t="shared" si="319"/>
        <v>#N/A</v>
      </c>
      <c r="AP134" s="32" t="e">
        <f t="shared" si="320"/>
        <v>#N/A</v>
      </c>
      <c r="AQ134" s="32" t="e">
        <f t="shared" si="321"/>
        <v>#N/A</v>
      </c>
      <c r="AR134" s="32" t="e">
        <f t="shared" si="322"/>
        <v>#N/A</v>
      </c>
      <c r="AS134" s="32" t="e">
        <f t="shared" si="323"/>
        <v>#N/A</v>
      </c>
      <c r="AT134" s="32" t="e">
        <f t="shared" si="324"/>
        <v>#N/A</v>
      </c>
      <c r="AU134" s="32" t="e">
        <f t="shared" si="325"/>
        <v>#N/A</v>
      </c>
      <c r="AV134" s="32" t="e">
        <f t="shared" si="326"/>
        <v>#N/A</v>
      </c>
      <c r="AW134" s="32" t="e">
        <f t="shared" si="327"/>
        <v>#N/A</v>
      </c>
      <c r="AX134" s="32" t="str">
        <f t="shared" si="328"/>
        <v/>
      </c>
      <c r="AY134" s="32" t="str">
        <f t="shared" si="329"/>
        <v/>
      </c>
      <c r="AZ134" s="32" t="e">
        <f t="shared" si="330"/>
        <v>#N/A</v>
      </c>
      <c r="BA134" s="32" t="e">
        <f t="shared" si="331"/>
        <v>#N/A</v>
      </c>
      <c r="BB134" s="32" t="e">
        <f t="shared" si="332"/>
        <v>#N/A</v>
      </c>
      <c r="BC134" s="32">
        <f t="shared" si="333"/>
        <v>0</v>
      </c>
      <c r="BD134" s="32">
        <f t="shared" si="334"/>
        <v>0</v>
      </c>
      <c r="BE134" s="32">
        <f t="shared" si="335"/>
        <v>0</v>
      </c>
      <c r="BF134" s="32">
        <f t="shared" si="336"/>
        <v>0</v>
      </c>
      <c r="BG134" s="32">
        <f t="shared" si="337"/>
        <v>0</v>
      </c>
      <c r="BH134" s="32" t="str">
        <f t="shared" si="338"/>
        <v/>
      </c>
      <c r="BI134" s="32" t="e">
        <f t="shared" si="339"/>
        <v>#N/A</v>
      </c>
      <c r="BJ134" s="32" t="e">
        <f t="shared" si="340"/>
        <v>#N/A</v>
      </c>
      <c r="BK134" s="32" t="e">
        <f t="shared" si="341"/>
        <v>#N/A</v>
      </c>
      <c r="BL134" s="32" t="e">
        <f t="shared" si="342"/>
        <v>#N/A</v>
      </c>
      <c r="BM134" s="32" t="e">
        <f t="shared" si="343"/>
        <v>#N/A</v>
      </c>
      <c r="BN134" s="32" t="e">
        <f t="shared" si="344"/>
        <v>#N/A</v>
      </c>
      <c r="BO134" s="32" t="e">
        <f t="shared" si="345"/>
        <v>#N/A</v>
      </c>
      <c r="BP134" s="32" t="e">
        <f t="shared" si="346"/>
        <v>#N/A</v>
      </c>
      <c r="BQ134" s="32" t="e">
        <f t="shared" si="347"/>
        <v>#N/A</v>
      </c>
      <c r="BR134" s="32" t="e">
        <f t="shared" si="348"/>
        <v>#N/A</v>
      </c>
      <c r="BS134" s="32" t="e">
        <f t="shared" si="349"/>
        <v>#N/A</v>
      </c>
    </row>
    <row r="135" spans="1:71" x14ac:dyDescent="0.3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290"/>
        <v>0</v>
      </c>
      <c r="M135" s="32">
        <f t="shared" si="291"/>
        <v>0</v>
      </c>
      <c r="N135" s="32">
        <f t="shared" si="292"/>
        <v>0</v>
      </c>
      <c r="O135" s="32">
        <f t="shared" si="293"/>
        <v>0</v>
      </c>
      <c r="P135" s="32" t="str">
        <f t="shared" si="294"/>
        <v/>
      </c>
      <c r="Q135" s="32" t="e">
        <f t="shared" si="295"/>
        <v>#N/A</v>
      </c>
      <c r="R135" s="32" t="e">
        <f t="shared" si="296"/>
        <v>#N/A</v>
      </c>
      <c r="S135" s="32" t="e">
        <f t="shared" si="297"/>
        <v>#N/A</v>
      </c>
      <c r="T135" s="32" t="e">
        <f t="shared" si="298"/>
        <v>#N/A</v>
      </c>
      <c r="U135" s="32" t="e">
        <f t="shared" si="299"/>
        <v>#N/A</v>
      </c>
      <c r="V135" s="32" t="e">
        <f t="shared" si="300"/>
        <v>#N/A</v>
      </c>
      <c r="W135" s="32" t="e">
        <f t="shared" si="301"/>
        <v>#N/A</v>
      </c>
      <c r="X135" s="32" t="e">
        <f t="shared" si="302"/>
        <v>#N/A</v>
      </c>
      <c r="Y135" s="32" t="e">
        <f t="shared" si="303"/>
        <v>#N/A</v>
      </c>
      <c r="Z135" s="32" t="e">
        <f t="shared" si="304"/>
        <v>#N/A</v>
      </c>
      <c r="AA135" s="32" t="e">
        <f t="shared" si="305"/>
        <v>#N/A</v>
      </c>
      <c r="AB135" s="32" t="str">
        <f t="shared" si="306"/>
        <v/>
      </c>
      <c r="AC135" s="32" t="str">
        <f t="shared" si="307"/>
        <v/>
      </c>
      <c r="AD135" s="32" t="e">
        <f t="shared" si="308"/>
        <v>#N/A</v>
      </c>
      <c r="AE135" s="32" t="e">
        <f t="shared" si="309"/>
        <v>#N/A</v>
      </c>
      <c r="AF135" s="32" t="e">
        <f t="shared" si="310"/>
        <v>#N/A</v>
      </c>
      <c r="AG135" s="32">
        <f t="shared" si="311"/>
        <v>0</v>
      </c>
      <c r="AH135" s="32">
        <f t="shared" si="312"/>
        <v>0</v>
      </c>
      <c r="AI135" s="32">
        <f t="shared" si="313"/>
        <v>0</v>
      </c>
      <c r="AJ135" s="32">
        <f t="shared" si="314"/>
        <v>0</v>
      </c>
      <c r="AK135" s="32">
        <f t="shared" si="315"/>
        <v>0</v>
      </c>
      <c r="AL135" s="32" t="str">
        <f t="shared" si="316"/>
        <v/>
      </c>
      <c r="AM135" s="32" t="e">
        <f t="shared" si="317"/>
        <v>#N/A</v>
      </c>
      <c r="AN135" s="32" t="e">
        <f t="shared" si="318"/>
        <v>#N/A</v>
      </c>
      <c r="AO135" s="32" t="e">
        <f t="shared" si="319"/>
        <v>#N/A</v>
      </c>
      <c r="AP135" s="32" t="e">
        <f t="shared" si="320"/>
        <v>#N/A</v>
      </c>
      <c r="AQ135" s="32" t="e">
        <f t="shared" si="321"/>
        <v>#N/A</v>
      </c>
      <c r="AR135" s="32" t="e">
        <f t="shared" si="322"/>
        <v>#N/A</v>
      </c>
      <c r="AS135" s="32" t="e">
        <f t="shared" si="323"/>
        <v>#N/A</v>
      </c>
      <c r="AT135" s="32" t="e">
        <f t="shared" si="324"/>
        <v>#N/A</v>
      </c>
      <c r="AU135" s="32" t="e">
        <f t="shared" si="325"/>
        <v>#N/A</v>
      </c>
      <c r="AV135" s="32" t="e">
        <f t="shared" si="326"/>
        <v>#N/A</v>
      </c>
      <c r="AW135" s="32" t="e">
        <f t="shared" si="327"/>
        <v>#N/A</v>
      </c>
      <c r="AX135" s="32" t="str">
        <f t="shared" si="328"/>
        <v/>
      </c>
      <c r="AY135" s="32" t="str">
        <f t="shared" si="329"/>
        <v/>
      </c>
      <c r="AZ135" s="32" t="e">
        <f t="shared" si="330"/>
        <v>#N/A</v>
      </c>
      <c r="BA135" s="32" t="e">
        <f t="shared" si="331"/>
        <v>#N/A</v>
      </c>
      <c r="BB135" s="32" t="e">
        <f t="shared" si="332"/>
        <v>#N/A</v>
      </c>
      <c r="BC135" s="32">
        <f t="shared" si="333"/>
        <v>0</v>
      </c>
      <c r="BD135" s="32">
        <f t="shared" si="334"/>
        <v>0</v>
      </c>
      <c r="BE135" s="32">
        <f t="shared" si="335"/>
        <v>0</v>
      </c>
      <c r="BF135" s="32">
        <f t="shared" si="336"/>
        <v>0</v>
      </c>
      <c r="BG135" s="32">
        <f t="shared" si="337"/>
        <v>0</v>
      </c>
      <c r="BH135" s="32" t="str">
        <f t="shared" si="338"/>
        <v/>
      </c>
      <c r="BI135" s="32" t="e">
        <f t="shared" si="339"/>
        <v>#N/A</v>
      </c>
      <c r="BJ135" s="32" t="e">
        <f t="shared" si="340"/>
        <v>#N/A</v>
      </c>
      <c r="BK135" s="32" t="e">
        <f t="shared" si="341"/>
        <v>#N/A</v>
      </c>
      <c r="BL135" s="32" t="e">
        <f t="shared" si="342"/>
        <v>#N/A</v>
      </c>
      <c r="BM135" s="32" t="e">
        <f t="shared" si="343"/>
        <v>#N/A</v>
      </c>
      <c r="BN135" s="32" t="e">
        <f t="shared" si="344"/>
        <v>#N/A</v>
      </c>
      <c r="BO135" s="32" t="e">
        <f t="shared" si="345"/>
        <v>#N/A</v>
      </c>
      <c r="BP135" s="32" t="e">
        <f t="shared" si="346"/>
        <v>#N/A</v>
      </c>
      <c r="BQ135" s="32" t="e">
        <f t="shared" si="347"/>
        <v>#N/A</v>
      </c>
      <c r="BR135" s="32" t="e">
        <f t="shared" si="348"/>
        <v>#N/A</v>
      </c>
      <c r="BS135" s="32" t="e">
        <f t="shared" si="349"/>
        <v>#N/A</v>
      </c>
    </row>
    <row r="136" spans="1:71" x14ac:dyDescent="0.3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290"/>
        <v>0</v>
      </c>
      <c r="M136" s="32">
        <f t="shared" si="291"/>
        <v>0</v>
      </c>
      <c r="N136" s="32">
        <f t="shared" si="292"/>
        <v>0</v>
      </c>
      <c r="O136" s="32">
        <f t="shared" si="293"/>
        <v>0</v>
      </c>
      <c r="P136" s="32" t="str">
        <f t="shared" si="294"/>
        <v/>
      </c>
      <c r="Q136" s="32" t="e">
        <f t="shared" si="295"/>
        <v>#N/A</v>
      </c>
      <c r="R136" s="32" t="e">
        <f t="shared" si="296"/>
        <v>#N/A</v>
      </c>
      <c r="S136" s="32" t="e">
        <f t="shared" si="297"/>
        <v>#N/A</v>
      </c>
      <c r="T136" s="32" t="e">
        <f t="shared" si="298"/>
        <v>#N/A</v>
      </c>
      <c r="U136" s="32" t="e">
        <f t="shared" si="299"/>
        <v>#N/A</v>
      </c>
      <c r="V136" s="32" t="e">
        <f t="shared" si="300"/>
        <v>#N/A</v>
      </c>
      <c r="W136" s="32" t="e">
        <f t="shared" si="301"/>
        <v>#N/A</v>
      </c>
      <c r="X136" s="32" t="e">
        <f t="shared" si="302"/>
        <v>#N/A</v>
      </c>
      <c r="Y136" s="32" t="e">
        <f t="shared" si="303"/>
        <v>#N/A</v>
      </c>
      <c r="Z136" s="32" t="e">
        <f t="shared" si="304"/>
        <v>#N/A</v>
      </c>
      <c r="AA136" s="32" t="e">
        <f t="shared" si="305"/>
        <v>#N/A</v>
      </c>
      <c r="AB136" s="32" t="str">
        <f t="shared" si="306"/>
        <v/>
      </c>
      <c r="AC136" s="32" t="str">
        <f t="shared" si="307"/>
        <v/>
      </c>
      <c r="AD136" s="32" t="e">
        <f t="shared" si="308"/>
        <v>#N/A</v>
      </c>
      <c r="AE136" s="32" t="e">
        <f t="shared" si="309"/>
        <v>#N/A</v>
      </c>
      <c r="AF136" s="32" t="e">
        <f t="shared" si="310"/>
        <v>#N/A</v>
      </c>
      <c r="AG136" s="32">
        <f t="shared" si="311"/>
        <v>0</v>
      </c>
      <c r="AH136" s="32">
        <f t="shared" si="312"/>
        <v>0</v>
      </c>
      <c r="AI136" s="32">
        <f t="shared" si="313"/>
        <v>0</v>
      </c>
      <c r="AJ136" s="32">
        <f t="shared" si="314"/>
        <v>0</v>
      </c>
      <c r="AK136" s="32">
        <f t="shared" si="315"/>
        <v>0</v>
      </c>
      <c r="AL136" s="32" t="str">
        <f t="shared" si="316"/>
        <v/>
      </c>
      <c r="AM136" s="32" t="e">
        <f t="shared" si="317"/>
        <v>#N/A</v>
      </c>
      <c r="AN136" s="32" t="e">
        <f t="shared" si="318"/>
        <v>#N/A</v>
      </c>
      <c r="AO136" s="32" t="e">
        <f t="shared" si="319"/>
        <v>#N/A</v>
      </c>
      <c r="AP136" s="32" t="e">
        <f t="shared" si="320"/>
        <v>#N/A</v>
      </c>
      <c r="AQ136" s="32" t="e">
        <f t="shared" si="321"/>
        <v>#N/A</v>
      </c>
      <c r="AR136" s="32" t="e">
        <f t="shared" si="322"/>
        <v>#N/A</v>
      </c>
      <c r="AS136" s="32" t="e">
        <f t="shared" si="323"/>
        <v>#N/A</v>
      </c>
      <c r="AT136" s="32" t="e">
        <f t="shared" si="324"/>
        <v>#N/A</v>
      </c>
      <c r="AU136" s="32" t="e">
        <f t="shared" si="325"/>
        <v>#N/A</v>
      </c>
      <c r="AV136" s="32" t="e">
        <f t="shared" si="326"/>
        <v>#N/A</v>
      </c>
      <c r="AW136" s="32" t="e">
        <f t="shared" si="327"/>
        <v>#N/A</v>
      </c>
      <c r="AX136" s="32" t="str">
        <f t="shared" si="328"/>
        <v/>
      </c>
      <c r="AY136" s="32" t="str">
        <f t="shared" si="329"/>
        <v/>
      </c>
      <c r="AZ136" s="32" t="e">
        <f t="shared" si="330"/>
        <v>#N/A</v>
      </c>
      <c r="BA136" s="32" t="e">
        <f t="shared" si="331"/>
        <v>#N/A</v>
      </c>
      <c r="BB136" s="32" t="e">
        <f t="shared" si="332"/>
        <v>#N/A</v>
      </c>
      <c r="BC136" s="32">
        <f t="shared" si="333"/>
        <v>0</v>
      </c>
      <c r="BD136" s="32">
        <f t="shared" si="334"/>
        <v>0</v>
      </c>
      <c r="BE136" s="32">
        <f t="shared" si="335"/>
        <v>0</v>
      </c>
      <c r="BF136" s="32">
        <f t="shared" si="336"/>
        <v>0</v>
      </c>
      <c r="BG136" s="32">
        <f t="shared" si="337"/>
        <v>0</v>
      </c>
      <c r="BH136" s="32" t="str">
        <f t="shared" si="338"/>
        <v/>
      </c>
      <c r="BI136" s="32" t="e">
        <f t="shared" si="339"/>
        <v>#N/A</v>
      </c>
      <c r="BJ136" s="32" t="e">
        <f t="shared" si="340"/>
        <v>#N/A</v>
      </c>
      <c r="BK136" s="32" t="e">
        <f t="shared" si="341"/>
        <v>#N/A</v>
      </c>
      <c r="BL136" s="32" t="e">
        <f t="shared" si="342"/>
        <v>#N/A</v>
      </c>
      <c r="BM136" s="32" t="e">
        <f t="shared" si="343"/>
        <v>#N/A</v>
      </c>
      <c r="BN136" s="32" t="e">
        <f t="shared" si="344"/>
        <v>#N/A</v>
      </c>
      <c r="BO136" s="32" t="e">
        <f t="shared" si="345"/>
        <v>#N/A</v>
      </c>
      <c r="BP136" s="32" t="e">
        <f t="shared" si="346"/>
        <v>#N/A</v>
      </c>
      <c r="BQ136" s="32" t="e">
        <f t="shared" si="347"/>
        <v>#N/A</v>
      </c>
      <c r="BR136" s="32" t="e">
        <f t="shared" si="348"/>
        <v>#N/A</v>
      </c>
      <c r="BS136" s="32" t="e">
        <f t="shared" si="349"/>
        <v>#N/A</v>
      </c>
    </row>
    <row r="137" spans="1:71" x14ac:dyDescent="0.3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290"/>
        <v>0</v>
      </c>
      <c r="M137" s="32">
        <f t="shared" si="291"/>
        <v>0</v>
      </c>
      <c r="N137" s="32">
        <f t="shared" si="292"/>
        <v>0</v>
      </c>
      <c r="O137" s="32">
        <f t="shared" si="293"/>
        <v>0</v>
      </c>
      <c r="P137" s="32" t="str">
        <f t="shared" si="294"/>
        <v/>
      </c>
      <c r="Q137" s="32" t="e">
        <f t="shared" si="295"/>
        <v>#N/A</v>
      </c>
      <c r="R137" s="32" t="e">
        <f t="shared" si="296"/>
        <v>#N/A</v>
      </c>
      <c r="S137" s="32" t="e">
        <f t="shared" si="297"/>
        <v>#N/A</v>
      </c>
      <c r="T137" s="32" t="e">
        <f t="shared" si="298"/>
        <v>#N/A</v>
      </c>
      <c r="U137" s="32" t="e">
        <f t="shared" si="299"/>
        <v>#N/A</v>
      </c>
      <c r="V137" s="32" t="e">
        <f t="shared" si="300"/>
        <v>#N/A</v>
      </c>
      <c r="W137" s="32" t="e">
        <f t="shared" si="301"/>
        <v>#N/A</v>
      </c>
      <c r="X137" s="32" t="e">
        <f t="shared" si="302"/>
        <v>#N/A</v>
      </c>
      <c r="Y137" s="32" t="e">
        <f t="shared" si="303"/>
        <v>#N/A</v>
      </c>
      <c r="Z137" s="32" t="e">
        <f t="shared" si="304"/>
        <v>#N/A</v>
      </c>
      <c r="AA137" s="32" t="e">
        <f t="shared" si="305"/>
        <v>#N/A</v>
      </c>
      <c r="AB137" s="32" t="str">
        <f t="shared" si="306"/>
        <v/>
      </c>
      <c r="AC137" s="32" t="str">
        <f t="shared" si="307"/>
        <v/>
      </c>
      <c r="AD137" s="32" t="e">
        <f t="shared" si="308"/>
        <v>#N/A</v>
      </c>
      <c r="AE137" s="32" t="e">
        <f t="shared" si="309"/>
        <v>#N/A</v>
      </c>
      <c r="AF137" s="32" t="e">
        <f t="shared" si="310"/>
        <v>#N/A</v>
      </c>
      <c r="AG137" s="32">
        <f t="shared" si="311"/>
        <v>0</v>
      </c>
      <c r="AH137" s="32">
        <f t="shared" si="312"/>
        <v>0</v>
      </c>
      <c r="AI137" s="32">
        <f t="shared" si="313"/>
        <v>0</v>
      </c>
      <c r="AJ137" s="32">
        <f t="shared" si="314"/>
        <v>0</v>
      </c>
      <c r="AK137" s="32">
        <f t="shared" si="315"/>
        <v>0</v>
      </c>
      <c r="AL137" s="32" t="str">
        <f t="shared" si="316"/>
        <v/>
      </c>
      <c r="AM137" s="32" t="e">
        <f t="shared" si="317"/>
        <v>#N/A</v>
      </c>
      <c r="AN137" s="32" t="e">
        <f t="shared" si="318"/>
        <v>#N/A</v>
      </c>
      <c r="AO137" s="32" t="e">
        <f t="shared" si="319"/>
        <v>#N/A</v>
      </c>
      <c r="AP137" s="32" t="e">
        <f t="shared" si="320"/>
        <v>#N/A</v>
      </c>
      <c r="AQ137" s="32" t="e">
        <f t="shared" si="321"/>
        <v>#N/A</v>
      </c>
      <c r="AR137" s="32" t="e">
        <f t="shared" si="322"/>
        <v>#N/A</v>
      </c>
      <c r="AS137" s="32" t="e">
        <f t="shared" si="323"/>
        <v>#N/A</v>
      </c>
      <c r="AT137" s="32" t="e">
        <f t="shared" si="324"/>
        <v>#N/A</v>
      </c>
      <c r="AU137" s="32" t="e">
        <f t="shared" si="325"/>
        <v>#N/A</v>
      </c>
      <c r="AV137" s="32" t="e">
        <f t="shared" si="326"/>
        <v>#N/A</v>
      </c>
      <c r="AW137" s="32" t="e">
        <f t="shared" si="327"/>
        <v>#N/A</v>
      </c>
      <c r="AX137" s="32" t="str">
        <f t="shared" si="328"/>
        <v/>
      </c>
      <c r="AY137" s="32" t="str">
        <f t="shared" si="329"/>
        <v/>
      </c>
      <c r="AZ137" s="32" t="e">
        <f t="shared" si="330"/>
        <v>#N/A</v>
      </c>
      <c r="BA137" s="32" t="e">
        <f t="shared" si="331"/>
        <v>#N/A</v>
      </c>
      <c r="BB137" s="32" t="e">
        <f t="shared" si="332"/>
        <v>#N/A</v>
      </c>
      <c r="BC137" s="32">
        <f t="shared" si="333"/>
        <v>0</v>
      </c>
      <c r="BD137" s="32">
        <f t="shared" si="334"/>
        <v>0</v>
      </c>
      <c r="BE137" s="32">
        <f t="shared" si="335"/>
        <v>0</v>
      </c>
      <c r="BF137" s="32">
        <f t="shared" si="336"/>
        <v>0</v>
      </c>
      <c r="BG137" s="32">
        <f t="shared" si="337"/>
        <v>0</v>
      </c>
      <c r="BH137" s="32" t="str">
        <f t="shared" si="338"/>
        <v/>
      </c>
      <c r="BI137" s="32" t="e">
        <f t="shared" si="339"/>
        <v>#N/A</v>
      </c>
      <c r="BJ137" s="32" t="e">
        <f t="shared" si="340"/>
        <v>#N/A</v>
      </c>
      <c r="BK137" s="32" t="e">
        <f t="shared" si="341"/>
        <v>#N/A</v>
      </c>
      <c r="BL137" s="32" t="e">
        <f t="shared" si="342"/>
        <v>#N/A</v>
      </c>
      <c r="BM137" s="32" t="e">
        <f t="shared" si="343"/>
        <v>#N/A</v>
      </c>
      <c r="BN137" s="32" t="e">
        <f t="shared" si="344"/>
        <v>#N/A</v>
      </c>
      <c r="BO137" s="32" t="e">
        <f t="shared" si="345"/>
        <v>#N/A</v>
      </c>
      <c r="BP137" s="32" t="e">
        <f t="shared" si="346"/>
        <v>#N/A</v>
      </c>
      <c r="BQ137" s="32" t="e">
        <f t="shared" si="347"/>
        <v>#N/A</v>
      </c>
      <c r="BR137" s="32" t="e">
        <f t="shared" si="348"/>
        <v>#N/A</v>
      </c>
      <c r="BS137" s="32" t="e">
        <f t="shared" si="349"/>
        <v>#N/A</v>
      </c>
    </row>
    <row r="138" spans="1:71" x14ac:dyDescent="0.3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290"/>
        <v>0</v>
      </c>
      <c r="M138" s="32">
        <f t="shared" si="291"/>
        <v>0</v>
      </c>
      <c r="N138" s="32">
        <f t="shared" si="292"/>
        <v>0</v>
      </c>
      <c r="O138" s="32">
        <f t="shared" si="293"/>
        <v>0</v>
      </c>
      <c r="P138" s="32" t="str">
        <f t="shared" si="294"/>
        <v/>
      </c>
      <c r="Q138" s="32" t="e">
        <f t="shared" si="295"/>
        <v>#N/A</v>
      </c>
      <c r="R138" s="32" t="e">
        <f t="shared" si="296"/>
        <v>#N/A</v>
      </c>
      <c r="S138" s="32" t="e">
        <f t="shared" si="297"/>
        <v>#N/A</v>
      </c>
      <c r="T138" s="32" t="e">
        <f t="shared" si="298"/>
        <v>#N/A</v>
      </c>
      <c r="U138" s="32" t="e">
        <f t="shared" si="299"/>
        <v>#N/A</v>
      </c>
      <c r="V138" s="32" t="e">
        <f t="shared" si="300"/>
        <v>#N/A</v>
      </c>
      <c r="W138" s="32" t="e">
        <f t="shared" si="301"/>
        <v>#N/A</v>
      </c>
      <c r="X138" s="32" t="e">
        <f t="shared" si="302"/>
        <v>#N/A</v>
      </c>
      <c r="Y138" s="32" t="e">
        <f t="shared" si="303"/>
        <v>#N/A</v>
      </c>
      <c r="Z138" s="32" t="e">
        <f t="shared" si="304"/>
        <v>#N/A</v>
      </c>
      <c r="AA138" s="32" t="e">
        <f t="shared" si="305"/>
        <v>#N/A</v>
      </c>
      <c r="AB138" s="32" t="str">
        <f t="shared" si="306"/>
        <v/>
      </c>
      <c r="AC138" s="32" t="str">
        <f t="shared" si="307"/>
        <v/>
      </c>
      <c r="AD138" s="32" t="e">
        <f t="shared" si="308"/>
        <v>#N/A</v>
      </c>
      <c r="AE138" s="32" t="e">
        <f t="shared" si="309"/>
        <v>#N/A</v>
      </c>
      <c r="AF138" s="32" t="e">
        <f t="shared" si="310"/>
        <v>#N/A</v>
      </c>
      <c r="AG138" s="32">
        <f t="shared" si="311"/>
        <v>0</v>
      </c>
      <c r="AH138" s="32">
        <f t="shared" si="312"/>
        <v>0</v>
      </c>
      <c r="AI138" s="32">
        <f t="shared" si="313"/>
        <v>0</v>
      </c>
      <c r="AJ138" s="32">
        <f t="shared" si="314"/>
        <v>0</v>
      </c>
      <c r="AK138" s="32">
        <f t="shared" si="315"/>
        <v>0</v>
      </c>
      <c r="AL138" s="32" t="str">
        <f t="shared" si="316"/>
        <v/>
      </c>
      <c r="AM138" s="32" t="e">
        <f t="shared" si="317"/>
        <v>#N/A</v>
      </c>
      <c r="AN138" s="32" t="e">
        <f t="shared" si="318"/>
        <v>#N/A</v>
      </c>
      <c r="AO138" s="32" t="e">
        <f t="shared" si="319"/>
        <v>#N/A</v>
      </c>
      <c r="AP138" s="32" t="e">
        <f t="shared" si="320"/>
        <v>#N/A</v>
      </c>
      <c r="AQ138" s="32" t="e">
        <f t="shared" si="321"/>
        <v>#N/A</v>
      </c>
      <c r="AR138" s="32" t="e">
        <f t="shared" si="322"/>
        <v>#N/A</v>
      </c>
      <c r="AS138" s="32" t="e">
        <f t="shared" si="323"/>
        <v>#N/A</v>
      </c>
      <c r="AT138" s="32" t="e">
        <f t="shared" si="324"/>
        <v>#N/A</v>
      </c>
      <c r="AU138" s="32" t="e">
        <f t="shared" si="325"/>
        <v>#N/A</v>
      </c>
      <c r="AV138" s="32" t="e">
        <f t="shared" si="326"/>
        <v>#N/A</v>
      </c>
      <c r="AW138" s="32" t="e">
        <f t="shared" si="327"/>
        <v>#N/A</v>
      </c>
      <c r="AX138" s="32" t="str">
        <f t="shared" si="328"/>
        <v/>
      </c>
      <c r="AY138" s="32" t="str">
        <f t="shared" si="329"/>
        <v/>
      </c>
      <c r="AZ138" s="32" t="e">
        <f t="shared" si="330"/>
        <v>#N/A</v>
      </c>
      <c r="BA138" s="32" t="e">
        <f t="shared" si="331"/>
        <v>#N/A</v>
      </c>
      <c r="BB138" s="32" t="e">
        <f t="shared" si="332"/>
        <v>#N/A</v>
      </c>
      <c r="BC138" s="32">
        <f t="shared" si="333"/>
        <v>0</v>
      </c>
      <c r="BD138" s="32">
        <f t="shared" si="334"/>
        <v>0</v>
      </c>
      <c r="BE138" s="32">
        <f t="shared" si="335"/>
        <v>0</v>
      </c>
      <c r="BF138" s="32">
        <f t="shared" si="336"/>
        <v>0</v>
      </c>
      <c r="BG138" s="32">
        <f t="shared" si="337"/>
        <v>0</v>
      </c>
      <c r="BH138" s="32" t="str">
        <f t="shared" si="338"/>
        <v/>
      </c>
      <c r="BI138" s="32" t="e">
        <f t="shared" si="339"/>
        <v>#N/A</v>
      </c>
      <c r="BJ138" s="32" t="e">
        <f t="shared" si="340"/>
        <v>#N/A</v>
      </c>
      <c r="BK138" s="32" t="e">
        <f t="shared" si="341"/>
        <v>#N/A</v>
      </c>
      <c r="BL138" s="32" t="e">
        <f t="shared" si="342"/>
        <v>#N/A</v>
      </c>
      <c r="BM138" s="32" t="e">
        <f t="shared" si="343"/>
        <v>#N/A</v>
      </c>
      <c r="BN138" s="32" t="e">
        <f t="shared" si="344"/>
        <v>#N/A</v>
      </c>
      <c r="BO138" s="32" t="e">
        <f t="shared" si="345"/>
        <v>#N/A</v>
      </c>
      <c r="BP138" s="32" t="e">
        <f t="shared" si="346"/>
        <v>#N/A</v>
      </c>
      <c r="BQ138" s="32" t="e">
        <f t="shared" si="347"/>
        <v>#N/A</v>
      </c>
      <c r="BR138" s="32" t="e">
        <f t="shared" si="348"/>
        <v>#N/A</v>
      </c>
      <c r="BS138" s="32" t="e">
        <f t="shared" si="349"/>
        <v>#N/A</v>
      </c>
    </row>
    <row r="139" spans="1:71" x14ac:dyDescent="0.3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290"/>
        <v>0</v>
      </c>
      <c r="M139" s="32">
        <f t="shared" si="291"/>
        <v>0</v>
      </c>
      <c r="N139" s="32">
        <f t="shared" si="292"/>
        <v>0</v>
      </c>
      <c r="O139" s="32">
        <f t="shared" si="293"/>
        <v>0</v>
      </c>
      <c r="P139" s="32" t="str">
        <f t="shared" si="294"/>
        <v/>
      </c>
      <c r="Q139" s="32" t="e">
        <f t="shared" si="295"/>
        <v>#N/A</v>
      </c>
      <c r="R139" s="32" t="e">
        <f t="shared" si="296"/>
        <v>#N/A</v>
      </c>
      <c r="S139" s="32" t="e">
        <f t="shared" si="297"/>
        <v>#N/A</v>
      </c>
      <c r="T139" s="32" t="e">
        <f t="shared" si="298"/>
        <v>#N/A</v>
      </c>
      <c r="U139" s="32" t="e">
        <f t="shared" si="299"/>
        <v>#N/A</v>
      </c>
      <c r="V139" s="32" t="e">
        <f t="shared" si="300"/>
        <v>#N/A</v>
      </c>
      <c r="W139" s="32" t="e">
        <f t="shared" si="301"/>
        <v>#N/A</v>
      </c>
      <c r="X139" s="32" t="e">
        <f t="shared" si="302"/>
        <v>#N/A</v>
      </c>
      <c r="Y139" s="32" t="e">
        <f t="shared" si="303"/>
        <v>#N/A</v>
      </c>
      <c r="Z139" s="32" t="e">
        <f t="shared" si="304"/>
        <v>#N/A</v>
      </c>
      <c r="AA139" s="32" t="e">
        <f t="shared" si="305"/>
        <v>#N/A</v>
      </c>
      <c r="AB139" s="32" t="str">
        <f t="shared" si="306"/>
        <v/>
      </c>
      <c r="AC139" s="32" t="str">
        <f t="shared" si="307"/>
        <v/>
      </c>
      <c r="AD139" s="32" t="e">
        <f t="shared" si="308"/>
        <v>#N/A</v>
      </c>
      <c r="AE139" s="32" t="e">
        <f t="shared" si="309"/>
        <v>#N/A</v>
      </c>
      <c r="AF139" s="32" t="e">
        <f t="shared" si="310"/>
        <v>#N/A</v>
      </c>
      <c r="AG139" s="32">
        <f t="shared" si="311"/>
        <v>0</v>
      </c>
      <c r="AH139" s="32">
        <f t="shared" si="312"/>
        <v>0</v>
      </c>
      <c r="AI139" s="32">
        <f t="shared" si="313"/>
        <v>0</v>
      </c>
      <c r="AJ139" s="32">
        <f t="shared" si="314"/>
        <v>0</v>
      </c>
      <c r="AK139" s="32">
        <f t="shared" si="315"/>
        <v>0</v>
      </c>
      <c r="AL139" s="32" t="str">
        <f t="shared" si="316"/>
        <v/>
      </c>
      <c r="AM139" s="32" t="e">
        <f t="shared" si="317"/>
        <v>#N/A</v>
      </c>
      <c r="AN139" s="32" t="e">
        <f t="shared" si="318"/>
        <v>#N/A</v>
      </c>
      <c r="AO139" s="32" t="e">
        <f t="shared" si="319"/>
        <v>#N/A</v>
      </c>
      <c r="AP139" s="32" t="e">
        <f t="shared" si="320"/>
        <v>#N/A</v>
      </c>
      <c r="AQ139" s="32" t="e">
        <f t="shared" si="321"/>
        <v>#N/A</v>
      </c>
      <c r="AR139" s="32" t="e">
        <f t="shared" si="322"/>
        <v>#N/A</v>
      </c>
      <c r="AS139" s="32" t="e">
        <f t="shared" si="323"/>
        <v>#N/A</v>
      </c>
      <c r="AT139" s="32" t="e">
        <f t="shared" si="324"/>
        <v>#N/A</v>
      </c>
      <c r="AU139" s="32" t="e">
        <f t="shared" si="325"/>
        <v>#N/A</v>
      </c>
      <c r="AV139" s="32" t="e">
        <f t="shared" si="326"/>
        <v>#N/A</v>
      </c>
      <c r="AW139" s="32" t="e">
        <f t="shared" si="327"/>
        <v>#N/A</v>
      </c>
      <c r="AX139" s="32" t="str">
        <f t="shared" si="328"/>
        <v/>
      </c>
      <c r="AY139" s="32" t="str">
        <f t="shared" si="329"/>
        <v/>
      </c>
      <c r="AZ139" s="32" t="e">
        <f t="shared" si="330"/>
        <v>#N/A</v>
      </c>
      <c r="BA139" s="32" t="e">
        <f t="shared" si="331"/>
        <v>#N/A</v>
      </c>
      <c r="BB139" s="32" t="e">
        <f t="shared" si="332"/>
        <v>#N/A</v>
      </c>
      <c r="BC139" s="32">
        <f t="shared" si="333"/>
        <v>0</v>
      </c>
      <c r="BD139" s="32">
        <f t="shared" si="334"/>
        <v>0</v>
      </c>
      <c r="BE139" s="32">
        <f t="shared" si="335"/>
        <v>0</v>
      </c>
      <c r="BF139" s="32">
        <f t="shared" si="336"/>
        <v>0</v>
      </c>
      <c r="BG139" s="32">
        <f t="shared" si="337"/>
        <v>0</v>
      </c>
      <c r="BH139" s="32" t="str">
        <f t="shared" si="338"/>
        <v/>
      </c>
      <c r="BI139" s="32" t="e">
        <f t="shared" si="339"/>
        <v>#N/A</v>
      </c>
      <c r="BJ139" s="32" t="e">
        <f t="shared" si="340"/>
        <v>#N/A</v>
      </c>
      <c r="BK139" s="32" t="e">
        <f t="shared" si="341"/>
        <v>#N/A</v>
      </c>
      <c r="BL139" s="32" t="e">
        <f t="shared" si="342"/>
        <v>#N/A</v>
      </c>
      <c r="BM139" s="32" t="e">
        <f t="shared" si="343"/>
        <v>#N/A</v>
      </c>
      <c r="BN139" s="32" t="e">
        <f t="shared" si="344"/>
        <v>#N/A</v>
      </c>
      <c r="BO139" s="32" t="e">
        <f t="shared" si="345"/>
        <v>#N/A</v>
      </c>
      <c r="BP139" s="32" t="e">
        <f t="shared" si="346"/>
        <v>#N/A</v>
      </c>
      <c r="BQ139" s="32" t="e">
        <f t="shared" si="347"/>
        <v>#N/A</v>
      </c>
      <c r="BR139" s="32" t="e">
        <f t="shared" si="348"/>
        <v>#N/A</v>
      </c>
      <c r="BS139" s="32" t="e">
        <f t="shared" si="349"/>
        <v>#N/A</v>
      </c>
    </row>
    <row r="140" spans="1:71" x14ac:dyDescent="0.3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290"/>
        <v>0</v>
      </c>
      <c r="M140" s="32">
        <f t="shared" si="291"/>
        <v>0</v>
      </c>
      <c r="N140" s="32">
        <f t="shared" si="292"/>
        <v>0</v>
      </c>
      <c r="O140" s="32">
        <f t="shared" si="293"/>
        <v>0</v>
      </c>
      <c r="P140" s="32" t="str">
        <f t="shared" si="294"/>
        <v/>
      </c>
      <c r="Q140" s="32" t="e">
        <f t="shared" si="295"/>
        <v>#N/A</v>
      </c>
      <c r="R140" s="32" t="e">
        <f t="shared" si="296"/>
        <v>#N/A</v>
      </c>
      <c r="S140" s="32" t="e">
        <f t="shared" si="297"/>
        <v>#N/A</v>
      </c>
      <c r="T140" s="32" t="e">
        <f t="shared" si="298"/>
        <v>#N/A</v>
      </c>
      <c r="U140" s="32" t="e">
        <f t="shared" si="299"/>
        <v>#N/A</v>
      </c>
      <c r="V140" s="32" t="e">
        <f t="shared" si="300"/>
        <v>#N/A</v>
      </c>
      <c r="W140" s="32" t="e">
        <f t="shared" si="301"/>
        <v>#N/A</v>
      </c>
      <c r="X140" s="32" t="e">
        <f t="shared" si="302"/>
        <v>#N/A</v>
      </c>
      <c r="Y140" s="32" t="e">
        <f t="shared" si="303"/>
        <v>#N/A</v>
      </c>
      <c r="Z140" s="32" t="e">
        <f t="shared" si="304"/>
        <v>#N/A</v>
      </c>
      <c r="AA140" s="32" t="e">
        <f t="shared" si="305"/>
        <v>#N/A</v>
      </c>
      <c r="AB140" s="32" t="str">
        <f t="shared" si="306"/>
        <v/>
      </c>
      <c r="AC140" s="32" t="str">
        <f t="shared" si="307"/>
        <v/>
      </c>
      <c r="AD140" s="32" t="e">
        <f t="shared" si="308"/>
        <v>#N/A</v>
      </c>
      <c r="AE140" s="32" t="e">
        <f t="shared" si="309"/>
        <v>#N/A</v>
      </c>
      <c r="AF140" s="32" t="e">
        <f t="shared" si="310"/>
        <v>#N/A</v>
      </c>
      <c r="AG140" s="32">
        <f t="shared" si="311"/>
        <v>0</v>
      </c>
      <c r="AH140" s="32">
        <f t="shared" si="312"/>
        <v>0</v>
      </c>
      <c r="AI140" s="32">
        <f t="shared" si="313"/>
        <v>0</v>
      </c>
      <c r="AJ140" s="32">
        <f t="shared" si="314"/>
        <v>0</v>
      </c>
      <c r="AK140" s="32">
        <f t="shared" si="315"/>
        <v>0</v>
      </c>
      <c r="AL140" s="32" t="str">
        <f t="shared" si="316"/>
        <v/>
      </c>
      <c r="AM140" s="32" t="e">
        <f t="shared" si="317"/>
        <v>#N/A</v>
      </c>
      <c r="AN140" s="32" t="e">
        <f t="shared" si="318"/>
        <v>#N/A</v>
      </c>
      <c r="AO140" s="32" t="e">
        <f t="shared" si="319"/>
        <v>#N/A</v>
      </c>
      <c r="AP140" s="32" t="e">
        <f t="shared" si="320"/>
        <v>#N/A</v>
      </c>
      <c r="AQ140" s="32" t="e">
        <f t="shared" si="321"/>
        <v>#N/A</v>
      </c>
      <c r="AR140" s="32" t="e">
        <f t="shared" si="322"/>
        <v>#N/A</v>
      </c>
      <c r="AS140" s="32" t="e">
        <f t="shared" si="323"/>
        <v>#N/A</v>
      </c>
      <c r="AT140" s="32" t="e">
        <f t="shared" si="324"/>
        <v>#N/A</v>
      </c>
      <c r="AU140" s="32" t="e">
        <f t="shared" si="325"/>
        <v>#N/A</v>
      </c>
      <c r="AV140" s="32" t="e">
        <f t="shared" si="326"/>
        <v>#N/A</v>
      </c>
      <c r="AW140" s="32" t="e">
        <f t="shared" si="327"/>
        <v>#N/A</v>
      </c>
      <c r="AX140" s="32" t="str">
        <f t="shared" si="328"/>
        <v/>
      </c>
      <c r="AY140" s="32" t="str">
        <f t="shared" si="329"/>
        <v/>
      </c>
      <c r="AZ140" s="32" t="e">
        <f t="shared" si="330"/>
        <v>#N/A</v>
      </c>
      <c r="BA140" s="32" t="e">
        <f t="shared" si="331"/>
        <v>#N/A</v>
      </c>
      <c r="BB140" s="32" t="e">
        <f t="shared" si="332"/>
        <v>#N/A</v>
      </c>
      <c r="BC140" s="32">
        <f t="shared" si="333"/>
        <v>0</v>
      </c>
      <c r="BD140" s="32">
        <f t="shared" si="334"/>
        <v>0</v>
      </c>
      <c r="BE140" s="32">
        <f t="shared" si="335"/>
        <v>0</v>
      </c>
      <c r="BF140" s="32">
        <f t="shared" si="336"/>
        <v>0</v>
      </c>
      <c r="BG140" s="32">
        <f t="shared" si="337"/>
        <v>0</v>
      </c>
      <c r="BH140" s="32" t="str">
        <f t="shared" si="338"/>
        <v/>
      </c>
      <c r="BI140" s="32" t="e">
        <f t="shared" si="339"/>
        <v>#N/A</v>
      </c>
      <c r="BJ140" s="32" t="e">
        <f t="shared" si="340"/>
        <v>#N/A</v>
      </c>
      <c r="BK140" s="32" t="e">
        <f t="shared" si="341"/>
        <v>#N/A</v>
      </c>
      <c r="BL140" s="32" t="e">
        <f t="shared" si="342"/>
        <v>#N/A</v>
      </c>
      <c r="BM140" s="32" t="e">
        <f t="shared" si="343"/>
        <v>#N/A</v>
      </c>
      <c r="BN140" s="32" t="e">
        <f t="shared" si="344"/>
        <v>#N/A</v>
      </c>
      <c r="BO140" s="32" t="e">
        <f t="shared" si="345"/>
        <v>#N/A</v>
      </c>
      <c r="BP140" s="32" t="e">
        <f t="shared" si="346"/>
        <v>#N/A</v>
      </c>
      <c r="BQ140" s="32" t="e">
        <f t="shared" si="347"/>
        <v>#N/A</v>
      </c>
      <c r="BR140" s="32" t="e">
        <f t="shared" si="348"/>
        <v>#N/A</v>
      </c>
      <c r="BS140" s="32" t="e">
        <f t="shared" si="349"/>
        <v>#N/A</v>
      </c>
    </row>
    <row r="141" spans="1:71" x14ac:dyDescent="0.3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290"/>
        <v>0</v>
      </c>
      <c r="M141" s="32">
        <f t="shared" si="291"/>
        <v>0</v>
      </c>
      <c r="N141" s="32">
        <f t="shared" si="292"/>
        <v>0</v>
      </c>
      <c r="O141" s="32">
        <f t="shared" si="293"/>
        <v>0</v>
      </c>
      <c r="P141" s="32" t="str">
        <f t="shared" si="294"/>
        <v/>
      </c>
      <c r="Q141" s="32" t="e">
        <f t="shared" si="295"/>
        <v>#N/A</v>
      </c>
      <c r="R141" s="32" t="e">
        <f t="shared" si="296"/>
        <v>#N/A</v>
      </c>
      <c r="S141" s="32" t="e">
        <f t="shared" si="297"/>
        <v>#N/A</v>
      </c>
      <c r="T141" s="32" t="e">
        <f t="shared" si="298"/>
        <v>#N/A</v>
      </c>
      <c r="U141" s="32" t="e">
        <f t="shared" si="299"/>
        <v>#N/A</v>
      </c>
      <c r="V141" s="32" t="e">
        <f t="shared" si="300"/>
        <v>#N/A</v>
      </c>
      <c r="W141" s="32" t="e">
        <f t="shared" si="301"/>
        <v>#N/A</v>
      </c>
      <c r="X141" s="32" t="e">
        <f t="shared" si="302"/>
        <v>#N/A</v>
      </c>
      <c r="Y141" s="32" t="e">
        <f t="shared" si="303"/>
        <v>#N/A</v>
      </c>
      <c r="Z141" s="32" t="e">
        <f t="shared" si="304"/>
        <v>#N/A</v>
      </c>
      <c r="AA141" s="32" t="e">
        <f t="shared" si="305"/>
        <v>#N/A</v>
      </c>
      <c r="AB141" s="32" t="str">
        <f t="shared" si="306"/>
        <v/>
      </c>
      <c r="AC141" s="32" t="str">
        <f t="shared" si="307"/>
        <v/>
      </c>
      <c r="AD141" s="32" t="e">
        <f t="shared" si="308"/>
        <v>#N/A</v>
      </c>
      <c r="AE141" s="32" t="e">
        <f t="shared" si="309"/>
        <v>#N/A</v>
      </c>
      <c r="AF141" s="32" t="e">
        <f t="shared" si="310"/>
        <v>#N/A</v>
      </c>
      <c r="AG141" s="32">
        <f t="shared" si="311"/>
        <v>0</v>
      </c>
      <c r="AH141" s="32">
        <f t="shared" si="312"/>
        <v>0</v>
      </c>
      <c r="AI141" s="32">
        <f t="shared" si="313"/>
        <v>0</v>
      </c>
      <c r="AJ141" s="32">
        <f t="shared" si="314"/>
        <v>0</v>
      </c>
      <c r="AK141" s="32">
        <f t="shared" si="315"/>
        <v>0</v>
      </c>
      <c r="AL141" s="32" t="str">
        <f t="shared" si="316"/>
        <v/>
      </c>
      <c r="AM141" s="32" t="e">
        <f t="shared" si="317"/>
        <v>#N/A</v>
      </c>
      <c r="AN141" s="32" t="e">
        <f t="shared" si="318"/>
        <v>#N/A</v>
      </c>
      <c r="AO141" s="32" t="e">
        <f t="shared" si="319"/>
        <v>#N/A</v>
      </c>
      <c r="AP141" s="32" t="e">
        <f t="shared" si="320"/>
        <v>#N/A</v>
      </c>
      <c r="AQ141" s="32" t="e">
        <f t="shared" si="321"/>
        <v>#N/A</v>
      </c>
      <c r="AR141" s="32" t="e">
        <f t="shared" si="322"/>
        <v>#N/A</v>
      </c>
      <c r="AS141" s="32" t="e">
        <f t="shared" si="323"/>
        <v>#N/A</v>
      </c>
      <c r="AT141" s="32" t="e">
        <f t="shared" si="324"/>
        <v>#N/A</v>
      </c>
      <c r="AU141" s="32" t="e">
        <f t="shared" si="325"/>
        <v>#N/A</v>
      </c>
      <c r="AV141" s="32" t="e">
        <f t="shared" si="326"/>
        <v>#N/A</v>
      </c>
      <c r="AW141" s="32" t="e">
        <f t="shared" si="327"/>
        <v>#N/A</v>
      </c>
      <c r="AX141" s="32" t="str">
        <f t="shared" si="328"/>
        <v/>
      </c>
      <c r="AY141" s="32" t="str">
        <f t="shared" si="329"/>
        <v/>
      </c>
      <c r="AZ141" s="32" t="e">
        <f t="shared" si="330"/>
        <v>#N/A</v>
      </c>
      <c r="BA141" s="32" t="e">
        <f t="shared" si="331"/>
        <v>#N/A</v>
      </c>
      <c r="BB141" s="32" t="e">
        <f t="shared" si="332"/>
        <v>#N/A</v>
      </c>
      <c r="BC141" s="32">
        <f t="shared" si="333"/>
        <v>0</v>
      </c>
      <c r="BD141" s="32">
        <f t="shared" si="334"/>
        <v>0</v>
      </c>
      <c r="BE141" s="32">
        <f t="shared" si="335"/>
        <v>0</v>
      </c>
      <c r="BF141" s="32">
        <f t="shared" si="336"/>
        <v>0</v>
      </c>
      <c r="BG141" s="32">
        <f t="shared" si="337"/>
        <v>0</v>
      </c>
      <c r="BH141" s="32" t="str">
        <f t="shared" si="338"/>
        <v/>
      </c>
      <c r="BI141" s="32" t="e">
        <f t="shared" si="339"/>
        <v>#N/A</v>
      </c>
      <c r="BJ141" s="32" t="e">
        <f t="shared" si="340"/>
        <v>#N/A</v>
      </c>
      <c r="BK141" s="32" t="e">
        <f t="shared" si="341"/>
        <v>#N/A</v>
      </c>
      <c r="BL141" s="32" t="e">
        <f t="shared" si="342"/>
        <v>#N/A</v>
      </c>
      <c r="BM141" s="32" t="e">
        <f t="shared" si="343"/>
        <v>#N/A</v>
      </c>
      <c r="BN141" s="32" t="e">
        <f t="shared" si="344"/>
        <v>#N/A</v>
      </c>
      <c r="BO141" s="32" t="e">
        <f t="shared" si="345"/>
        <v>#N/A</v>
      </c>
      <c r="BP141" s="32" t="e">
        <f t="shared" si="346"/>
        <v>#N/A</v>
      </c>
      <c r="BQ141" s="32" t="e">
        <f t="shared" si="347"/>
        <v>#N/A</v>
      </c>
      <c r="BR141" s="32" t="e">
        <f t="shared" si="348"/>
        <v>#N/A</v>
      </c>
      <c r="BS141" s="32" t="e">
        <f t="shared" si="349"/>
        <v>#N/A</v>
      </c>
    </row>
    <row r="142" spans="1:71" x14ac:dyDescent="0.3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290"/>
        <v>0</v>
      </c>
      <c r="M142" s="32">
        <f t="shared" si="291"/>
        <v>0</v>
      </c>
      <c r="N142" s="32">
        <f t="shared" si="292"/>
        <v>0</v>
      </c>
      <c r="O142" s="32">
        <f t="shared" si="293"/>
        <v>0</v>
      </c>
      <c r="P142" s="32" t="str">
        <f t="shared" si="294"/>
        <v/>
      </c>
      <c r="Q142" s="32" t="e">
        <f t="shared" si="295"/>
        <v>#N/A</v>
      </c>
      <c r="R142" s="32" t="e">
        <f t="shared" si="296"/>
        <v>#N/A</v>
      </c>
      <c r="S142" s="32" t="e">
        <f t="shared" si="297"/>
        <v>#N/A</v>
      </c>
      <c r="T142" s="32" t="e">
        <f t="shared" si="298"/>
        <v>#N/A</v>
      </c>
      <c r="U142" s="32" t="e">
        <f t="shared" si="299"/>
        <v>#N/A</v>
      </c>
      <c r="V142" s="32" t="e">
        <f t="shared" si="300"/>
        <v>#N/A</v>
      </c>
      <c r="W142" s="32" t="e">
        <f t="shared" si="301"/>
        <v>#N/A</v>
      </c>
      <c r="X142" s="32" t="e">
        <f t="shared" si="302"/>
        <v>#N/A</v>
      </c>
      <c r="Y142" s="32" t="e">
        <f t="shared" si="303"/>
        <v>#N/A</v>
      </c>
      <c r="Z142" s="32" t="e">
        <f t="shared" si="304"/>
        <v>#N/A</v>
      </c>
      <c r="AA142" s="32" t="e">
        <f t="shared" si="305"/>
        <v>#N/A</v>
      </c>
      <c r="AB142" s="32" t="str">
        <f t="shared" si="306"/>
        <v/>
      </c>
      <c r="AC142" s="32" t="str">
        <f t="shared" si="307"/>
        <v/>
      </c>
      <c r="AD142" s="32" t="e">
        <f t="shared" si="308"/>
        <v>#N/A</v>
      </c>
      <c r="AE142" s="32" t="e">
        <f t="shared" si="309"/>
        <v>#N/A</v>
      </c>
      <c r="AF142" s="32" t="e">
        <f t="shared" si="310"/>
        <v>#N/A</v>
      </c>
      <c r="AG142" s="32">
        <f t="shared" si="311"/>
        <v>0</v>
      </c>
      <c r="AH142" s="32">
        <f t="shared" si="312"/>
        <v>0</v>
      </c>
      <c r="AI142" s="32">
        <f t="shared" si="313"/>
        <v>0</v>
      </c>
      <c r="AJ142" s="32">
        <f t="shared" si="314"/>
        <v>0</v>
      </c>
      <c r="AK142" s="32">
        <f t="shared" si="315"/>
        <v>0</v>
      </c>
      <c r="AL142" s="32" t="str">
        <f t="shared" si="316"/>
        <v/>
      </c>
      <c r="AM142" s="32" t="e">
        <f t="shared" si="317"/>
        <v>#N/A</v>
      </c>
      <c r="AN142" s="32" t="e">
        <f t="shared" si="318"/>
        <v>#N/A</v>
      </c>
      <c r="AO142" s="32" t="e">
        <f t="shared" si="319"/>
        <v>#N/A</v>
      </c>
      <c r="AP142" s="32" t="e">
        <f t="shared" si="320"/>
        <v>#N/A</v>
      </c>
      <c r="AQ142" s="32" t="e">
        <f t="shared" si="321"/>
        <v>#N/A</v>
      </c>
      <c r="AR142" s="32" t="e">
        <f t="shared" si="322"/>
        <v>#N/A</v>
      </c>
      <c r="AS142" s="32" t="e">
        <f t="shared" si="323"/>
        <v>#N/A</v>
      </c>
      <c r="AT142" s="32" t="e">
        <f t="shared" si="324"/>
        <v>#N/A</v>
      </c>
      <c r="AU142" s="32" t="e">
        <f t="shared" si="325"/>
        <v>#N/A</v>
      </c>
      <c r="AV142" s="32" t="e">
        <f t="shared" si="326"/>
        <v>#N/A</v>
      </c>
      <c r="AW142" s="32" t="e">
        <f t="shared" si="327"/>
        <v>#N/A</v>
      </c>
      <c r="AX142" s="32" t="str">
        <f t="shared" si="328"/>
        <v/>
      </c>
      <c r="AY142" s="32" t="str">
        <f t="shared" si="329"/>
        <v/>
      </c>
      <c r="AZ142" s="32" t="e">
        <f t="shared" si="330"/>
        <v>#N/A</v>
      </c>
      <c r="BA142" s="32" t="e">
        <f t="shared" si="331"/>
        <v>#N/A</v>
      </c>
      <c r="BB142" s="32" t="e">
        <f t="shared" si="332"/>
        <v>#N/A</v>
      </c>
      <c r="BC142" s="32">
        <f t="shared" si="333"/>
        <v>0</v>
      </c>
      <c r="BD142" s="32">
        <f t="shared" si="334"/>
        <v>0</v>
      </c>
      <c r="BE142" s="32">
        <f t="shared" si="335"/>
        <v>0</v>
      </c>
      <c r="BF142" s="32">
        <f t="shared" si="336"/>
        <v>0</v>
      </c>
      <c r="BG142" s="32">
        <f t="shared" si="337"/>
        <v>0</v>
      </c>
      <c r="BH142" s="32" t="str">
        <f t="shared" si="338"/>
        <v/>
      </c>
      <c r="BI142" s="32" t="e">
        <f t="shared" si="339"/>
        <v>#N/A</v>
      </c>
      <c r="BJ142" s="32" t="e">
        <f t="shared" si="340"/>
        <v>#N/A</v>
      </c>
      <c r="BK142" s="32" t="e">
        <f t="shared" si="341"/>
        <v>#N/A</v>
      </c>
      <c r="BL142" s="32" t="e">
        <f t="shared" si="342"/>
        <v>#N/A</v>
      </c>
      <c r="BM142" s="32" t="e">
        <f t="shared" si="343"/>
        <v>#N/A</v>
      </c>
      <c r="BN142" s="32" t="e">
        <f t="shared" si="344"/>
        <v>#N/A</v>
      </c>
      <c r="BO142" s="32" t="e">
        <f t="shared" si="345"/>
        <v>#N/A</v>
      </c>
      <c r="BP142" s="32" t="e">
        <f t="shared" si="346"/>
        <v>#N/A</v>
      </c>
      <c r="BQ142" s="32" t="e">
        <f t="shared" si="347"/>
        <v>#N/A</v>
      </c>
      <c r="BR142" s="32" t="e">
        <f t="shared" si="348"/>
        <v>#N/A</v>
      </c>
      <c r="BS142" s="32" t="e">
        <f t="shared" si="349"/>
        <v>#N/A</v>
      </c>
    </row>
    <row r="143" spans="1:71" x14ac:dyDescent="0.3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290"/>
        <v>0</v>
      </c>
      <c r="M143" s="32">
        <f t="shared" si="291"/>
        <v>0</v>
      </c>
      <c r="N143" s="32">
        <f t="shared" si="292"/>
        <v>0</v>
      </c>
      <c r="O143" s="32">
        <f t="shared" si="293"/>
        <v>0</v>
      </c>
      <c r="P143" s="32" t="str">
        <f t="shared" si="294"/>
        <v/>
      </c>
      <c r="Q143" s="32" t="e">
        <f t="shared" si="295"/>
        <v>#N/A</v>
      </c>
      <c r="R143" s="32" t="e">
        <f t="shared" si="296"/>
        <v>#N/A</v>
      </c>
      <c r="S143" s="32" t="e">
        <f t="shared" si="297"/>
        <v>#N/A</v>
      </c>
      <c r="T143" s="32" t="e">
        <f t="shared" si="298"/>
        <v>#N/A</v>
      </c>
      <c r="U143" s="32" t="e">
        <f t="shared" si="299"/>
        <v>#N/A</v>
      </c>
      <c r="V143" s="32" t="e">
        <f t="shared" si="300"/>
        <v>#N/A</v>
      </c>
      <c r="W143" s="32" t="e">
        <f t="shared" si="301"/>
        <v>#N/A</v>
      </c>
      <c r="X143" s="32" t="e">
        <f t="shared" si="302"/>
        <v>#N/A</v>
      </c>
      <c r="Y143" s="32" t="e">
        <f t="shared" si="303"/>
        <v>#N/A</v>
      </c>
      <c r="Z143" s="32" t="e">
        <f t="shared" si="304"/>
        <v>#N/A</v>
      </c>
      <c r="AA143" s="32" t="e">
        <f t="shared" si="305"/>
        <v>#N/A</v>
      </c>
      <c r="AB143" s="32" t="str">
        <f t="shared" si="306"/>
        <v/>
      </c>
      <c r="AC143" s="32" t="str">
        <f t="shared" si="307"/>
        <v/>
      </c>
      <c r="AD143" s="32" t="e">
        <f t="shared" si="308"/>
        <v>#N/A</v>
      </c>
      <c r="AE143" s="32" t="e">
        <f t="shared" si="309"/>
        <v>#N/A</v>
      </c>
      <c r="AF143" s="32" t="e">
        <f t="shared" si="310"/>
        <v>#N/A</v>
      </c>
      <c r="AG143" s="32">
        <f t="shared" si="311"/>
        <v>0</v>
      </c>
      <c r="AH143" s="32">
        <f t="shared" si="312"/>
        <v>0</v>
      </c>
      <c r="AI143" s="32">
        <f t="shared" si="313"/>
        <v>0</v>
      </c>
      <c r="AJ143" s="32">
        <f t="shared" si="314"/>
        <v>0</v>
      </c>
      <c r="AK143" s="32">
        <f t="shared" si="315"/>
        <v>0</v>
      </c>
      <c r="AL143" s="32" t="str">
        <f t="shared" si="316"/>
        <v/>
      </c>
      <c r="AM143" s="32" t="e">
        <f t="shared" si="317"/>
        <v>#N/A</v>
      </c>
      <c r="AN143" s="32" t="e">
        <f t="shared" si="318"/>
        <v>#N/A</v>
      </c>
      <c r="AO143" s="32" t="e">
        <f t="shared" si="319"/>
        <v>#N/A</v>
      </c>
      <c r="AP143" s="32" t="e">
        <f t="shared" si="320"/>
        <v>#N/A</v>
      </c>
      <c r="AQ143" s="32" t="e">
        <f t="shared" si="321"/>
        <v>#N/A</v>
      </c>
      <c r="AR143" s="32" t="e">
        <f t="shared" si="322"/>
        <v>#N/A</v>
      </c>
      <c r="AS143" s="32" t="e">
        <f t="shared" si="323"/>
        <v>#N/A</v>
      </c>
      <c r="AT143" s="32" t="e">
        <f t="shared" si="324"/>
        <v>#N/A</v>
      </c>
      <c r="AU143" s="32" t="e">
        <f t="shared" si="325"/>
        <v>#N/A</v>
      </c>
      <c r="AV143" s="32" t="e">
        <f t="shared" si="326"/>
        <v>#N/A</v>
      </c>
      <c r="AW143" s="32" t="e">
        <f t="shared" si="327"/>
        <v>#N/A</v>
      </c>
      <c r="AX143" s="32" t="str">
        <f t="shared" si="328"/>
        <v/>
      </c>
      <c r="AY143" s="32" t="str">
        <f t="shared" si="329"/>
        <v/>
      </c>
      <c r="AZ143" s="32" t="e">
        <f t="shared" si="330"/>
        <v>#N/A</v>
      </c>
      <c r="BA143" s="32" t="e">
        <f t="shared" si="331"/>
        <v>#N/A</v>
      </c>
      <c r="BB143" s="32" t="e">
        <f t="shared" si="332"/>
        <v>#N/A</v>
      </c>
      <c r="BC143" s="32">
        <f t="shared" si="333"/>
        <v>0</v>
      </c>
      <c r="BD143" s="32">
        <f t="shared" si="334"/>
        <v>0</v>
      </c>
      <c r="BE143" s="32">
        <f t="shared" si="335"/>
        <v>0</v>
      </c>
      <c r="BF143" s="32">
        <f t="shared" si="336"/>
        <v>0</v>
      </c>
      <c r="BG143" s="32">
        <f t="shared" si="337"/>
        <v>0</v>
      </c>
      <c r="BH143" s="32" t="str">
        <f t="shared" si="338"/>
        <v/>
      </c>
      <c r="BI143" s="32" t="e">
        <f t="shared" si="339"/>
        <v>#N/A</v>
      </c>
      <c r="BJ143" s="32" t="e">
        <f t="shared" si="340"/>
        <v>#N/A</v>
      </c>
      <c r="BK143" s="32" t="e">
        <f t="shared" si="341"/>
        <v>#N/A</v>
      </c>
      <c r="BL143" s="32" t="e">
        <f t="shared" si="342"/>
        <v>#N/A</v>
      </c>
      <c r="BM143" s="32" t="e">
        <f t="shared" si="343"/>
        <v>#N/A</v>
      </c>
      <c r="BN143" s="32" t="e">
        <f t="shared" si="344"/>
        <v>#N/A</v>
      </c>
      <c r="BO143" s="32" t="e">
        <f t="shared" si="345"/>
        <v>#N/A</v>
      </c>
      <c r="BP143" s="32" t="e">
        <f t="shared" si="346"/>
        <v>#N/A</v>
      </c>
      <c r="BQ143" s="32" t="e">
        <f t="shared" si="347"/>
        <v>#N/A</v>
      </c>
      <c r="BR143" s="32" t="e">
        <f t="shared" si="348"/>
        <v>#N/A</v>
      </c>
      <c r="BS143" s="32" t="e">
        <f t="shared" si="349"/>
        <v>#N/A</v>
      </c>
    </row>
    <row r="144" spans="1:71" x14ac:dyDescent="0.3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290"/>
        <v>0</v>
      </c>
      <c r="M144" s="32">
        <f t="shared" si="291"/>
        <v>0</v>
      </c>
      <c r="N144" s="32">
        <f t="shared" si="292"/>
        <v>0</v>
      </c>
      <c r="O144" s="32">
        <f t="shared" si="293"/>
        <v>0</v>
      </c>
      <c r="P144" s="32" t="str">
        <f t="shared" si="294"/>
        <v/>
      </c>
      <c r="Q144" s="32" t="e">
        <f t="shared" si="295"/>
        <v>#N/A</v>
      </c>
      <c r="R144" s="32" t="e">
        <f t="shared" si="296"/>
        <v>#N/A</v>
      </c>
      <c r="S144" s="32" t="e">
        <f t="shared" si="297"/>
        <v>#N/A</v>
      </c>
      <c r="T144" s="32" t="e">
        <f t="shared" si="298"/>
        <v>#N/A</v>
      </c>
      <c r="U144" s="32" t="e">
        <f t="shared" si="299"/>
        <v>#N/A</v>
      </c>
      <c r="V144" s="32" t="e">
        <f t="shared" si="300"/>
        <v>#N/A</v>
      </c>
      <c r="W144" s="32" t="e">
        <f t="shared" si="301"/>
        <v>#N/A</v>
      </c>
      <c r="X144" s="32" t="e">
        <f t="shared" si="302"/>
        <v>#N/A</v>
      </c>
      <c r="Y144" s="32" t="e">
        <f t="shared" si="303"/>
        <v>#N/A</v>
      </c>
      <c r="Z144" s="32" t="e">
        <f t="shared" si="304"/>
        <v>#N/A</v>
      </c>
      <c r="AA144" s="32" t="e">
        <f t="shared" si="305"/>
        <v>#N/A</v>
      </c>
      <c r="AB144" s="32" t="str">
        <f t="shared" si="306"/>
        <v/>
      </c>
      <c r="AC144" s="32" t="str">
        <f t="shared" si="307"/>
        <v/>
      </c>
      <c r="AD144" s="32" t="e">
        <f t="shared" si="308"/>
        <v>#N/A</v>
      </c>
      <c r="AE144" s="32" t="e">
        <f t="shared" si="309"/>
        <v>#N/A</v>
      </c>
      <c r="AF144" s="32" t="e">
        <f t="shared" si="310"/>
        <v>#N/A</v>
      </c>
      <c r="AG144" s="32">
        <f t="shared" si="311"/>
        <v>0</v>
      </c>
      <c r="AH144" s="32">
        <f t="shared" si="312"/>
        <v>0</v>
      </c>
      <c r="AI144" s="32">
        <f t="shared" si="313"/>
        <v>0</v>
      </c>
      <c r="AJ144" s="32">
        <f t="shared" si="314"/>
        <v>0</v>
      </c>
      <c r="AK144" s="32">
        <f t="shared" si="315"/>
        <v>0</v>
      </c>
      <c r="AL144" s="32" t="str">
        <f t="shared" si="316"/>
        <v/>
      </c>
      <c r="AM144" s="32" t="e">
        <f t="shared" si="317"/>
        <v>#N/A</v>
      </c>
      <c r="AN144" s="32" t="e">
        <f t="shared" si="318"/>
        <v>#N/A</v>
      </c>
      <c r="AO144" s="32" t="e">
        <f t="shared" si="319"/>
        <v>#N/A</v>
      </c>
      <c r="AP144" s="32" t="e">
        <f t="shared" si="320"/>
        <v>#N/A</v>
      </c>
      <c r="AQ144" s="32" t="e">
        <f t="shared" si="321"/>
        <v>#N/A</v>
      </c>
      <c r="AR144" s="32" t="e">
        <f t="shared" si="322"/>
        <v>#N/A</v>
      </c>
      <c r="AS144" s="32" t="e">
        <f t="shared" si="323"/>
        <v>#N/A</v>
      </c>
      <c r="AT144" s="32" t="e">
        <f t="shared" si="324"/>
        <v>#N/A</v>
      </c>
      <c r="AU144" s="32" t="e">
        <f t="shared" si="325"/>
        <v>#N/A</v>
      </c>
      <c r="AV144" s="32" t="e">
        <f t="shared" si="326"/>
        <v>#N/A</v>
      </c>
      <c r="AW144" s="32" t="e">
        <f t="shared" si="327"/>
        <v>#N/A</v>
      </c>
      <c r="AX144" s="32" t="str">
        <f t="shared" si="328"/>
        <v/>
      </c>
      <c r="AY144" s="32" t="str">
        <f t="shared" si="329"/>
        <v/>
      </c>
      <c r="AZ144" s="32" t="e">
        <f t="shared" si="330"/>
        <v>#N/A</v>
      </c>
      <c r="BA144" s="32" t="e">
        <f t="shared" si="331"/>
        <v>#N/A</v>
      </c>
      <c r="BB144" s="32" t="e">
        <f t="shared" si="332"/>
        <v>#N/A</v>
      </c>
      <c r="BC144" s="32">
        <f t="shared" si="333"/>
        <v>0</v>
      </c>
      <c r="BD144" s="32">
        <f t="shared" si="334"/>
        <v>0</v>
      </c>
      <c r="BE144" s="32">
        <f t="shared" si="335"/>
        <v>0</v>
      </c>
      <c r="BF144" s="32">
        <f t="shared" si="336"/>
        <v>0</v>
      </c>
      <c r="BG144" s="32">
        <f t="shared" si="337"/>
        <v>0</v>
      </c>
      <c r="BH144" s="32" t="str">
        <f t="shared" si="338"/>
        <v/>
      </c>
      <c r="BI144" s="32" t="e">
        <f t="shared" si="339"/>
        <v>#N/A</v>
      </c>
      <c r="BJ144" s="32" t="e">
        <f t="shared" si="340"/>
        <v>#N/A</v>
      </c>
      <c r="BK144" s="32" t="e">
        <f t="shared" si="341"/>
        <v>#N/A</v>
      </c>
      <c r="BL144" s="32" t="e">
        <f t="shared" si="342"/>
        <v>#N/A</v>
      </c>
      <c r="BM144" s="32" t="e">
        <f t="shared" si="343"/>
        <v>#N/A</v>
      </c>
      <c r="BN144" s="32" t="e">
        <f t="shared" si="344"/>
        <v>#N/A</v>
      </c>
      <c r="BO144" s="32" t="e">
        <f t="shared" si="345"/>
        <v>#N/A</v>
      </c>
      <c r="BP144" s="32" t="e">
        <f t="shared" si="346"/>
        <v>#N/A</v>
      </c>
      <c r="BQ144" s="32" t="e">
        <f t="shared" si="347"/>
        <v>#N/A</v>
      </c>
      <c r="BR144" s="32" t="e">
        <f t="shared" si="348"/>
        <v>#N/A</v>
      </c>
      <c r="BS144" s="32" t="e">
        <f t="shared" si="349"/>
        <v>#N/A</v>
      </c>
    </row>
    <row r="145" spans="1:71" x14ac:dyDescent="0.3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290"/>
        <v>0</v>
      </c>
      <c r="M145" s="32">
        <f t="shared" si="291"/>
        <v>0</v>
      </c>
      <c r="N145" s="32">
        <f t="shared" si="292"/>
        <v>0</v>
      </c>
      <c r="O145" s="32">
        <f t="shared" si="293"/>
        <v>0</v>
      </c>
      <c r="P145" s="32" t="str">
        <f t="shared" si="294"/>
        <v/>
      </c>
      <c r="Q145" s="32" t="e">
        <f t="shared" si="295"/>
        <v>#N/A</v>
      </c>
      <c r="R145" s="32" t="e">
        <f t="shared" si="296"/>
        <v>#N/A</v>
      </c>
      <c r="S145" s="32" t="e">
        <f t="shared" si="297"/>
        <v>#N/A</v>
      </c>
      <c r="T145" s="32" t="e">
        <f t="shared" si="298"/>
        <v>#N/A</v>
      </c>
      <c r="U145" s="32" t="e">
        <f t="shared" si="299"/>
        <v>#N/A</v>
      </c>
      <c r="V145" s="32" t="e">
        <f t="shared" si="300"/>
        <v>#N/A</v>
      </c>
      <c r="W145" s="32" t="e">
        <f t="shared" si="301"/>
        <v>#N/A</v>
      </c>
      <c r="X145" s="32" t="e">
        <f t="shared" si="302"/>
        <v>#N/A</v>
      </c>
      <c r="Y145" s="32" t="e">
        <f t="shared" si="303"/>
        <v>#N/A</v>
      </c>
      <c r="Z145" s="32" t="e">
        <f t="shared" si="304"/>
        <v>#N/A</v>
      </c>
      <c r="AA145" s="32" t="e">
        <f t="shared" si="305"/>
        <v>#N/A</v>
      </c>
      <c r="AB145" s="32" t="str">
        <f t="shared" si="306"/>
        <v/>
      </c>
      <c r="AC145" s="32" t="str">
        <f t="shared" si="307"/>
        <v/>
      </c>
      <c r="AD145" s="32" t="e">
        <f t="shared" si="308"/>
        <v>#N/A</v>
      </c>
      <c r="AE145" s="32" t="e">
        <f t="shared" si="309"/>
        <v>#N/A</v>
      </c>
      <c r="AF145" s="32" t="e">
        <f t="shared" si="310"/>
        <v>#N/A</v>
      </c>
      <c r="AG145" s="32">
        <f t="shared" si="311"/>
        <v>0</v>
      </c>
      <c r="AH145" s="32">
        <f t="shared" si="312"/>
        <v>0</v>
      </c>
      <c r="AI145" s="32">
        <f t="shared" si="313"/>
        <v>0</v>
      </c>
      <c r="AJ145" s="32">
        <f t="shared" si="314"/>
        <v>0</v>
      </c>
      <c r="AK145" s="32">
        <f t="shared" si="315"/>
        <v>0</v>
      </c>
      <c r="AL145" s="32" t="str">
        <f t="shared" si="316"/>
        <v/>
      </c>
      <c r="AM145" s="32" t="e">
        <f t="shared" si="317"/>
        <v>#N/A</v>
      </c>
      <c r="AN145" s="32" t="e">
        <f t="shared" si="318"/>
        <v>#N/A</v>
      </c>
      <c r="AO145" s="32" t="e">
        <f t="shared" si="319"/>
        <v>#N/A</v>
      </c>
      <c r="AP145" s="32" t="e">
        <f t="shared" si="320"/>
        <v>#N/A</v>
      </c>
      <c r="AQ145" s="32" t="e">
        <f t="shared" si="321"/>
        <v>#N/A</v>
      </c>
      <c r="AR145" s="32" t="e">
        <f t="shared" si="322"/>
        <v>#N/A</v>
      </c>
      <c r="AS145" s="32" t="e">
        <f t="shared" si="323"/>
        <v>#N/A</v>
      </c>
      <c r="AT145" s="32" t="e">
        <f t="shared" si="324"/>
        <v>#N/A</v>
      </c>
      <c r="AU145" s="32" t="e">
        <f t="shared" si="325"/>
        <v>#N/A</v>
      </c>
      <c r="AV145" s="32" t="e">
        <f t="shared" si="326"/>
        <v>#N/A</v>
      </c>
      <c r="AW145" s="32" t="e">
        <f t="shared" si="327"/>
        <v>#N/A</v>
      </c>
      <c r="AX145" s="32" t="str">
        <f t="shared" si="328"/>
        <v/>
      </c>
      <c r="AY145" s="32" t="str">
        <f t="shared" si="329"/>
        <v/>
      </c>
      <c r="AZ145" s="32" t="e">
        <f t="shared" si="330"/>
        <v>#N/A</v>
      </c>
      <c r="BA145" s="32" t="e">
        <f t="shared" si="331"/>
        <v>#N/A</v>
      </c>
      <c r="BB145" s="32" t="e">
        <f t="shared" si="332"/>
        <v>#N/A</v>
      </c>
      <c r="BC145" s="32">
        <f t="shared" si="333"/>
        <v>0</v>
      </c>
      <c r="BD145" s="32">
        <f t="shared" si="334"/>
        <v>0</v>
      </c>
      <c r="BE145" s="32">
        <f t="shared" si="335"/>
        <v>0</v>
      </c>
      <c r="BF145" s="32">
        <f t="shared" si="336"/>
        <v>0</v>
      </c>
      <c r="BG145" s="32">
        <f t="shared" si="337"/>
        <v>0</v>
      </c>
      <c r="BH145" s="32" t="str">
        <f t="shared" si="338"/>
        <v/>
      </c>
      <c r="BI145" s="32" t="e">
        <f t="shared" si="339"/>
        <v>#N/A</v>
      </c>
      <c r="BJ145" s="32" t="e">
        <f t="shared" si="340"/>
        <v>#N/A</v>
      </c>
      <c r="BK145" s="32" t="e">
        <f t="shared" si="341"/>
        <v>#N/A</v>
      </c>
      <c r="BL145" s="32" t="e">
        <f t="shared" si="342"/>
        <v>#N/A</v>
      </c>
      <c r="BM145" s="32" t="e">
        <f t="shared" si="343"/>
        <v>#N/A</v>
      </c>
      <c r="BN145" s="32" t="e">
        <f t="shared" si="344"/>
        <v>#N/A</v>
      </c>
      <c r="BO145" s="32" t="e">
        <f t="shared" si="345"/>
        <v>#N/A</v>
      </c>
      <c r="BP145" s="32" t="e">
        <f t="shared" si="346"/>
        <v>#N/A</v>
      </c>
      <c r="BQ145" s="32" t="e">
        <f t="shared" si="347"/>
        <v>#N/A</v>
      </c>
      <c r="BR145" s="32" t="e">
        <f t="shared" si="348"/>
        <v>#N/A</v>
      </c>
      <c r="BS145" s="32" t="e">
        <f t="shared" si="349"/>
        <v>#N/A</v>
      </c>
    </row>
    <row r="146" spans="1:71" x14ac:dyDescent="0.3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290"/>
        <v>0</v>
      </c>
      <c r="M146" s="32">
        <f t="shared" si="291"/>
        <v>0</v>
      </c>
      <c r="N146" s="32">
        <f t="shared" si="292"/>
        <v>0</v>
      </c>
      <c r="O146" s="32">
        <f t="shared" si="293"/>
        <v>0</v>
      </c>
      <c r="P146" s="32" t="str">
        <f t="shared" si="294"/>
        <v/>
      </c>
      <c r="Q146" s="32" t="e">
        <f t="shared" si="295"/>
        <v>#N/A</v>
      </c>
      <c r="R146" s="32" t="e">
        <f t="shared" si="296"/>
        <v>#N/A</v>
      </c>
      <c r="S146" s="32" t="e">
        <f t="shared" si="297"/>
        <v>#N/A</v>
      </c>
      <c r="T146" s="32" t="e">
        <f t="shared" si="298"/>
        <v>#N/A</v>
      </c>
      <c r="U146" s="32" t="e">
        <f t="shared" si="299"/>
        <v>#N/A</v>
      </c>
      <c r="V146" s="32" t="e">
        <f t="shared" si="300"/>
        <v>#N/A</v>
      </c>
      <c r="W146" s="32" t="e">
        <f t="shared" si="301"/>
        <v>#N/A</v>
      </c>
      <c r="X146" s="32" t="e">
        <f t="shared" si="302"/>
        <v>#N/A</v>
      </c>
      <c r="Y146" s="32" t="e">
        <f t="shared" si="303"/>
        <v>#N/A</v>
      </c>
      <c r="Z146" s="32" t="e">
        <f t="shared" si="304"/>
        <v>#N/A</v>
      </c>
      <c r="AA146" s="32" t="e">
        <f t="shared" si="305"/>
        <v>#N/A</v>
      </c>
      <c r="AB146" s="32" t="str">
        <f t="shared" si="306"/>
        <v/>
      </c>
      <c r="AC146" s="32" t="str">
        <f t="shared" si="307"/>
        <v/>
      </c>
      <c r="AD146" s="32" t="e">
        <f t="shared" si="308"/>
        <v>#N/A</v>
      </c>
      <c r="AE146" s="32" t="e">
        <f t="shared" si="309"/>
        <v>#N/A</v>
      </c>
      <c r="AF146" s="32" t="e">
        <f t="shared" si="310"/>
        <v>#N/A</v>
      </c>
      <c r="AG146" s="32">
        <f t="shared" si="311"/>
        <v>0</v>
      </c>
      <c r="AH146" s="32">
        <f t="shared" si="312"/>
        <v>0</v>
      </c>
      <c r="AI146" s="32">
        <f t="shared" si="313"/>
        <v>0</v>
      </c>
      <c r="AJ146" s="32">
        <f t="shared" si="314"/>
        <v>0</v>
      </c>
      <c r="AK146" s="32">
        <f t="shared" si="315"/>
        <v>0</v>
      </c>
      <c r="AL146" s="32" t="str">
        <f t="shared" si="316"/>
        <v/>
      </c>
      <c r="AM146" s="32" t="e">
        <f t="shared" si="317"/>
        <v>#N/A</v>
      </c>
      <c r="AN146" s="32" t="e">
        <f t="shared" si="318"/>
        <v>#N/A</v>
      </c>
      <c r="AO146" s="32" t="e">
        <f t="shared" si="319"/>
        <v>#N/A</v>
      </c>
      <c r="AP146" s="32" t="e">
        <f t="shared" si="320"/>
        <v>#N/A</v>
      </c>
      <c r="AQ146" s="32" t="e">
        <f t="shared" si="321"/>
        <v>#N/A</v>
      </c>
      <c r="AR146" s="32" t="e">
        <f t="shared" si="322"/>
        <v>#N/A</v>
      </c>
      <c r="AS146" s="32" t="e">
        <f t="shared" si="323"/>
        <v>#N/A</v>
      </c>
      <c r="AT146" s="32" t="e">
        <f t="shared" si="324"/>
        <v>#N/A</v>
      </c>
      <c r="AU146" s="32" t="e">
        <f t="shared" si="325"/>
        <v>#N/A</v>
      </c>
      <c r="AV146" s="32" t="e">
        <f t="shared" si="326"/>
        <v>#N/A</v>
      </c>
      <c r="AW146" s="32" t="e">
        <f t="shared" si="327"/>
        <v>#N/A</v>
      </c>
      <c r="AX146" s="32" t="str">
        <f t="shared" si="328"/>
        <v/>
      </c>
      <c r="AY146" s="32" t="str">
        <f t="shared" si="329"/>
        <v/>
      </c>
      <c r="AZ146" s="32" t="e">
        <f t="shared" si="330"/>
        <v>#N/A</v>
      </c>
      <c r="BA146" s="32" t="e">
        <f t="shared" si="331"/>
        <v>#N/A</v>
      </c>
      <c r="BB146" s="32" t="e">
        <f t="shared" si="332"/>
        <v>#N/A</v>
      </c>
      <c r="BC146" s="32">
        <f t="shared" si="333"/>
        <v>0</v>
      </c>
      <c r="BD146" s="32">
        <f t="shared" si="334"/>
        <v>0</v>
      </c>
      <c r="BE146" s="32">
        <f t="shared" si="335"/>
        <v>0</v>
      </c>
      <c r="BF146" s="32">
        <f t="shared" si="336"/>
        <v>0</v>
      </c>
      <c r="BG146" s="32">
        <f t="shared" si="337"/>
        <v>0</v>
      </c>
      <c r="BH146" s="32" t="str">
        <f t="shared" si="338"/>
        <v/>
      </c>
      <c r="BI146" s="32" t="e">
        <f t="shared" si="339"/>
        <v>#N/A</v>
      </c>
      <c r="BJ146" s="32" t="e">
        <f t="shared" si="340"/>
        <v>#N/A</v>
      </c>
      <c r="BK146" s="32" t="e">
        <f t="shared" si="341"/>
        <v>#N/A</v>
      </c>
      <c r="BL146" s="32" t="e">
        <f t="shared" si="342"/>
        <v>#N/A</v>
      </c>
      <c r="BM146" s="32" t="e">
        <f t="shared" si="343"/>
        <v>#N/A</v>
      </c>
      <c r="BN146" s="32" t="e">
        <f t="shared" si="344"/>
        <v>#N/A</v>
      </c>
      <c r="BO146" s="32" t="e">
        <f t="shared" si="345"/>
        <v>#N/A</v>
      </c>
      <c r="BP146" s="32" t="e">
        <f t="shared" si="346"/>
        <v>#N/A</v>
      </c>
      <c r="BQ146" s="32" t="e">
        <f t="shared" si="347"/>
        <v>#N/A</v>
      </c>
      <c r="BR146" s="32" t="e">
        <f t="shared" si="348"/>
        <v>#N/A</v>
      </c>
      <c r="BS146" s="32" t="e">
        <f t="shared" si="349"/>
        <v>#N/A</v>
      </c>
    </row>
    <row r="147" spans="1:71" x14ac:dyDescent="0.3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290"/>
        <v>0</v>
      </c>
      <c r="M147" s="32">
        <f t="shared" si="291"/>
        <v>0</v>
      </c>
      <c r="N147" s="32">
        <f t="shared" si="292"/>
        <v>0</v>
      </c>
      <c r="O147" s="32">
        <f t="shared" si="293"/>
        <v>0</v>
      </c>
      <c r="P147" s="32" t="str">
        <f t="shared" si="294"/>
        <v/>
      </c>
      <c r="Q147" s="32" t="e">
        <f t="shared" si="295"/>
        <v>#N/A</v>
      </c>
      <c r="R147" s="32" t="e">
        <f t="shared" si="296"/>
        <v>#N/A</v>
      </c>
      <c r="S147" s="32" t="e">
        <f t="shared" si="297"/>
        <v>#N/A</v>
      </c>
      <c r="T147" s="32" t="e">
        <f t="shared" si="298"/>
        <v>#N/A</v>
      </c>
      <c r="U147" s="32" t="e">
        <f t="shared" si="299"/>
        <v>#N/A</v>
      </c>
      <c r="V147" s="32" t="e">
        <f t="shared" si="300"/>
        <v>#N/A</v>
      </c>
      <c r="W147" s="32" t="e">
        <f t="shared" si="301"/>
        <v>#N/A</v>
      </c>
      <c r="X147" s="32" t="e">
        <f t="shared" si="302"/>
        <v>#N/A</v>
      </c>
      <c r="Y147" s="32" t="e">
        <f t="shared" si="303"/>
        <v>#N/A</v>
      </c>
      <c r="Z147" s="32" t="e">
        <f t="shared" si="304"/>
        <v>#N/A</v>
      </c>
      <c r="AA147" s="32" t="e">
        <f t="shared" si="305"/>
        <v>#N/A</v>
      </c>
      <c r="AB147" s="32" t="str">
        <f t="shared" si="306"/>
        <v/>
      </c>
      <c r="AC147" s="32" t="str">
        <f t="shared" si="307"/>
        <v/>
      </c>
      <c r="AD147" s="32" t="e">
        <f t="shared" si="308"/>
        <v>#N/A</v>
      </c>
      <c r="AE147" s="32" t="e">
        <f t="shared" si="309"/>
        <v>#N/A</v>
      </c>
      <c r="AF147" s="32" t="e">
        <f t="shared" si="310"/>
        <v>#N/A</v>
      </c>
      <c r="AG147" s="32">
        <f t="shared" si="311"/>
        <v>0</v>
      </c>
      <c r="AH147" s="32">
        <f t="shared" si="312"/>
        <v>0</v>
      </c>
      <c r="AI147" s="32">
        <f t="shared" si="313"/>
        <v>0</v>
      </c>
      <c r="AJ147" s="32">
        <f t="shared" si="314"/>
        <v>0</v>
      </c>
      <c r="AK147" s="32">
        <f t="shared" si="315"/>
        <v>0</v>
      </c>
      <c r="AL147" s="32" t="str">
        <f t="shared" si="316"/>
        <v/>
      </c>
      <c r="AM147" s="32" t="e">
        <f t="shared" si="317"/>
        <v>#N/A</v>
      </c>
      <c r="AN147" s="32" t="e">
        <f t="shared" si="318"/>
        <v>#N/A</v>
      </c>
      <c r="AO147" s="32" t="e">
        <f t="shared" si="319"/>
        <v>#N/A</v>
      </c>
      <c r="AP147" s="32" t="e">
        <f t="shared" si="320"/>
        <v>#N/A</v>
      </c>
      <c r="AQ147" s="32" t="e">
        <f t="shared" si="321"/>
        <v>#N/A</v>
      </c>
      <c r="AR147" s="32" t="e">
        <f t="shared" si="322"/>
        <v>#N/A</v>
      </c>
      <c r="AS147" s="32" t="e">
        <f t="shared" si="323"/>
        <v>#N/A</v>
      </c>
      <c r="AT147" s="32" t="e">
        <f t="shared" si="324"/>
        <v>#N/A</v>
      </c>
      <c r="AU147" s="32" t="e">
        <f t="shared" si="325"/>
        <v>#N/A</v>
      </c>
      <c r="AV147" s="32" t="e">
        <f t="shared" si="326"/>
        <v>#N/A</v>
      </c>
      <c r="AW147" s="32" t="e">
        <f t="shared" si="327"/>
        <v>#N/A</v>
      </c>
      <c r="AX147" s="32" t="str">
        <f t="shared" si="328"/>
        <v/>
      </c>
      <c r="AY147" s="32" t="str">
        <f t="shared" si="329"/>
        <v/>
      </c>
      <c r="AZ147" s="32" t="e">
        <f t="shared" si="330"/>
        <v>#N/A</v>
      </c>
      <c r="BA147" s="32" t="e">
        <f t="shared" si="331"/>
        <v>#N/A</v>
      </c>
      <c r="BB147" s="32" t="e">
        <f t="shared" si="332"/>
        <v>#N/A</v>
      </c>
      <c r="BC147" s="32">
        <f t="shared" si="333"/>
        <v>0</v>
      </c>
      <c r="BD147" s="32">
        <f t="shared" si="334"/>
        <v>0</v>
      </c>
      <c r="BE147" s="32">
        <f t="shared" si="335"/>
        <v>0</v>
      </c>
      <c r="BF147" s="32">
        <f t="shared" si="336"/>
        <v>0</v>
      </c>
      <c r="BG147" s="32">
        <f t="shared" si="337"/>
        <v>0</v>
      </c>
      <c r="BH147" s="32" t="str">
        <f t="shared" si="338"/>
        <v/>
      </c>
      <c r="BI147" s="32" t="e">
        <f t="shared" si="339"/>
        <v>#N/A</v>
      </c>
      <c r="BJ147" s="32" t="e">
        <f t="shared" si="340"/>
        <v>#N/A</v>
      </c>
      <c r="BK147" s="32" t="e">
        <f t="shared" si="341"/>
        <v>#N/A</v>
      </c>
      <c r="BL147" s="32" t="e">
        <f t="shared" si="342"/>
        <v>#N/A</v>
      </c>
      <c r="BM147" s="32" t="e">
        <f t="shared" si="343"/>
        <v>#N/A</v>
      </c>
      <c r="BN147" s="32" t="e">
        <f t="shared" si="344"/>
        <v>#N/A</v>
      </c>
      <c r="BO147" s="32" t="e">
        <f t="shared" si="345"/>
        <v>#N/A</v>
      </c>
      <c r="BP147" s="32" t="e">
        <f t="shared" si="346"/>
        <v>#N/A</v>
      </c>
      <c r="BQ147" s="32" t="e">
        <f t="shared" si="347"/>
        <v>#N/A</v>
      </c>
      <c r="BR147" s="32" t="e">
        <f t="shared" si="348"/>
        <v>#N/A</v>
      </c>
      <c r="BS147" s="32" t="e">
        <f t="shared" si="349"/>
        <v>#N/A</v>
      </c>
    </row>
    <row r="148" spans="1:71" x14ac:dyDescent="0.3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290"/>
        <v>0</v>
      </c>
      <c r="M148" s="32">
        <f t="shared" si="291"/>
        <v>0</v>
      </c>
      <c r="N148" s="32">
        <f t="shared" si="292"/>
        <v>0</v>
      </c>
      <c r="O148" s="32">
        <f t="shared" si="293"/>
        <v>0</v>
      </c>
      <c r="P148" s="32" t="str">
        <f t="shared" si="294"/>
        <v/>
      </c>
      <c r="Q148" s="32" t="e">
        <f t="shared" si="295"/>
        <v>#N/A</v>
      </c>
      <c r="R148" s="32" t="e">
        <f t="shared" si="296"/>
        <v>#N/A</v>
      </c>
      <c r="S148" s="32" t="e">
        <f t="shared" si="297"/>
        <v>#N/A</v>
      </c>
      <c r="T148" s="32" t="e">
        <f t="shared" si="298"/>
        <v>#N/A</v>
      </c>
      <c r="U148" s="32" t="e">
        <f t="shared" si="299"/>
        <v>#N/A</v>
      </c>
      <c r="V148" s="32" t="e">
        <f t="shared" si="300"/>
        <v>#N/A</v>
      </c>
      <c r="W148" s="32" t="e">
        <f t="shared" si="301"/>
        <v>#N/A</v>
      </c>
      <c r="X148" s="32" t="e">
        <f t="shared" si="302"/>
        <v>#N/A</v>
      </c>
      <c r="Y148" s="32" t="e">
        <f t="shared" si="303"/>
        <v>#N/A</v>
      </c>
      <c r="Z148" s="32" t="e">
        <f t="shared" si="304"/>
        <v>#N/A</v>
      </c>
      <c r="AA148" s="32" t="e">
        <f t="shared" si="305"/>
        <v>#N/A</v>
      </c>
      <c r="AB148" s="32" t="str">
        <f t="shared" si="306"/>
        <v/>
      </c>
      <c r="AC148" s="32" t="str">
        <f t="shared" si="307"/>
        <v/>
      </c>
      <c r="AD148" s="32" t="e">
        <f t="shared" si="308"/>
        <v>#N/A</v>
      </c>
      <c r="AE148" s="32" t="e">
        <f t="shared" si="309"/>
        <v>#N/A</v>
      </c>
      <c r="AF148" s="32" t="e">
        <f t="shared" si="310"/>
        <v>#N/A</v>
      </c>
      <c r="AG148" s="32">
        <f t="shared" si="311"/>
        <v>0</v>
      </c>
      <c r="AH148" s="32">
        <f t="shared" si="312"/>
        <v>0</v>
      </c>
      <c r="AI148" s="32">
        <f t="shared" si="313"/>
        <v>0</v>
      </c>
      <c r="AJ148" s="32">
        <f t="shared" si="314"/>
        <v>0</v>
      </c>
      <c r="AK148" s="32">
        <f t="shared" si="315"/>
        <v>0</v>
      </c>
      <c r="AL148" s="32" t="str">
        <f t="shared" si="316"/>
        <v/>
      </c>
      <c r="AM148" s="32" t="e">
        <f t="shared" si="317"/>
        <v>#N/A</v>
      </c>
      <c r="AN148" s="32" t="e">
        <f t="shared" si="318"/>
        <v>#N/A</v>
      </c>
      <c r="AO148" s="32" t="e">
        <f t="shared" si="319"/>
        <v>#N/A</v>
      </c>
      <c r="AP148" s="32" t="e">
        <f t="shared" si="320"/>
        <v>#N/A</v>
      </c>
      <c r="AQ148" s="32" t="e">
        <f t="shared" si="321"/>
        <v>#N/A</v>
      </c>
      <c r="AR148" s="32" t="e">
        <f t="shared" si="322"/>
        <v>#N/A</v>
      </c>
      <c r="AS148" s="32" t="e">
        <f t="shared" si="323"/>
        <v>#N/A</v>
      </c>
      <c r="AT148" s="32" t="e">
        <f t="shared" si="324"/>
        <v>#N/A</v>
      </c>
      <c r="AU148" s="32" t="e">
        <f t="shared" si="325"/>
        <v>#N/A</v>
      </c>
      <c r="AV148" s="32" t="e">
        <f t="shared" si="326"/>
        <v>#N/A</v>
      </c>
      <c r="AW148" s="32" t="e">
        <f t="shared" si="327"/>
        <v>#N/A</v>
      </c>
      <c r="AX148" s="32" t="str">
        <f t="shared" si="328"/>
        <v/>
      </c>
      <c r="AY148" s="32" t="str">
        <f t="shared" si="329"/>
        <v/>
      </c>
      <c r="AZ148" s="32" t="e">
        <f t="shared" si="330"/>
        <v>#N/A</v>
      </c>
      <c r="BA148" s="32" t="e">
        <f t="shared" si="331"/>
        <v>#N/A</v>
      </c>
      <c r="BB148" s="32" t="e">
        <f t="shared" si="332"/>
        <v>#N/A</v>
      </c>
      <c r="BC148" s="32">
        <f t="shared" si="333"/>
        <v>0</v>
      </c>
      <c r="BD148" s="32">
        <f t="shared" si="334"/>
        <v>0</v>
      </c>
      <c r="BE148" s="32">
        <f t="shared" si="335"/>
        <v>0</v>
      </c>
      <c r="BF148" s="32">
        <f t="shared" si="336"/>
        <v>0</v>
      </c>
      <c r="BG148" s="32">
        <f t="shared" si="337"/>
        <v>0</v>
      </c>
      <c r="BH148" s="32" t="str">
        <f t="shared" si="338"/>
        <v/>
      </c>
      <c r="BI148" s="32" t="e">
        <f t="shared" si="339"/>
        <v>#N/A</v>
      </c>
      <c r="BJ148" s="32" t="e">
        <f t="shared" si="340"/>
        <v>#N/A</v>
      </c>
      <c r="BK148" s="32" t="e">
        <f t="shared" si="341"/>
        <v>#N/A</v>
      </c>
      <c r="BL148" s="32" t="e">
        <f t="shared" si="342"/>
        <v>#N/A</v>
      </c>
      <c r="BM148" s="32" t="e">
        <f t="shared" si="343"/>
        <v>#N/A</v>
      </c>
      <c r="BN148" s="32" t="e">
        <f t="shared" si="344"/>
        <v>#N/A</v>
      </c>
      <c r="BO148" s="32" t="e">
        <f t="shared" si="345"/>
        <v>#N/A</v>
      </c>
      <c r="BP148" s="32" t="e">
        <f t="shared" si="346"/>
        <v>#N/A</v>
      </c>
      <c r="BQ148" s="32" t="e">
        <f t="shared" si="347"/>
        <v>#N/A</v>
      </c>
      <c r="BR148" s="32" t="e">
        <f t="shared" si="348"/>
        <v>#N/A</v>
      </c>
      <c r="BS148" s="32" t="e">
        <f t="shared" si="349"/>
        <v>#N/A</v>
      </c>
    </row>
    <row r="149" spans="1:71" x14ac:dyDescent="0.3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290"/>
        <v>0</v>
      </c>
      <c r="M149" s="32">
        <f t="shared" si="291"/>
        <v>0</v>
      </c>
      <c r="N149" s="32">
        <f t="shared" si="292"/>
        <v>0</v>
      </c>
      <c r="O149" s="32">
        <f t="shared" si="293"/>
        <v>0</v>
      </c>
      <c r="P149" s="32" t="str">
        <f t="shared" si="294"/>
        <v/>
      </c>
      <c r="Q149" s="32" t="e">
        <f t="shared" si="295"/>
        <v>#N/A</v>
      </c>
      <c r="R149" s="32" t="e">
        <f t="shared" si="296"/>
        <v>#N/A</v>
      </c>
      <c r="S149" s="32" t="e">
        <f t="shared" si="297"/>
        <v>#N/A</v>
      </c>
      <c r="T149" s="32" t="e">
        <f t="shared" si="298"/>
        <v>#N/A</v>
      </c>
      <c r="U149" s="32" t="e">
        <f t="shared" si="299"/>
        <v>#N/A</v>
      </c>
      <c r="V149" s="32" t="e">
        <f t="shared" si="300"/>
        <v>#N/A</v>
      </c>
      <c r="W149" s="32" t="e">
        <f t="shared" si="301"/>
        <v>#N/A</v>
      </c>
      <c r="X149" s="32" t="e">
        <f t="shared" si="302"/>
        <v>#N/A</v>
      </c>
      <c r="Y149" s="32" t="e">
        <f t="shared" si="303"/>
        <v>#N/A</v>
      </c>
      <c r="Z149" s="32" t="e">
        <f t="shared" si="304"/>
        <v>#N/A</v>
      </c>
      <c r="AA149" s="32" t="e">
        <f t="shared" si="305"/>
        <v>#N/A</v>
      </c>
      <c r="AB149" s="32" t="str">
        <f t="shared" si="306"/>
        <v/>
      </c>
      <c r="AC149" s="32" t="str">
        <f t="shared" si="307"/>
        <v/>
      </c>
      <c r="AD149" s="32" t="e">
        <f t="shared" si="308"/>
        <v>#N/A</v>
      </c>
      <c r="AE149" s="32" t="e">
        <f t="shared" si="309"/>
        <v>#N/A</v>
      </c>
      <c r="AF149" s="32" t="e">
        <f t="shared" si="310"/>
        <v>#N/A</v>
      </c>
      <c r="AG149" s="32">
        <f t="shared" si="311"/>
        <v>0</v>
      </c>
      <c r="AH149" s="32">
        <f t="shared" si="312"/>
        <v>0</v>
      </c>
      <c r="AI149" s="32">
        <f t="shared" si="313"/>
        <v>0</v>
      </c>
      <c r="AJ149" s="32">
        <f t="shared" si="314"/>
        <v>0</v>
      </c>
      <c r="AK149" s="32">
        <f t="shared" si="315"/>
        <v>0</v>
      </c>
      <c r="AL149" s="32" t="str">
        <f t="shared" si="316"/>
        <v/>
      </c>
      <c r="AM149" s="32" t="e">
        <f t="shared" si="317"/>
        <v>#N/A</v>
      </c>
      <c r="AN149" s="32" t="e">
        <f t="shared" si="318"/>
        <v>#N/A</v>
      </c>
      <c r="AO149" s="32" t="e">
        <f t="shared" si="319"/>
        <v>#N/A</v>
      </c>
      <c r="AP149" s="32" t="e">
        <f t="shared" si="320"/>
        <v>#N/A</v>
      </c>
      <c r="AQ149" s="32" t="e">
        <f t="shared" si="321"/>
        <v>#N/A</v>
      </c>
      <c r="AR149" s="32" t="e">
        <f t="shared" si="322"/>
        <v>#N/A</v>
      </c>
      <c r="AS149" s="32" t="e">
        <f t="shared" si="323"/>
        <v>#N/A</v>
      </c>
      <c r="AT149" s="32" t="e">
        <f t="shared" si="324"/>
        <v>#N/A</v>
      </c>
      <c r="AU149" s="32" t="e">
        <f t="shared" si="325"/>
        <v>#N/A</v>
      </c>
      <c r="AV149" s="32" t="e">
        <f t="shared" si="326"/>
        <v>#N/A</v>
      </c>
      <c r="AW149" s="32" t="e">
        <f t="shared" si="327"/>
        <v>#N/A</v>
      </c>
      <c r="AX149" s="32" t="str">
        <f t="shared" si="328"/>
        <v/>
      </c>
      <c r="AY149" s="32" t="str">
        <f t="shared" si="329"/>
        <v/>
      </c>
      <c r="AZ149" s="32" t="e">
        <f t="shared" si="330"/>
        <v>#N/A</v>
      </c>
      <c r="BA149" s="32" t="e">
        <f t="shared" si="331"/>
        <v>#N/A</v>
      </c>
      <c r="BB149" s="32" t="e">
        <f t="shared" si="332"/>
        <v>#N/A</v>
      </c>
      <c r="BC149" s="32">
        <f t="shared" si="333"/>
        <v>0</v>
      </c>
      <c r="BD149" s="32">
        <f t="shared" si="334"/>
        <v>0</v>
      </c>
      <c r="BE149" s="32">
        <f t="shared" si="335"/>
        <v>0</v>
      </c>
      <c r="BF149" s="32">
        <f t="shared" si="336"/>
        <v>0</v>
      </c>
      <c r="BG149" s="32">
        <f t="shared" si="337"/>
        <v>0</v>
      </c>
      <c r="BH149" s="32" t="str">
        <f t="shared" si="338"/>
        <v/>
      </c>
      <c r="BI149" s="32" t="e">
        <f t="shared" si="339"/>
        <v>#N/A</v>
      </c>
      <c r="BJ149" s="32" t="e">
        <f t="shared" si="340"/>
        <v>#N/A</v>
      </c>
      <c r="BK149" s="32" t="e">
        <f t="shared" si="341"/>
        <v>#N/A</v>
      </c>
      <c r="BL149" s="32" t="e">
        <f t="shared" si="342"/>
        <v>#N/A</v>
      </c>
      <c r="BM149" s="32" t="e">
        <f t="shared" si="343"/>
        <v>#N/A</v>
      </c>
      <c r="BN149" s="32" t="e">
        <f t="shared" si="344"/>
        <v>#N/A</v>
      </c>
      <c r="BO149" s="32" t="e">
        <f t="shared" si="345"/>
        <v>#N/A</v>
      </c>
      <c r="BP149" s="32" t="e">
        <f t="shared" si="346"/>
        <v>#N/A</v>
      </c>
      <c r="BQ149" s="32" t="e">
        <f t="shared" si="347"/>
        <v>#N/A</v>
      </c>
      <c r="BR149" s="32" t="e">
        <f t="shared" si="348"/>
        <v>#N/A</v>
      </c>
      <c r="BS149" s="32" t="e">
        <f t="shared" si="349"/>
        <v>#N/A</v>
      </c>
    </row>
    <row r="150" spans="1:71" x14ac:dyDescent="0.3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290"/>
        <v>0</v>
      </c>
      <c r="M150" s="32">
        <f t="shared" si="291"/>
        <v>0</v>
      </c>
      <c r="N150" s="32">
        <f t="shared" si="292"/>
        <v>0</v>
      </c>
      <c r="O150" s="32">
        <f t="shared" si="293"/>
        <v>0</v>
      </c>
      <c r="P150" s="32" t="str">
        <f t="shared" si="294"/>
        <v/>
      </c>
      <c r="Q150" s="32" t="e">
        <f t="shared" si="295"/>
        <v>#N/A</v>
      </c>
      <c r="R150" s="32" t="e">
        <f t="shared" si="296"/>
        <v>#N/A</v>
      </c>
      <c r="S150" s="32" t="e">
        <f t="shared" si="297"/>
        <v>#N/A</v>
      </c>
      <c r="T150" s="32" t="e">
        <f t="shared" si="298"/>
        <v>#N/A</v>
      </c>
      <c r="U150" s="32" t="e">
        <f t="shared" si="299"/>
        <v>#N/A</v>
      </c>
      <c r="V150" s="32" t="e">
        <f t="shared" si="300"/>
        <v>#N/A</v>
      </c>
      <c r="W150" s="32" t="e">
        <f t="shared" si="301"/>
        <v>#N/A</v>
      </c>
      <c r="X150" s="32" t="e">
        <f t="shared" si="302"/>
        <v>#N/A</v>
      </c>
      <c r="Y150" s="32" t="e">
        <f t="shared" si="303"/>
        <v>#N/A</v>
      </c>
      <c r="Z150" s="32" t="e">
        <f t="shared" si="304"/>
        <v>#N/A</v>
      </c>
      <c r="AA150" s="32" t="e">
        <f t="shared" si="305"/>
        <v>#N/A</v>
      </c>
      <c r="AB150" s="32" t="str">
        <f t="shared" si="306"/>
        <v/>
      </c>
      <c r="AC150" s="32" t="str">
        <f t="shared" si="307"/>
        <v/>
      </c>
      <c r="AD150" s="32" t="e">
        <f t="shared" si="308"/>
        <v>#N/A</v>
      </c>
      <c r="AE150" s="32" t="e">
        <f t="shared" si="309"/>
        <v>#N/A</v>
      </c>
      <c r="AF150" s="32" t="e">
        <f t="shared" si="310"/>
        <v>#N/A</v>
      </c>
      <c r="AG150" s="32">
        <f t="shared" si="311"/>
        <v>0</v>
      </c>
      <c r="AH150" s="32">
        <f t="shared" si="312"/>
        <v>0</v>
      </c>
      <c r="AI150" s="32">
        <f t="shared" si="313"/>
        <v>0</v>
      </c>
      <c r="AJ150" s="32">
        <f t="shared" si="314"/>
        <v>0</v>
      </c>
      <c r="AK150" s="32">
        <f t="shared" si="315"/>
        <v>0</v>
      </c>
      <c r="AL150" s="32" t="str">
        <f t="shared" si="316"/>
        <v/>
      </c>
      <c r="AM150" s="32" t="e">
        <f t="shared" si="317"/>
        <v>#N/A</v>
      </c>
      <c r="AN150" s="32" t="e">
        <f t="shared" si="318"/>
        <v>#N/A</v>
      </c>
      <c r="AO150" s="32" t="e">
        <f t="shared" si="319"/>
        <v>#N/A</v>
      </c>
      <c r="AP150" s="32" t="e">
        <f t="shared" si="320"/>
        <v>#N/A</v>
      </c>
      <c r="AQ150" s="32" t="e">
        <f t="shared" si="321"/>
        <v>#N/A</v>
      </c>
      <c r="AR150" s="32" t="e">
        <f t="shared" si="322"/>
        <v>#N/A</v>
      </c>
      <c r="AS150" s="32" t="e">
        <f t="shared" si="323"/>
        <v>#N/A</v>
      </c>
      <c r="AT150" s="32" t="e">
        <f t="shared" si="324"/>
        <v>#N/A</v>
      </c>
      <c r="AU150" s="32" t="e">
        <f t="shared" si="325"/>
        <v>#N/A</v>
      </c>
      <c r="AV150" s="32" t="e">
        <f t="shared" si="326"/>
        <v>#N/A</v>
      </c>
      <c r="AW150" s="32" t="e">
        <f t="shared" si="327"/>
        <v>#N/A</v>
      </c>
      <c r="AX150" s="32" t="str">
        <f t="shared" si="328"/>
        <v/>
      </c>
      <c r="AY150" s="32" t="str">
        <f t="shared" si="329"/>
        <v/>
      </c>
      <c r="AZ150" s="32" t="e">
        <f t="shared" si="330"/>
        <v>#N/A</v>
      </c>
      <c r="BA150" s="32" t="e">
        <f t="shared" si="331"/>
        <v>#N/A</v>
      </c>
      <c r="BB150" s="32" t="e">
        <f t="shared" si="332"/>
        <v>#N/A</v>
      </c>
      <c r="BC150" s="32">
        <f t="shared" si="333"/>
        <v>0</v>
      </c>
      <c r="BD150" s="32">
        <f t="shared" si="334"/>
        <v>0</v>
      </c>
      <c r="BE150" s="32">
        <f t="shared" si="335"/>
        <v>0</v>
      </c>
      <c r="BF150" s="32">
        <f t="shared" si="336"/>
        <v>0</v>
      </c>
      <c r="BG150" s="32">
        <f t="shared" si="337"/>
        <v>0</v>
      </c>
      <c r="BH150" s="32" t="str">
        <f t="shared" si="338"/>
        <v/>
      </c>
      <c r="BI150" s="32" t="e">
        <f t="shared" si="339"/>
        <v>#N/A</v>
      </c>
      <c r="BJ150" s="32" t="e">
        <f t="shared" si="340"/>
        <v>#N/A</v>
      </c>
      <c r="BK150" s="32" t="e">
        <f t="shared" si="341"/>
        <v>#N/A</v>
      </c>
      <c r="BL150" s="32" t="e">
        <f t="shared" si="342"/>
        <v>#N/A</v>
      </c>
      <c r="BM150" s="32" t="e">
        <f t="shared" si="343"/>
        <v>#N/A</v>
      </c>
      <c r="BN150" s="32" t="e">
        <f t="shared" si="344"/>
        <v>#N/A</v>
      </c>
      <c r="BO150" s="32" t="e">
        <f t="shared" si="345"/>
        <v>#N/A</v>
      </c>
      <c r="BP150" s="32" t="e">
        <f t="shared" si="346"/>
        <v>#N/A</v>
      </c>
      <c r="BQ150" s="32" t="e">
        <f t="shared" si="347"/>
        <v>#N/A</v>
      </c>
      <c r="BR150" s="32" t="e">
        <f t="shared" si="348"/>
        <v>#N/A</v>
      </c>
      <c r="BS150" s="32" t="e">
        <f t="shared" si="349"/>
        <v>#N/A</v>
      </c>
    </row>
    <row r="151" spans="1:71" x14ac:dyDescent="0.3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290"/>
        <v>0</v>
      </c>
      <c r="M151" s="32">
        <f t="shared" si="291"/>
        <v>0</v>
      </c>
      <c r="N151" s="32">
        <f t="shared" si="292"/>
        <v>0</v>
      </c>
      <c r="O151" s="32">
        <f t="shared" si="293"/>
        <v>0</v>
      </c>
      <c r="P151" s="32" t="str">
        <f t="shared" si="294"/>
        <v/>
      </c>
      <c r="Q151" s="32" t="e">
        <f t="shared" si="295"/>
        <v>#N/A</v>
      </c>
      <c r="R151" s="32" t="e">
        <f t="shared" si="296"/>
        <v>#N/A</v>
      </c>
      <c r="S151" s="32" t="e">
        <f t="shared" si="297"/>
        <v>#N/A</v>
      </c>
      <c r="T151" s="32" t="e">
        <f t="shared" si="298"/>
        <v>#N/A</v>
      </c>
      <c r="U151" s="32" t="e">
        <f t="shared" si="299"/>
        <v>#N/A</v>
      </c>
      <c r="V151" s="32" t="e">
        <f t="shared" si="300"/>
        <v>#N/A</v>
      </c>
      <c r="W151" s="32" t="e">
        <f t="shared" si="301"/>
        <v>#N/A</v>
      </c>
      <c r="X151" s="32" t="e">
        <f t="shared" si="302"/>
        <v>#N/A</v>
      </c>
      <c r="Y151" s="32" t="e">
        <f t="shared" si="303"/>
        <v>#N/A</v>
      </c>
      <c r="Z151" s="32" t="e">
        <f t="shared" si="304"/>
        <v>#N/A</v>
      </c>
      <c r="AA151" s="32" t="e">
        <f t="shared" si="305"/>
        <v>#N/A</v>
      </c>
      <c r="AB151" s="32" t="str">
        <f t="shared" si="306"/>
        <v/>
      </c>
      <c r="AC151" s="32" t="str">
        <f t="shared" si="307"/>
        <v/>
      </c>
      <c r="AD151" s="32" t="e">
        <f t="shared" si="308"/>
        <v>#N/A</v>
      </c>
      <c r="AE151" s="32" t="e">
        <f t="shared" si="309"/>
        <v>#N/A</v>
      </c>
      <c r="AF151" s="32" t="e">
        <f t="shared" si="310"/>
        <v>#N/A</v>
      </c>
      <c r="AG151" s="32">
        <f t="shared" si="311"/>
        <v>0</v>
      </c>
      <c r="AH151" s="32">
        <f t="shared" si="312"/>
        <v>0</v>
      </c>
      <c r="AI151" s="32">
        <f t="shared" si="313"/>
        <v>0</v>
      </c>
      <c r="AJ151" s="32">
        <f t="shared" si="314"/>
        <v>0</v>
      </c>
      <c r="AK151" s="32">
        <f t="shared" si="315"/>
        <v>0</v>
      </c>
      <c r="AL151" s="32" t="str">
        <f t="shared" si="316"/>
        <v/>
      </c>
      <c r="AM151" s="32" t="e">
        <f t="shared" si="317"/>
        <v>#N/A</v>
      </c>
      <c r="AN151" s="32" t="e">
        <f t="shared" si="318"/>
        <v>#N/A</v>
      </c>
      <c r="AO151" s="32" t="e">
        <f t="shared" si="319"/>
        <v>#N/A</v>
      </c>
      <c r="AP151" s="32" t="e">
        <f t="shared" si="320"/>
        <v>#N/A</v>
      </c>
      <c r="AQ151" s="32" t="e">
        <f t="shared" si="321"/>
        <v>#N/A</v>
      </c>
      <c r="AR151" s="32" t="e">
        <f t="shared" si="322"/>
        <v>#N/A</v>
      </c>
      <c r="AS151" s="32" t="e">
        <f t="shared" si="323"/>
        <v>#N/A</v>
      </c>
      <c r="AT151" s="32" t="e">
        <f t="shared" si="324"/>
        <v>#N/A</v>
      </c>
      <c r="AU151" s="32" t="e">
        <f t="shared" si="325"/>
        <v>#N/A</v>
      </c>
      <c r="AV151" s="32" t="e">
        <f t="shared" si="326"/>
        <v>#N/A</v>
      </c>
      <c r="AW151" s="32" t="e">
        <f t="shared" si="327"/>
        <v>#N/A</v>
      </c>
      <c r="AX151" s="32" t="str">
        <f t="shared" si="328"/>
        <v/>
      </c>
      <c r="AY151" s="32" t="str">
        <f t="shared" si="329"/>
        <v/>
      </c>
      <c r="AZ151" s="32" t="e">
        <f t="shared" si="330"/>
        <v>#N/A</v>
      </c>
      <c r="BA151" s="32" t="e">
        <f t="shared" si="331"/>
        <v>#N/A</v>
      </c>
      <c r="BB151" s="32" t="e">
        <f t="shared" si="332"/>
        <v>#N/A</v>
      </c>
      <c r="BC151" s="32">
        <f t="shared" si="333"/>
        <v>0</v>
      </c>
      <c r="BD151" s="32">
        <f t="shared" si="334"/>
        <v>0</v>
      </c>
      <c r="BE151" s="32">
        <f t="shared" si="335"/>
        <v>0</v>
      </c>
      <c r="BF151" s="32">
        <f t="shared" si="336"/>
        <v>0</v>
      </c>
      <c r="BG151" s="32">
        <f t="shared" si="337"/>
        <v>0</v>
      </c>
      <c r="BH151" s="32" t="str">
        <f t="shared" si="338"/>
        <v/>
      </c>
      <c r="BI151" s="32" t="e">
        <f t="shared" si="339"/>
        <v>#N/A</v>
      </c>
      <c r="BJ151" s="32" t="e">
        <f t="shared" si="340"/>
        <v>#N/A</v>
      </c>
      <c r="BK151" s="32" t="e">
        <f t="shared" si="341"/>
        <v>#N/A</v>
      </c>
      <c r="BL151" s="32" t="e">
        <f t="shared" si="342"/>
        <v>#N/A</v>
      </c>
      <c r="BM151" s="32" t="e">
        <f t="shared" si="343"/>
        <v>#N/A</v>
      </c>
      <c r="BN151" s="32" t="e">
        <f t="shared" si="344"/>
        <v>#N/A</v>
      </c>
      <c r="BO151" s="32" t="e">
        <f t="shared" si="345"/>
        <v>#N/A</v>
      </c>
      <c r="BP151" s="32" t="e">
        <f t="shared" si="346"/>
        <v>#N/A</v>
      </c>
      <c r="BQ151" s="32" t="e">
        <f t="shared" si="347"/>
        <v>#N/A</v>
      </c>
      <c r="BR151" s="32" t="e">
        <f t="shared" si="348"/>
        <v>#N/A</v>
      </c>
      <c r="BS151" s="32" t="e">
        <f t="shared" si="349"/>
        <v>#N/A</v>
      </c>
    </row>
    <row r="152" spans="1:71" x14ac:dyDescent="0.3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290"/>
        <v>0</v>
      </c>
      <c r="M152" s="32">
        <f t="shared" si="291"/>
        <v>0</v>
      </c>
      <c r="N152" s="32">
        <f t="shared" si="292"/>
        <v>0</v>
      </c>
      <c r="O152" s="32">
        <f t="shared" si="293"/>
        <v>0</v>
      </c>
      <c r="P152" s="32" t="str">
        <f t="shared" si="294"/>
        <v/>
      </c>
      <c r="Q152" s="32" t="e">
        <f t="shared" si="295"/>
        <v>#N/A</v>
      </c>
      <c r="R152" s="32" t="e">
        <f t="shared" si="296"/>
        <v>#N/A</v>
      </c>
      <c r="S152" s="32" t="e">
        <f t="shared" si="297"/>
        <v>#N/A</v>
      </c>
      <c r="T152" s="32" t="e">
        <f t="shared" si="298"/>
        <v>#N/A</v>
      </c>
      <c r="U152" s="32" t="e">
        <f t="shared" si="299"/>
        <v>#N/A</v>
      </c>
      <c r="V152" s="32" t="e">
        <f t="shared" si="300"/>
        <v>#N/A</v>
      </c>
      <c r="W152" s="32" t="e">
        <f t="shared" si="301"/>
        <v>#N/A</v>
      </c>
      <c r="X152" s="32" t="e">
        <f t="shared" si="302"/>
        <v>#N/A</v>
      </c>
      <c r="Y152" s="32" t="e">
        <f t="shared" si="303"/>
        <v>#N/A</v>
      </c>
      <c r="Z152" s="32" t="e">
        <f t="shared" si="304"/>
        <v>#N/A</v>
      </c>
      <c r="AA152" s="32" t="e">
        <f t="shared" si="305"/>
        <v>#N/A</v>
      </c>
      <c r="AB152" s="32" t="str">
        <f t="shared" si="306"/>
        <v/>
      </c>
      <c r="AC152" s="32" t="str">
        <f t="shared" si="307"/>
        <v/>
      </c>
      <c r="AD152" s="32" t="e">
        <f t="shared" si="308"/>
        <v>#N/A</v>
      </c>
      <c r="AE152" s="32" t="e">
        <f t="shared" si="309"/>
        <v>#N/A</v>
      </c>
      <c r="AF152" s="32" t="e">
        <f t="shared" si="310"/>
        <v>#N/A</v>
      </c>
      <c r="AG152" s="32">
        <f t="shared" si="311"/>
        <v>0</v>
      </c>
      <c r="AH152" s="32">
        <f t="shared" si="312"/>
        <v>0</v>
      </c>
      <c r="AI152" s="32">
        <f t="shared" si="313"/>
        <v>0</v>
      </c>
      <c r="AJ152" s="32">
        <f t="shared" si="314"/>
        <v>0</v>
      </c>
      <c r="AK152" s="32">
        <f t="shared" si="315"/>
        <v>0</v>
      </c>
      <c r="AL152" s="32" t="str">
        <f t="shared" si="316"/>
        <v/>
      </c>
      <c r="AM152" s="32" t="e">
        <f t="shared" si="317"/>
        <v>#N/A</v>
      </c>
      <c r="AN152" s="32" t="e">
        <f t="shared" si="318"/>
        <v>#N/A</v>
      </c>
      <c r="AO152" s="32" t="e">
        <f t="shared" si="319"/>
        <v>#N/A</v>
      </c>
      <c r="AP152" s="32" t="e">
        <f t="shared" si="320"/>
        <v>#N/A</v>
      </c>
      <c r="AQ152" s="32" t="e">
        <f t="shared" si="321"/>
        <v>#N/A</v>
      </c>
      <c r="AR152" s="32" t="e">
        <f t="shared" si="322"/>
        <v>#N/A</v>
      </c>
      <c r="AS152" s="32" t="e">
        <f t="shared" si="323"/>
        <v>#N/A</v>
      </c>
      <c r="AT152" s="32" t="e">
        <f t="shared" si="324"/>
        <v>#N/A</v>
      </c>
      <c r="AU152" s="32" t="e">
        <f t="shared" si="325"/>
        <v>#N/A</v>
      </c>
      <c r="AV152" s="32" t="e">
        <f t="shared" si="326"/>
        <v>#N/A</v>
      </c>
      <c r="AW152" s="32" t="e">
        <f t="shared" si="327"/>
        <v>#N/A</v>
      </c>
      <c r="AX152" s="32" t="str">
        <f t="shared" si="328"/>
        <v/>
      </c>
      <c r="AY152" s="32" t="str">
        <f t="shared" si="329"/>
        <v/>
      </c>
      <c r="AZ152" s="32" t="e">
        <f t="shared" si="330"/>
        <v>#N/A</v>
      </c>
      <c r="BA152" s="32" t="e">
        <f t="shared" si="331"/>
        <v>#N/A</v>
      </c>
      <c r="BB152" s="32" t="e">
        <f t="shared" si="332"/>
        <v>#N/A</v>
      </c>
      <c r="BC152" s="32">
        <f t="shared" si="333"/>
        <v>0</v>
      </c>
      <c r="BD152" s="32">
        <f t="shared" si="334"/>
        <v>0</v>
      </c>
      <c r="BE152" s="32">
        <f t="shared" si="335"/>
        <v>0</v>
      </c>
      <c r="BF152" s="32">
        <f t="shared" si="336"/>
        <v>0</v>
      </c>
      <c r="BG152" s="32">
        <f t="shared" si="337"/>
        <v>0</v>
      </c>
      <c r="BH152" s="32" t="str">
        <f t="shared" si="338"/>
        <v/>
      </c>
      <c r="BI152" s="32" t="e">
        <f t="shared" si="339"/>
        <v>#N/A</v>
      </c>
      <c r="BJ152" s="32" t="e">
        <f t="shared" si="340"/>
        <v>#N/A</v>
      </c>
      <c r="BK152" s="32" t="e">
        <f t="shared" si="341"/>
        <v>#N/A</v>
      </c>
      <c r="BL152" s="32" t="e">
        <f t="shared" si="342"/>
        <v>#N/A</v>
      </c>
      <c r="BM152" s="32" t="e">
        <f t="shared" si="343"/>
        <v>#N/A</v>
      </c>
      <c r="BN152" s="32" t="e">
        <f t="shared" si="344"/>
        <v>#N/A</v>
      </c>
      <c r="BO152" s="32" t="e">
        <f t="shared" si="345"/>
        <v>#N/A</v>
      </c>
      <c r="BP152" s="32" t="e">
        <f t="shared" si="346"/>
        <v>#N/A</v>
      </c>
      <c r="BQ152" s="32" t="e">
        <f t="shared" si="347"/>
        <v>#N/A</v>
      </c>
      <c r="BR152" s="32" t="e">
        <f t="shared" si="348"/>
        <v>#N/A</v>
      </c>
      <c r="BS152" s="32" t="e">
        <f t="shared" si="349"/>
        <v>#N/A</v>
      </c>
    </row>
    <row r="153" spans="1:71" x14ac:dyDescent="0.3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290"/>
        <v>0</v>
      </c>
      <c r="M153" s="32">
        <f t="shared" si="291"/>
        <v>0</v>
      </c>
      <c r="N153" s="32">
        <f t="shared" si="292"/>
        <v>0</v>
      </c>
      <c r="O153" s="32">
        <f t="shared" si="293"/>
        <v>0</v>
      </c>
      <c r="P153" s="32" t="str">
        <f t="shared" si="294"/>
        <v/>
      </c>
      <c r="Q153" s="32" t="e">
        <f t="shared" si="295"/>
        <v>#N/A</v>
      </c>
      <c r="R153" s="32" t="e">
        <f t="shared" si="296"/>
        <v>#N/A</v>
      </c>
      <c r="S153" s="32" t="e">
        <f t="shared" si="297"/>
        <v>#N/A</v>
      </c>
      <c r="T153" s="32" t="e">
        <f t="shared" si="298"/>
        <v>#N/A</v>
      </c>
      <c r="U153" s="32" t="e">
        <f t="shared" si="299"/>
        <v>#N/A</v>
      </c>
      <c r="V153" s="32" t="e">
        <f t="shared" si="300"/>
        <v>#N/A</v>
      </c>
      <c r="W153" s="32" t="e">
        <f t="shared" si="301"/>
        <v>#N/A</v>
      </c>
      <c r="X153" s="32" t="e">
        <f t="shared" si="302"/>
        <v>#N/A</v>
      </c>
      <c r="Y153" s="32" t="e">
        <f t="shared" si="303"/>
        <v>#N/A</v>
      </c>
      <c r="Z153" s="32" t="e">
        <f t="shared" si="304"/>
        <v>#N/A</v>
      </c>
      <c r="AA153" s="32" t="e">
        <f t="shared" si="305"/>
        <v>#N/A</v>
      </c>
      <c r="AB153" s="32" t="str">
        <f t="shared" si="306"/>
        <v/>
      </c>
      <c r="AC153" s="32" t="str">
        <f t="shared" si="307"/>
        <v/>
      </c>
      <c r="AD153" s="32" t="e">
        <f t="shared" si="308"/>
        <v>#N/A</v>
      </c>
      <c r="AE153" s="32" t="e">
        <f t="shared" si="309"/>
        <v>#N/A</v>
      </c>
      <c r="AF153" s="32" t="e">
        <f t="shared" si="310"/>
        <v>#N/A</v>
      </c>
      <c r="AG153" s="32">
        <f t="shared" si="311"/>
        <v>0</v>
      </c>
      <c r="AH153" s="32">
        <f t="shared" si="312"/>
        <v>0</v>
      </c>
      <c r="AI153" s="32">
        <f t="shared" si="313"/>
        <v>0</v>
      </c>
      <c r="AJ153" s="32">
        <f t="shared" si="314"/>
        <v>0</v>
      </c>
      <c r="AK153" s="32">
        <f t="shared" si="315"/>
        <v>0</v>
      </c>
      <c r="AL153" s="32" t="str">
        <f t="shared" si="316"/>
        <v/>
      </c>
      <c r="AM153" s="32" t="e">
        <f t="shared" si="317"/>
        <v>#N/A</v>
      </c>
      <c r="AN153" s="32" t="e">
        <f t="shared" si="318"/>
        <v>#N/A</v>
      </c>
      <c r="AO153" s="32" t="e">
        <f t="shared" si="319"/>
        <v>#N/A</v>
      </c>
      <c r="AP153" s="32" t="e">
        <f t="shared" si="320"/>
        <v>#N/A</v>
      </c>
      <c r="AQ153" s="32" t="e">
        <f t="shared" si="321"/>
        <v>#N/A</v>
      </c>
      <c r="AR153" s="32" t="e">
        <f t="shared" si="322"/>
        <v>#N/A</v>
      </c>
      <c r="AS153" s="32" t="e">
        <f t="shared" si="323"/>
        <v>#N/A</v>
      </c>
      <c r="AT153" s="32" t="e">
        <f t="shared" si="324"/>
        <v>#N/A</v>
      </c>
      <c r="AU153" s="32" t="e">
        <f t="shared" si="325"/>
        <v>#N/A</v>
      </c>
      <c r="AV153" s="32" t="e">
        <f t="shared" si="326"/>
        <v>#N/A</v>
      </c>
      <c r="AW153" s="32" t="e">
        <f t="shared" si="327"/>
        <v>#N/A</v>
      </c>
      <c r="AX153" s="32" t="str">
        <f t="shared" si="328"/>
        <v/>
      </c>
      <c r="AY153" s="32" t="str">
        <f t="shared" si="329"/>
        <v/>
      </c>
      <c r="AZ153" s="32" t="e">
        <f t="shared" si="330"/>
        <v>#N/A</v>
      </c>
      <c r="BA153" s="32" t="e">
        <f t="shared" si="331"/>
        <v>#N/A</v>
      </c>
      <c r="BB153" s="32" t="e">
        <f t="shared" si="332"/>
        <v>#N/A</v>
      </c>
      <c r="BC153" s="32">
        <f t="shared" si="333"/>
        <v>0</v>
      </c>
      <c r="BD153" s="32">
        <f t="shared" si="334"/>
        <v>0</v>
      </c>
      <c r="BE153" s="32">
        <f t="shared" si="335"/>
        <v>0</v>
      </c>
      <c r="BF153" s="32">
        <f t="shared" si="336"/>
        <v>0</v>
      </c>
      <c r="BG153" s="32">
        <f t="shared" si="337"/>
        <v>0</v>
      </c>
      <c r="BH153" s="32" t="str">
        <f t="shared" si="338"/>
        <v/>
      </c>
      <c r="BI153" s="32" t="e">
        <f t="shared" si="339"/>
        <v>#N/A</v>
      </c>
      <c r="BJ153" s="32" t="e">
        <f t="shared" si="340"/>
        <v>#N/A</v>
      </c>
      <c r="BK153" s="32" t="e">
        <f t="shared" si="341"/>
        <v>#N/A</v>
      </c>
      <c r="BL153" s="32" t="e">
        <f t="shared" si="342"/>
        <v>#N/A</v>
      </c>
      <c r="BM153" s="32" t="e">
        <f t="shared" si="343"/>
        <v>#N/A</v>
      </c>
      <c r="BN153" s="32" t="e">
        <f t="shared" si="344"/>
        <v>#N/A</v>
      </c>
      <c r="BO153" s="32" t="e">
        <f t="shared" si="345"/>
        <v>#N/A</v>
      </c>
      <c r="BP153" s="32" t="e">
        <f t="shared" si="346"/>
        <v>#N/A</v>
      </c>
      <c r="BQ153" s="32" t="e">
        <f t="shared" si="347"/>
        <v>#N/A</v>
      </c>
      <c r="BR153" s="32" t="e">
        <f t="shared" si="348"/>
        <v>#N/A</v>
      </c>
      <c r="BS153" s="32" t="e">
        <f t="shared" si="349"/>
        <v>#N/A</v>
      </c>
    </row>
    <row r="154" spans="1:71" x14ac:dyDescent="0.3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290"/>
        <v>0</v>
      </c>
      <c r="M154" s="32">
        <f t="shared" si="291"/>
        <v>0</v>
      </c>
      <c r="N154" s="32">
        <f t="shared" si="292"/>
        <v>0</v>
      </c>
      <c r="O154" s="32">
        <f t="shared" si="293"/>
        <v>0</v>
      </c>
      <c r="P154" s="32" t="str">
        <f t="shared" si="294"/>
        <v/>
      </c>
      <c r="Q154" s="32" t="e">
        <f t="shared" si="295"/>
        <v>#N/A</v>
      </c>
      <c r="R154" s="32" t="e">
        <f t="shared" si="296"/>
        <v>#N/A</v>
      </c>
      <c r="S154" s="32" t="e">
        <f t="shared" si="297"/>
        <v>#N/A</v>
      </c>
      <c r="T154" s="32" t="e">
        <f t="shared" si="298"/>
        <v>#N/A</v>
      </c>
      <c r="U154" s="32" t="e">
        <f t="shared" si="299"/>
        <v>#N/A</v>
      </c>
      <c r="V154" s="32" t="e">
        <f t="shared" si="300"/>
        <v>#N/A</v>
      </c>
      <c r="W154" s="32" t="e">
        <f t="shared" si="301"/>
        <v>#N/A</v>
      </c>
      <c r="X154" s="32" t="e">
        <f t="shared" si="302"/>
        <v>#N/A</v>
      </c>
      <c r="Y154" s="32" t="e">
        <f t="shared" si="303"/>
        <v>#N/A</v>
      </c>
      <c r="Z154" s="32" t="e">
        <f t="shared" si="304"/>
        <v>#N/A</v>
      </c>
      <c r="AA154" s="32" t="e">
        <f t="shared" si="305"/>
        <v>#N/A</v>
      </c>
      <c r="AB154" s="32" t="str">
        <f t="shared" si="306"/>
        <v/>
      </c>
      <c r="AC154" s="32" t="str">
        <f t="shared" si="307"/>
        <v/>
      </c>
      <c r="AD154" s="32" t="e">
        <f t="shared" si="308"/>
        <v>#N/A</v>
      </c>
      <c r="AE154" s="32" t="e">
        <f t="shared" si="309"/>
        <v>#N/A</v>
      </c>
      <c r="AF154" s="32" t="e">
        <f t="shared" si="310"/>
        <v>#N/A</v>
      </c>
      <c r="AG154" s="32">
        <f t="shared" si="311"/>
        <v>0</v>
      </c>
      <c r="AH154" s="32">
        <f t="shared" si="312"/>
        <v>0</v>
      </c>
      <c r="AI154" s="32">
        <f t="shared" si="313"/>
        <v>0</v>
      </c>
      <c r="AJ154" s="32">
        <f t="shared" si="314"/>
        <v>0</v>
      </c>
      <c r="AK154" s="32">
        <f t="shared" si="315"/>
        <v>0</v>
      </c>
      <c r="AL154" s="32" t="str">
        <f t="shared" si="316"/>
        <v/>
      </c>
      <c r="AM154" s="32" t="e">
        <f t="shared" si="317"/>
        <v>#N/A</v>
      </c>
      <c r="AN154" s="32" t="e">
        <f t="shared" si="318"/>
        <v>#N/A</v>
      </c>
      <c r="AO154" s="32" t="e">
        <f t="shared" si="319"/>
        <v>#N/A</v>
      </c>
      <c r="AP154" s="32" t="e">
        <f t="shared" si="320"/>
        <v>#N/A</v>
      </c>
      <c r="AQ154" s="32" t="e">
        <f t="shared" si="321"/>
        <v>#N/A</v>
      </c>
      <c r="AR154" s="32" t="e">
        <f t="shared" si="322"/>
        <v>#N/A</v>
      </c>
      <c r="AS154" s="32" t="e">
        <f t="shared" si="323"/>
        <v>#N/A</v>
      </c>
      <c r="AT154" s="32" t="e">
        <f t="shared" si="324"/>
        <v>#N/A</v>
      </c>
      <c r="AU154" s="32" t="e">
        <f t="shared" si="325"/>
        <v>#N/A</v>
      </c>
      <c r="AV154" s="32" t="e">
        <f t="shared" si="326"/>
        <v>#N/A</v>
      </c>
      <c r="AW154" s="32" t="e">
        <f t="shared" si="327"/>
        <v>#N/A</v>
      </c>
      <c r="AX154" s="32" t="str">
        <f t="shared" si="328"/>
        <v/>
      </c>
      <c r="AY154" s="32" t="str">
        <f t="shared" si="329"/>
        <v/>
      </c>
      <c r="AZ154" s="32" t="e">
        <f t="shared" si="330"/>
        <v>#N/A</v>
      </c>
      <c r="BA154" s="32" t="e">
        <f t="shared" si="331"/>
        <v>#N/A</v>
      </c>
      <c r="BB154" s="32" t="e">
        <f t="shared" si="332"/>
        <v>#N/A</v>
      </c>
      <c r="BC154" s="32">
        <f t="shared" si="333"/>
        <v>0</v>
      </c>
      <c r="BD154" s="32">
        <f t="shared" si="334"/>
        <v>0</v>
      </c>
      <c r="BE154" s="32">
        <f t="shared" si="335"/>
        <v>0</v>
      </c>
      <c r="BF154" s="32">
        <f t="shared" si="336"/>
        <v>0</v>
      </c>
      <c r="BG154" s="32">
        <f t="shared" si="337"/>
        <v>0</v>
      </c>
      <c r="BH154" s="32" t="str">
        <f t="shared" si="338"/>
        <v/>
      </c>
      <c r="BI154" s="32" t="e">
        <f t="shared" si="339"/>
        <v>#N/A</v>
      </c>
      <c r="BJ154" s="32" t="e">
        <f t="shared" si="340"/>
        <v>#N/A</v>
      </c>
      <c r="BK154" s="32" t="e">
        <f t="shared" si="341"/>
        <v>#N/A</v>
      </c>
      <c r="BL154" s="32" t="e">
        <f t="shared" si="342"/>
        <v>#N/A</v>
      </c>
      <c r="BM154" s="32" t="e">
        <f t="shared" si="343"/>
        <v>#N/A</v>
      </c>
      <c r="BN154" s="32" t="e">
        <f t="shared" si="344"/>
        <v>#N/A</v>
      </c>
      <c r="BO154" s="32" t="e">
        <f t="shared" si="345"/>
        <v>#N/A</v>
      </c>
      <c r="BP154" s="32" t="e">
        <f t="shared" si="346"/>
        <v>#N/A</v>
      </c>
      <c r="BQ154" s="32" t="e">
        <f t="shared" si="347"/>
        <v>#N/A</v>
      </c>
      <c r="BR154" s="32" t="e">
        <f t="shared" si="348"/>
        <v>#N/A</v>
      </c>
      <c r="BS154" s="32" t="e">
        <f t="shared" si="349"/>
        <v>#N/A</v>
      </c>
    </row>
    <row r="155" spans="1:71" x14ac:dyDescent="0.3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290"/>
        <v>0</v>
      </c>
      <c r="M155" s="32">
        <f t="shared" si="291"/>
        <v>0</v>
      </c>
      <c r="N155" s="32">
        <f t="shared" si="292"/>
        <v>0</v>
      </c>
      <c r="O155" s="32">
        <f t="shared" si="293"/>
        <v>0</v>
      </c>
      <c r="P155" s="32" t="str">
        <f t="shared" si="294"/>
        <v/>
      </c>
      <c r="Q155" s="32" t="e">
        <f t="shared" si="295"/>
        <v>#N/A</v>
      </c>
      <c r="R155" s="32" t="e">
        <f t="shared" si="296"/>
        <v>#N/A</v>
      </c>
      <c r="S155" s="32" t="e">
        <f t="shared" si="297"/>
        <v>#N/A</v>
      </c>
      <c r="T155" s="32" t="e">
        <f t="shared" si="298"/>
        <v>#N/A</v>
      </c>
      <c r="U155" s="32" t="e">
        <f t="shared" si="299"/>
        <v>#N/A</v>
      </c>
      <c r="V155" s="32" t="e">
        <f t="shared" si="300"/>
        <v>#N/A</v>
      </c>
      <c r="W155" s="32" t="e">
        <f t="shared" si="301"/>
        <v>#N/A</v>
      </c>
      <c r="X155" s="32" t="e">
        <f t="shared" si="302"/>
        <v>#N/A</v>
      </c>
      <c r="Y155" s="32" t="e">
        <f t="shared" si="303"/>
        <v>#N/A</v>
      </c>
      <c r="Z155" s="32" t="e">
        <f t="shared" si="304"/>
        <v>#N/A</v>
      </c>
      <c r="AA155" s="32" t="e">
        <f t="shared" si="305"/>
        <v>#N/A</v>
      </c>
      <c r="AB155" s="32" t="str">
        <f t="shared" si="306"/>
        <v/>
      </c>
      <c r="AC155" s="32" t="str">
        <f t="shared" si="307"/>
        <v/>
      </c>
      <c r="AD155" s="32" t="e">
        <f t="shared" si="308"/>
        <v>#N/A</v>
      </c>
      <c r="AE155" s="32" t="e">
        <f t="shared" si="309"/>
        <v>#N/A</v>
      </c>
      <c r="AF155" s="32" t="e">
        <f t="shared" si="310"/>
        <v>#N/A</v>
      </c>
      <c r="AG155" s="32">
        <f t="shared" si="311"/>
        <v>0</v>
      </c>
      <c r="AH155" s="32">
        <f t="shared" si="312"/>
        <v>0</v>
      </c>
      <c r="AI155" s="32">
        <f t="shared" si="313"/>
        <v>0</v>
      </c>
      <c r="AJ155" s="32">
        <f t="shared" si="314"/>
        <v>0</v>
      </c>
      <c r="AK155" s="32">
        <f t="shared" si="315"/>
        <v>0</v>
      </c>
      <c r="AL155" s="32" t="str">
        <f t="shared" si="316"/>
        <v/>
      </c>
      <c r="AM155" s="32" t="e">
        <f t="shared" si="317"/>
        <v>#N/A</v>
      </c>
      <c r="AN155" s="32" t="e">
        <f t="shared" si="318"/>
        <v>#N/A</v>
      </c>
      <c r="AO155" s="32" t="e">
        <f t="shared" si="319"/>
        <v>#N/A</v>
      </c>
      <c r="AP155" s="32" t="e">
        <f t="shared" si="320"/>
        <v>#N/A</v>
      </c>
      <c r="AQ155" s="32" t="e">
        <f t="shared" si="321"/>
        <v>#N/A</v>
      </c>
      <c r="AR155" s="32" t="e">
        <f t="shared" si="322"/>
        <v>#N/A</v>
      </c>
      <c r="AS155" s="32" t="e">
        <f t="shared" si="323"/>
        <v>#N/A</v>
      </c>
      <c r="AT155" s="32" t="e">
        <f t="shared" si="324"/>
        <v>#N/A</v>
      </c>
      <c r="AU155" s="32" t="e">
        <f t="shared" si="325"/>
        <v>#N/A</v>
      </c>
      <c r="AV155" s="32" t="e">
        <f t="shared" si="326"/>
        <v>#N/A</v>
      </c>
      <c r="AW155" s="32" t="e">
        <f t="shared" si="327"/>
        <v>#N/A</v>
      </c>
      <c r="AX155" s="32" t="str">
        <f t="shared" si="328"/>
        <v/>
      </c>
      <c r="AY155" s="32" t="str">
        <f t="shared" si="329"/>
        <v/>
      </c>
      <c r="AZ155" s="32" t="e">
        <f t="shared" si="330"/>
        <v>#N/A</v>
      </c>
      <c r="BA155" s="32" t="e">
        <f t="shared" si="331"/>
        <v>#N/A</v>
      </c>
      <c r="BB155" s="32" t="e">
        <f t="shared" si="332"/>
        <v>#N/A</v>
      </c>
      <c r="BC155" s="32">
        <f t="shared" si="333"/>
        <v>0</v>
      </c>
      <c r="BD155" s="32">
        <f t="shared" si="334"/>
        <v>0</v>
      </c>
      <c r="BE155" s="32">
        <f t="shared" si="335"/>
        <v>0</v>
      </c>
      <c r="BF155" s="32">
        <f t="shared" si="336"/>
        <v>0</v>
      </c>
      <c r="BG155" s="32">
        <f t="shared" si="337"/>
        <v>0</v>
      </c>
      <c r="BH155" s="32" t="str">
        <f t="shared" si="338"/>
        <v/>
      </c>
      <c r="BI155" s="32" t="e">
        <f t="shared" si="339"/>
        <v>#N/A</v>
      </c>
      <c r="BJ155" s="32" t="e">
        <f t="shared" si="340"/>
        <v>#N/A</v>
      </c>
      <c r="BK155" s="32" t="e">
        <f t="shared" si="341"/>
        <v>#N/A</v>
      </c>
      <c r="BL155" s="32" t="e">
        <f t="shared" si="342"/>
        <v>#N/A</v>
      </c>
      <c r="BM155" s="32" t="e">
        <f t="shared" si="343"/>
        <v>#N/A</v>
      </c>
      <c r="BN155" s="32" t="e">
        <f t="shared" si="344"/>
        <v>#N/A</v>
      </c>
      <c r="BO155" s="32" t="e">
        <f t="shared" si="345"/>
        <v>#N/A</v>
      </c>
      <c r="BP155" s="32" t="e">
        <f t="shared" si="346"/>
        <v>#N/A</v>
      </c>
      <c r="BQ155" s="32" t="e">
        <f t="shared" si="347"/>
        <v>#N/A</v>
      </c>
      <c r="BR155" s="32" t="e">
        <f t="shared" si="348"/>
        <v>#N/A</v>
      </c>
      <c r="BS155" s="32" t="e">
        <f t="shared" si="349"/>
        <v>#N/A</v>
      </c>
    </row>
    <row r="156" spans="1:71" x14ac:dyDescent="0.3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290"/>
        <v>0</v>
      </c>
      <c r="M156" s="32">
        <f t="shared" si="291"/>
        <v>0</v>
      </c>
      <c r="N156" s="32">
        <f t="shared" si="292"/>
        <v>0</v>
      </c>
      <c r="O156" s="32">
        <f t="shared" si="293"/>
        <v>0</v>
      </c>
      <c r="P156" s="32" t="str">
        <f t="shared" si="294"/>
        <v/>
      </c>
      <c r="Q156" s="32" t="e">
        <f t="shared" si="295"/>
        <v>#N/A</v>
      </c>
      <c r="R156" s="32" t="e">
        <f t="shared" si="296"/>
        <v>#N/A</v>
      </c>
      <c r="S156" s="32" t="e">
        <f t="shared" si="297"/>
        <v>#N/A</v>
      </c>
      <c r="T156" s="32" t="e">
        <f t="shared" si="298"/>
        <v>#N/A</v>
      </c>
      <c r="U156" s="32" t="e">
        <f t="shared" si="299"/>
        <v>#N/A</v>
      </c>
      <c r="V156" s="32" t="e">
        <f t="shared" si="300"/>
        <v>#N/A</v>
      </c>
      <c r="W156" s="32" t="e">
        <f t="shared" si="301"/>
        <v>#N/A</v>
      </c>
      <c r="X156" s="32" t="e">
        <f t="shared" si="302"/>
        <v>#N/A</v>
      </c>
      <c r="Y156" s="32" t="e">
        <f t="shared" si="303"/>
        <v>#N/A</v>
      </c>
      <c r="Z156" s="32" t="e">
        <f t="shared" si="304"/>
        <v>#N/A</v>
      </c>
      <c r="AA156" s="32" t="e">
        <f t="shared" si="305"/>
        <v>#N/A</v>
      </c>
      <c r="AB156" s="32" t="str">
        <f t="shared" si="306"/>
        <v/>
      </c>
      <c r="AC156" s="32" t="str">
        <f t="shared" si="307"/>
        <v/>
      </c>
      <c r="AD156" s="32" t="e">
        <f t="shared" si="308"/>
        <v>#N/A</v>
      </c>
      <c r="AE156" s="32" t="e">
        <f t="shared" si="309"/>
        <v>#N/A</v>
      </c>
      <c r="AF156" s="32" t="e">
        <f t="shared" si="310"/>
        <v>#N/A</v>
      </c>
      <c r="AG156" s="32">
        <f t="shared" si="311"/>
        <v>0</v>
      </c>
      <c r="AH156" s="32">
        <f t="shared" si="312"/>
        <v>0</v>
      </c>
      <c r="AI156" s="32">
        <f t="shared" si="313"/>
        <v>0</v>
      </c>
      <c r="AJ156" s="32">
        <f t="shared" si="314"/>
        <v>0</v>
      </c>
      <c r="AK156" s="32">
        <f t="shared" si="315"/>
        <v>0</v>
      </c>
      <c r="AL156" s="32" t="str">
        <f t="shared" si="316"/>
        <v/>
      </c>
      <c r="AM156" s="32" t="e">
        <f t="shared" si="317"/>
        <v>#N/A</v>
      </c>
      <c r="AN156" s="32" t="e">
        <f t="shared" si="318"/>
        <v>#N/A</v>
      </c>
      <c r="AO156" s="32" t="e">
        <f t="shared" si="319"/>
        <v>#N/A</v>
      </c>
      <c r="AP156" s="32" t="e">
        <f t="shared" si="320"/>
        <v>#N/A</v>
      </c>
      <c r="AQ156" s="32" t="e">
        <f t="shared" si="321"/>
        <v>#N/A</v>
      </c>
      <c r="AR156" s="32" t="e">
        <f t="shared" si="322"/>
        <v>#N/A</v>
      </c>
      <c r="AS156" s="32" t="e">
        <f t="shared" si="323"/>
        <v>#N/A</v>
      </c>
      <c r="AT156" s="32" t="e">
        <f t="shared" si="324"/>
        <v>#N/A</v>
      </c>
      <c r="AU156" s="32" t="e">
        <f t="shared" si="325"/>
        <v>#N/A</v>
      </c>
      <c r="AV156" s="32" t="e">
        <f t="shared" si="326"/>
        <v>#N/A</v>
      </c>
      <c r="AW156" s="32" t="e">
        <f t="shared" si="327"/>
        <v>#N/A</v>
      </c>
      <c r="AX156" s="32" t="str">
        <f t="shared" si="328"/>
        <v/>
      </c>
      <c r="AY156" s="32" t="str">
        <f t="shared" si="329"/>
        <v/>
      </c>
      <c r="AZ156" s="32" t="e">
        <f t="shared" si="330"/>
        <v>#N/A</v>
      </c>
      <c r="BA156" s="32" t="e">
        <f t="shared" si="331"/>
        <v>#N/A</v>
      </c>
      <c r="BB156" s="32" t="e">
        <f t="shared" si="332"/>
        <v>#N/A</v>
      </c>
      <c r="BC156" s="32">
        <f t="shared" si="333"/>
        <v>0</v>
      </c>
      <c r="BD156" s="32">
        <f t="shared" si="334"/>
        <v>0</v>
      </c>
      <c r="BE156" s="32">
        <f t="shared" si="335"/>
        <v>0</v>
      </c>
      <c r="BF156" s="32">
        <f t="shared" si="336"/>
        <v>0</v>
      </c>
      <c r="BG156" s="32">
        <f t="shared" si="337"/>
        <v>0</v>
      </c>
      <c r="BH156" s="32" t="str">
        <f t="shared" si="338"/>
        <v/>
      </c>
      <c r="BI156" s="32" t="e">
        <f t="shared" si="339"/>
        <v>#N/A</v>
      </c>
      <c r="BJ156" s="32" t="e">
        <f t="shared" si="340"/>
        <v>#N/A</v>
      </c>
      <c r="BK156" s="32" t="e">
        <f t="shared" si="341"/>
        <v>#N/A</v>
      </c>
      <c r="BL156" s="32" t="e">
        <f t="shared" si="342"/>
        <v>#N/A</v>
      </c>
      <c r="BM156" s="32" t="e">
        <f t="shared" si="343"/>
        <v>#N/A</v>
      </c>
      <c r="BN156" s="32" t="e">
        <f t="shared" si="344"/>
        <v>#N/A</v>
      </c>
      <c r="BO156" s="32" t="e">
        <f t="shared" si="345"/>
        <v>#N/A</v>
      </c>
      <c r="BP156" s="32" t="e">
        <f t="shared" si="346"/>
        <v>#N/A</v>
      </c>
      <c r="BQ156" s="32" t="e">
        <f t="shared" si="347"/>
        <v>#N/A</v>
      </c>
      <c r="BR156" s="32" t="e">
        <f t="shared" si="348"/>
        <v>#N/A</v>
      </c>
      <c r="BS156" s="32" t="e">
        <f t="shared" si="349"/>
        <v>#N/A</v>
      </c>
    </row>
    <row r="157" spans="1:71" x14ac:dyDescent="0.3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290"/>
        <v>0</v>
      </c>
      <c r="M157" s="32">
        <f t="shared" si="291"/>
        <v>0</v>
      </c>
      <c r="N157" s="32">
        <f t="shared" si="292"/>
        <v>0</v>
      </c>
      <c r="O157" s="32">
        <f t="shared" si="293"/>
        <v>0</v>
      </c>
      <c r="P157" s="32" t="str">
        <f t="shared" si="294"/>
        <v/>
      </c>
      <c r="Q157" s="32" t="e">
        <f t="shared" si="295"/>
        <v>#N/A</v>
      </c>
      <c r="R157" s="32" t="e">
        <f t="shared" si="296"/>
        <v>#N/A</v>
      </c>
      <c r="S157" s="32" t="e">
        <f t="shared" si="297"/>
        <v>#N/A</v>
      </c>
      <c r="T157" s="32" t="e">
        <f t="shared" si="298"/>
        <v>#N/A</v>
      </c>
      <c r="U157" s="32" t="e">
        <f t="shared" si="299"/>
        <v>#N/A</v>
      </c>
      <c r="V157" s="32" t="e">
        <f t="shared" si="300"/>
        <v>#N/A</v>
      </c>
      <c r="W157" s="32" t="e">
        <f t="shared" si="301"/>
        <v>#N/A</v>
      </c>
      <c r="X157" s="32" t="e">
        <f t="shared" si="302"/>
        <v>#N/A</v>
      </c>
      <c r="Y157" s="32" t="e">
        <f t="shared" si="303"/>
        <v>#N/A</v>
      </c>
      <c r="Z157" s="32" t="e">
        <f t="shared" si="304"/>
        <v>#N/A</v>
      </c>
      <c r="AA157" s="32" t="e">
        <f t="shared" si="305"/>
        <v>#N/A</v>
      </c>
      <c r="AB157" s="32" t="str">
        <f t="shared" si="306"/>
        <v/>
      </c>
      <c r="AC157" s="32" t="str">
        <f t="shared" si="307"/>
        <v/>
      </c>
      <c r="AD157" s="32" t="e">
        <f t="shared" si="308"/>
        <v>#N/A</v>
      </c>
      <c r="AE157" s="32" t="e">
        <f t="shared" si="309"/>
        <v>#N/A</v>
      </c>
      <c r="AF157" s="32" t="e">
        <f t="shared" si="310"/>
        <v>#N/A</v>
      </c>
      <c r="AG157" s="32">
        <f t="shared" si="311"/>
        <v>0</v>
      </c>
      <c r="AH157" s="32">
        <f t="shared" si="312"/>
        <v>0</v>
      </c>
      <c r="AI157" s="32">
        <f t="shared" si="313"/>
        <v>0</v>
      </c>
      <c r="AJ157" s="32">
        <f t="shared" si="314"/>
        <v>0</v>
      </c>
      <c r="AK157" s="32">
        <f t="shared" si="315"/>
        <v>0</v>
      </c>
      <c r="AL157" s="32" t="str">
        <f t="shared" si="316"/>
        <v/>
      </c>
      <c r="AM157" s="32" t="e">
        <f t="shared" si="317"/>
        <v>#N/A</v>
      </c>
      <c r="AN157" s="32" t="e">
        <f t="shared" si="318"/>
        <v>#N/A</v>
      </c>
      <c r="AO157" s="32" t="e">
        <f t="shared" si="319"/>
        <v>#N/A</v>
      </c>
      <c r="AP157" s="32" t="e">
        <f t="shared" si="320"/>
        <v>#N/A</v>
      </c>
      <c r="AQ157" s="32" t="e">
        <f t="shared" si="321"/>
        <v>#N/A</v>
      </c>
      <c r="AR157" s="32" t="e">
        <f t="shared" si="322"/>
        <v>#N/A</v>
      </c>
      <c r="AS157" s="32" t="e">
        <f t="shared" si="323"/>
        <v>#N/A</v>
      </c>
      <c r="AT157" s="32" t="e">
        <f t="shared" si="324"/>
        <v>#N/A</v>
      </c>
      <c r="AU157" s="32" t="e">
        <f t="shared" si="325"/>
        <v>#N/A</v>
      </c>
      <c r="AV157" s="32" t="e">
        <f t="shared" si="326"/>
        <v>#N/A</v>
      </c>
      <c r="AW157" s="32" t="e">
        <f t="shared" si="327"/>
        <v>#N/A</v>
      </c>
      <c r="AX157" s="32" t="str">
        <f t="shared" si="328"/>
        <v/>
      </c>
      <c r="AY157" s="32" t="str">
        <f t="shared" si="329"/>
        <v/>
      </c>
      <c r="AZ157" s="32" t="e">
        <f t="shared" si="330"/>
        <v>#N/A</v>
      </c>
      <c r="BA157" s="32" t="e">
        <f t="shared" si="331"/>
        <v>#N/A</v>
      </c>
      <c r="BB157" s="32" t="e">
        <f t="shared" si="332"/>
        <v>#N/A</v>
      </c>
      <c r="BC157" s="32">
        <f t="shared" si="333"/>
        <v>0</v>
      </c>
      <c r="BD157" s="32">
        <f t="shared" si="334"/>
        <v>0</v>
      </c>
      <c r="BE157" s="32">
        <f t="shared" si="335"/>
        <v>0</v>
      </c>
      <c r="BF157" s="32">
        <f t="shared" si="336"/>
        <v>0</v>
      </c>
      <c r="BG157" s="32">
        <f t="shared" si="337"/>
        <v>0</v>
      </c>
      <c r="BH157" s="32" t="str">
        <f t="shared" si="338"/>
        <v/>
      </c>
      <c r="BI157" s="32" t="e">
        <f t="shared" si="339"/>
        <v>#N/A</v>
      </c>
      <c r="BJ157" s="32" t="e">
        <f t="shared" si="340"/>
        <v>#N/A</v>
      </c>
      <c r="BK157" s="32" t="e">
        <f t="shared" si="341"/>
        <v>#N/A</v>
      </c>
      <c r="BL157" s="32" t="e">
        <f t="shared" si="342"/>
        <v>#N/A</v>
      </c>
      <c r="BM157" s="32" t="e">
        <f t="shared" si="343"/>
        <v>#N/A</v>
      </c>
      <c r="BN157" s="32" t="e">
        <f t="shared" si="344"/>
        <v>#N/A</v>
      </c>
      <c r="BO157" s="32" t="e">
        <f t="shared" si="345"/>
        <v>#N/A</v>
      </c>
      <c r="BP157" s="32" t="e">
        <f t="shared" si="346"/>
        <v>#N/A</v>
      </c>
      <c r="BQ157" s="32" t="e">
        <f t="shared" si="347"/>
        <v>#N/A</v>
      </c>
      <c r="BR157" s="32" t="e">
        <f t="shared" si="348"/>
        <v>#N/A</v>
      </c>
      <c r="BS157" s="32" t="e">
        <f t="shared" si="349"/>
        <v>#N/A</v>
      </c>
    </row>
    <row r="158" spans="1:71" x14ac:dyDescent="0.3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290"/>
        <v>0</v>
      </c>
      <c r="M158" s="32">
        <f t="shared" si="291"/>
        <v>0</v>
      </c>
      <c r="N158" s="32">
        <f t="shared" si="292"/>
        <v>0</v>
      </c>
      <c r="O158" s="32">
        <f t="shared" si="293"/>
        <v>0</v>
      </c>
      <c r="P158" s="32" t="str">
        <f t="shared" si="294"/>
        <v/>
      </c>
      <c r="Q158" s="32" t="e">
        <f t="shared" si="295"/>
        <v>#N/A</v>
      </c>
      <c r="R158" s="32" t="e">
        <f t="shared" si="296"/>
        <v>#N/A</v>
      </c>
      <c r="S158" s="32" t="e">
        <f t="shared" si="297"/>
        <v>#N/A</v>
      </c>
      <c r="T158" s="32" t="e">
        <f t="shared" si="298"/>
        <v>#N/A</v>
      </c>
      <c r="U158" s="32" t="e">
        <f t="shared" si="299"/>
        <v>#N/A</v>
      </c>
      <c r="V158" s="32" t="e">
        <f t="shared" si="300"/>
        <v>#N/A</v>
      </c>
      <c r="W158" s="32" t="e">
        <f t="shared" si="301"/>
        <v>#N/A</v>
      </c>
      <c r="X158" s="32" t="e">
        <f t="shared" si="302"/>
        <v>#N/A</v>
      </c>
      <c r="Y158" s="32" t="e">
        <f t="shared" si="303"/>
        <v>#N/A</v>
      </c>
      <c r="Z158" s="32" t="e">
        <f t="shared" si="304"/>
        <v>#N/A</v>
      </c>
      <c r="AA158" s="32" t="e">
        <f t="shared" si="305"/>
        <v>#N/A</v>
      </c>
      <c r="AB158" s="32" t="str">
        <f t="shared" si="306"/>
        <v/>
      </c>
      <c r="AC158" s="32" t="str">
        <f t="shared" si="307"/>
        <v/>
      </c>
      <c r="AD158" s="32" t="e">
        <f t="shared" si="308"/>
        <v>#N/A</v>
      </c>
      <c r="AE158" s="32" t="e">
        <f t="shared" si="309"/>
        <v>#N/A</v>
      </c>
      <c r="AF158" s="32" t="e">
        <f t="shared" si="310"/>
        <v>#N/A</v>
      </c>
      <c r="AG158" s="32">
        <f t="shared" si="311"/>
        <v>0</v>
      </c>
      <c r="AH158" s="32">
        <f t="shared" si="312"/>
        <v>0</v>
      </c>
      <c r="AI158" s="32">
        <f t="shared" si="313"/>
        <v>0</v>
      </c>
      <c r="AJ158" s="32">
        <f t="shared" si="314"/>
        <v>0</v>
      </c>
      <c r="AK158" s="32">
        <f t="shared" si="315"/>
        <v>0</v>
      </c>
      <c r="AL158" s="32" t="str">
        <f t="shared" si="316"/>
        <v/>
      </c>
      <c r="AM158" s="32" t="e">
        <f t="shared" si="317"/>
        <v>#N/A</v>
      </c>
      <c r="AN158" s="32" t="e">
        <f t="shared" si="318"/>
        <v>#N/A</v>
      </c>
      <c r="AO158" s="32" t="e">
        <f t="shared" si="319"/>
        <v>#N/A</v>
      </c>
      <c r="AP158" s="32" t="e">
        <f t="shared" si="320"/>
        <v>#N/A</v>
      </c>
      <c r="AQ158" s="32" t="e">
        <f t="shared" si="321"/>
        <v>#N/A</v>
      </c>
      <c r="AR158" s="32" t="e">
        <f t="shared" si="322"/>
        <v>#N/A</v>
      </c>
      <c r="AS158" s="32" t="e">
        <f t="shared" si="323"/>
        <v>#N/A</v>
      </c>
      <c r="AT158" s="32" t="e">
        <f t="shared" si="324"/>
        <v>#N/A</v>
      </c>
      <c r="AU158" s="32" t="e">
        <f t="shared" si="325"/>
        <v>#N/A</v>
      </c>
      <c r="AV158" s="32" t="e">
        <f t="shared" si="326"/>
        <v>#N/A</v>
      </c>
      <c r="AW158" s="32" t="e">
        <f t="shared" si="327"/>
        <v>#N/A</v>
      </c>
      <c r="AX158" s="32" t="str">
        <f t="shared" si="328"/>
        <v/>
      </c>
      <c r="AY158" s="32" t="str">
        <f t="shared" si="329"/>
        <v/>
      </c>
      <c r="AZ158" s="32" t="e">
        <f t="shared" si="330"/>
        <v>#N/A</v>
      </c>
      <c r="BA158" s="32" t="e">
        <f t="shared" si="331"/>
        <v>#N/A</v>
      </c>
      <c r="BB158" s="32" t="e">
        <f t="shared" si="332"/>
        <v>#N/A</v>
      </c>
      <c r="BC158" s="32">
        <f t="shared" si="333"/>
        <v>0</v>
      </c>
      <c r="BD158" s="32">
        <f t="shared" si="334"/>
        <v>0</v>
      </c>
      <c r="BE158" s="32">
        <f t="shared" si="335"/>
        <v>0</v>
      </c>
      <c r="BF158" s="32">
        <f t="shared" si="336"/>
        <v>0</v>
      </c>
      <c r="BG158" s="32">
        <f t="shared" si="337"/>
        <v>0</v>
      </c>
      <c r="BH158" s="32" t="str">
        <f t="shared" si="338"/>
        <v/>
      </c>
      <c r="BI158" s="32" t="e">
        <f t="shared" si="339"/>
        <v>#N/A</v>
      </c>
      <c r="BJ158" s="32" t="e">
        <f t="shared" si="340"/>
        <v>#N/A</v>
      </c>
      <c r="BK158" s="32" t="e">
        <f t="shared" si="341"/>
        <v>#N/A</v>
      </c>
      <c r="BL158" s="32" t="e">
        <f t="shared" si="342"/>
        <v>#N/A</v>
      </c>
      <c r="BM158" s="32" t="e">
        <f t="shared" si="343"/>
        <v>#N/A</v>
      </c>
      <c r="BN158" s="32" t="e">
        <f t="shared" si="344"/>
        <v>#N/A</v>
      </c>
      <c r="BO158" s="32" t="e">
        <f t="shared" si="345"/>
        <v>#N/A</v>
      </c>
      <c r="BP158" s="32" t="e">
        <f t="shared" si="346"/>
        <v>#N/A</v>
      </c>
      <c r="BQ158" s="32" t="e">
        <f t="shared" si="347"/>
        <v>#N/A</v>
      </c>
      <c r="BR158" s="32" t="e">
        <f t="shared" si="348"/>
        <v>#N/A</v>
      </c>
      <c r="BS158" s="32" t="e">
        <f t="shared" si="349"/>
        <v>#N/A</v>
      </c>
    </row>
    <row r="159" spans="1:71" x14ac:dyDescent="0.3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290"/>
        <v>0</v>
      </c>
      <c r="M159" s="32">
        <f t="shared" si="291"/>
        <v>0</v>
      </c>
      <c r="N159" s="32">
        <f t="shared" si="292"/>
        <v>0</v>
      </c>
      <c r="O159" s="32">
        <f t="shared" si="293"/>
        <v>0</v>
      </c>
      <c r="P159" s="32" t="str">
        <f t="shared" si="294"/>
        <v/>
      </c>
      <c r="Q159" s="32" t="e">
        <f t="shared" si="295"/>
        <v>#N/A</v>
      </c>
      <c r="R159" s="32" t="e">
        <f t="shared" si="296"/>
        <v>#N/A</v>
      </c>
      <c r="S159" s="32" t="e">
        <f t="shared" si="297"/>
        <v>#N/A</v>
      </c>
      <c r="T159" s="32" t="e">
        <f t="shared" si="298"/>
        <v>#N/A</v>
      </c>
      <c r="U159" s="32" t="e">
        <f t="shared" si="299"/>
        <v>#N/A</v>
      </c>
      <c r="V159" s="32" t="e">
        <f t="shared" si="300"/>
        <v>#N/A</v>
      </c>
      <c r="W159" s="32" t="e">
        <f t="shared" si="301"/>
        <v>#N/A</v>
      </c>
      <c r="X159" s="32" t="e">
        <f t="shared" si="302"/>
        <v>#N/A</v>
      </c>
      <c r="Y159" s="32" t="e">
        <f t="shared" si="303"/>
        <v>#N/A</v>
      </c>
      <c r="Z159" s="32" t="e">
        <f t="shared" si="304"/>
        <v>#N/A</v>
      </c>
      <c r="AA159" s="32" t="e">
        <f t="shared" si="305"/>
        <v>#N/A</v>
      </c>
      <c r="AB159" s="32" t="str">
        <f t="shared" si="306"/>
        <v/>
      </c>
      <c r="AC159" s="32" t="str">
        <f t="shared" si="307"/>
        <v/>
      </c>
      <c r="AD159" s="32" t="e">
        <f t="shared" si="308"/>
        <v>#N/A</v>
      </c>
      <c r="AE159" s="32" t="e">
        <f t="shared" si="309"/>
        <v>#N/A</v>
      </c>
      <c r="AF159" s="32" t="e">
        <f t="shared" si="310"/>
        <v>#N/A</v>
      </c>
      <c r="AG159" s="32">
        <f t="shared" si="311"/>
        <v>0</v>
      </c>
      <c r="AH159" s="32">
        <f t="shared" si="312"/>
        <v>0</v>
      </c>
      <c r="AI159" s="32">
        <f t="shared" si="313"/>
        <v>0</v>
      </c>
      <c r="AJ159" s="32">
        <f t="shared" si="314"/>
        <v>0</v>
      </c>
      <c r="AK159" s="32">
        <f t="shared" si="315"/>
        <v>0</v>
      </c>
      <c r="AL159" s="32" t="str">
        <f t="shared" si="316"/>
        <v/>
      </c>
      <c r="AM159" s="32" t="e">
        <f t="shared" si="317"/>
        <v>#N/A</v>
      </c>
      <c r="AN159" s="32" t="e">
        <f t="shared" si="318"/>
        <v>#N/A</v>
      </c>
      <c r="AO159" s="32" t="e">
        <f t="shared" si="319"/>
        <v>#N/A</v>
      </c>
      <c r="AP159" s="32" t="e">
        <f t="shared" si="320"/>
        <v>#N/A</v>
      </c>
      <c r="AQ159" s="32" t="e">
        <f t="shared" si="321"/>
        <v>#N/A</v>
      </c>
      <c r="AR159" s="32" t="e">
        <f t="shared" si="322"/>
        <v>#N/A</v>
      </c>
      <c r="AS159" s="32" t="e">
        <f t="shared" si="323"/>
        <v>#N/A</v>
      </c>
      <c r="AT159" s="32" t="e">
        <f t="shared" si="324"/>
        <v>#N/A</v>
      </c>
      <c r="AU159" s="32" t="e">
        <f t="shared" si="325"/>
        <v>#N/A</v>
      </c>
      <c r="AV159" s="32" t="e">
        <f t="shared" si="326"/>
        <v>#N/A</v>
      </c>
      <c r="AW159" s="32" t="e">
        <f t="shared" si="327"/>
        <v>#N/A</v>
      </c>
      <c r="AX159" s="32" t="str">
        <f t="shared" si="328"/>
        <v/>
      </c>
      <c r="AY159" s="32" t="str">
        <f t="shared" si="329"/>
        <v/>
      </c>
      <c r="AZ159" s="32" t="e">
        <f t="shared" si="330"/>
        <v>#N/A</v>
      </c>
      <c r="BA159" s="32" t="e">
        <f t="shared" si="331"/>
        <v>#N/A</v>
      </c>
      <c r="BB159" s="32" t="e">
        <f t="shared" si="332"/>
        <v>#N/A</v>
      </c>
      <c r="BC159" s="32">
        <f t="shared" si="333"/>
        <v>0</v>
      </c>
      <c r="BD159" s="32">
        <f t="shared" si="334"/>
        <v>0</v>
      </c>
      <c r="BE159" s="32">
        <f t="shared" si="335"/>
        <v>0</v>
      </c>
      <c r="BF159" s="32">
        <f t="shared" si="336"/>
        <v>0</v>
      </c>
      <c r="BG159" s="32">
        <f t="shared" si="337"/>
        <v>0</v>
      </c>
      <c r="BH159" s="32" t="str">
        <f t="shared" si="338"/>
        <v/>
      </c>
      <c r="BI159" s="32" t="e">
        <f t="shared" si="339"/>
        <v>#N/A</v>
      </c>
      <c r="BJ159" s="32" t="e">
        <f t="shared" si="340"/>
        <v>#N/A</v>
      </c>
      <c r="BK159" s="32" t="e">
        <f t="shared" si="341"/>
        <v>#N/A</v>
      </c>
      <c r="BL159" s="32" t="e">
        <f t="shared" si="342"/>
        <v>#N/A</v>
      </c>
      <c r="BM159" s="32" t="e">
        <f t="shared" si="343"/>
        <v>#N/A</v>
      </c>
      <c r="BN159" s="32" t="e">
        <f t="shared" si="344"/>
        <v>#N/A</v>
      </c>
      <c r="BO159" s="32" t="e">
        <f t="shared" si="345"/>
        <v>#N/A</v>
      </c>
      <c r="BP159" s="32" t="e">
        <f t="shared" si="346"/>
        <v>#N/A</v>
      </c>
      <c r="BQ159" s="32" t="e">
        <f t="shared" si="347"/>
        <v>#N/A</v>
      </c>
      <c r="BR159" s="32" t="e">
        <f t="shared" si="348"/>
        <v>#N/A</v>
      </c>
      <c r="BS159" s="32" t="e">
        <f t="shared" si="349"/>
        <v>#N/A</v>
      </c>
    </row>
    <row r="160" spans="1:71" x14ac:dyDescent="0.3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290"/>
        <v>0</v>
      </c>
      <c r="M160" s="32">
        <f t="shared" si="291"/>
        <v>0</v>
      </c>
      <c r="N160" s="32">
        <f t="shared" si="292"/>
        <v>0</v>
      </c>
      <c r="O160" s="32">
        <f t="shared" si="293"/>
        <v>0</v>
      </c>
      <c r="P160" s="32" t="str">
        <f t="shared" si="294"/>
        <v/>
      </c>
      <c r="Q160" s="32" t="e">
        <f t="shared" si="295"/>
        <v>#N/A</v>
      </c>
      <c r="R160" s="32" t="e">
        <f t="shared" si="296"/>
        <v>#N/A</v>
      </c>
      <c r="S160" s="32" t="e">
        <f t="shared" si="297"/>
        <v>#N/A</v>
      </c>
      <c r="T160" s="32" t="e">
        <f t="shared" si="298"/>
        <v>#N/A</v>
      </c>
      <c r="U160" s="32" t="e">
        <f t="shared" si="299"/>
        <v>#N/A</v>
      </c>
      <c r="V160" s="32" t="e">
        <f t="shared" si="300"/>
        <v>#N/A</v>
      </c>
      <c r="W160" s="32" t="e">
        <f t="shared" si="301"/>
        <v>#N/A</v>
      </c>
      <c r="X160" s="32" t="e">
        <f t="shared" si="302"/>
        <v>#N/A</v>
      </c>
      <c r="Y160" s="32" t="e">
        <f t="shared" si="303"/>
        <v>#N/A</v>
      </c>
      <c r="Z160" s="32" t="e">
        <f t="shared" si="304"/>
        <v>#N/A</v>
      </c>
      <c r="AA160" s="32" t="e">
        <f t="shared" si="305"/>
        <v>#N/A</v>
      </c>
      <c r="AB160" s="32" t="str">
        <f t="shared" si="306"/>
        <v/>
      </c>
      <c r="AC160" s="32" t="str">
        <f t="shared" si="307"/>
        <v/>
      </c>
      <c r="AD160" s="32" t="e">
        <f t="shared" si="308"/>
        <v>#N/A</v>
      </c>
      <c r="AE160" s="32" t="e">
        <f t="shared" si="309"/>
        <v>#N/A</v>
      </c>
      <c r="AF160" s="32" t="e">
        <f t="shared" si="310"/>
        <v>#N/A</v>
      </c>
      <c r="AG160" s="32">
        <f t="shared" si="311"/>
        <v>0</v>
      </c>
      <c r="AH160" s="32">
        <f t="shared" si="312"/>
        <v>0</v>
      </c>
      <c r="AI160" s="32">
        <f t="shared" si="313"/>
        <v>0</v>
      </c>
      <c r="AJ160" s="32">
        <f t="shared" si="314"/>
        <v>0</v>
      </c>
      <c r="AK160" s="32">
        <f t="shared" si="315"/>
        <v>0</v>
      </c>
      <c r="AL160" s="32" t="str">
        <f t="shared" si="316"/>
        <v/>
      </c>
      <c r="AM160" s="32" t="e">
        <f t="shared" si="317"/>
        <v>#N/A</v>
      </c>
      <c r="AN160" s="32" t="e">
        <f t="shared" si="318"/>
        <v>#N/A</v>
      </c>
      <c r="AO160" s="32" t="e">
        <f t="shared" si="319"/>
        <v>#N/A</v>
      </c>
      <c r="AP160" s="32" t="e">
        <f t="shared" si="320"/>
        <v>#N/A</v>
      </c>
      <c r="AQ160" s="32" t="e">
        <f t="shared" si="321"/>
        <v>#N/A</v>
      </c>
      <c r="AR160" s="32" t="e">
        <f t="shared" si="322"/>
        <v>#N/A</v>
      </c>
      <c r="AS160" s="32" t="e">
        <f t="shared" si="323"/>
        <v>#N/A</v>
      </c>
      <c r="AT160" s="32" t="e">
        <f t="shared" si="324"/>
        <v>#N/A</v>
      </c>
      <c r="AU160" s="32" t="e">
        <f t="shared" si="325"/>
        <v>#N/A</v>
      </c>
      <c r="AV160" s="32" t="e">
        <f t="shared" si="326"/>
        <v>#N/A</v>
      </c>
      <c r="AW160" s="32" t="e">
        <f t="shared" si="327"/>
        <v>#N/A</v>
      </c>
      <c r="AX160" s="32" t="str">
        <f t="shared" si="328"/>
        <v/>
      </c>
      <c r="AY160" s="32" t="str">
        <f t="shared" si="329"/>
        <v/>
      </c>
      <c r="AZ160" s="32" t="e">
        <f t="shared" si="330"/>
        <v>#N/A</v>
      </c>
      <c r="BA160" s="32" t="e">
        <f t="shared" si="331"/>
        <v>#N/A</v>
      </c>
      <c r="BB160" s="32" t="e">
        <f t="shared" si="332"/>
        <v>#N/A</v>
      </c>
      <c r="BC160" s="32">
        <f t="shared" si="333"/>
        <v>0</v>
      </c>
      <c r="BD160" s="32">
        <f t="shared" si="334"/>
        <v>0</v>
      </c>
      <c r="BE160" s="32">
        <f t="shared" si="335"/>
        <v>0</v>
      </c>
      <c r="BF160" s="32">
        <f t="shared" si="336"/>
        <v>0</v>
      </c>
      <c r="BG160" s="32">
        <f t="shared" si="337"/>
        <v>0</v>
      </c>
      <c r="BH160" s="32" t="str">
        <f t="shared" si="338"/>
        <v/>
      </c>
      <c r="BI160" s="32" t="e">
        <f t="shared" si="339"/>
        <v>#N/A</v>
      </c>
      <c r="BJ160" s="32" t="e">
        <f t="shared" si="340"/>
        <v>#N/A</v>
      </c>
      <c r="BK160" s="32" t="e">
        <f t="shared" si="341"/>
        <v>#N/A</v>
      </c>
      <c r="BL160" s="32" t="e">
        <f t="shared" si="342"/>
        <v>#N/A</v>
      </c>
      <c r="BM160" s="32" t="e">
        <f t="shared" si="343"/>
        <v>#N/A</v>
      </c>
      <c r="BN160" s="32" t="e">
        <f t="shared" si="344"/>
        <v>#N/A</v>
      </c>
      <c r="BO160" s="32" t="e">
        <f t="shared" si="345"/>
        <v>#N/A</v>
      </c>
      <c r="BP160" s="32" t="e">
        <f t="shared" si="346"/>
        <v>#N/A</v>
      </c>
      <c r="BQ160" s="32" t="e">
        <f t="shared" si="347"/>
        <v>#N/A</v>
      </c>
      <c r="BR160" s="32" t="e">
        <f t="shared" si="348"/>
        <v>#N/A</v>
      </c>
      <c r="BS160" s="32" t="e">
        <f t="shared" si="349"/>
        <v>#N/A</v>
      </c>
    </row>
    <row r="161" spans="1:71" x14ac:dyDescent="0.3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290"/>
        <v>0</v>
      </c>
      <c r="M161" s="32">
        <f t="shared" si="291"/>
        <v>0</v>
      </c>
      <c r="N161" s="32">
        <f t="shared" si="292"/>
        <v>0</v>
      </c>
      <c r="O161" s="32">
        <f t="shared" si="293"/>
        <v>0</v>
      </c>
      <c r="P161" s="32" t="str">
        <f t="shared" si="294"/>
        <v/>
      </c>
      <c r="Q161" s="32" t="e">
        <f t="shared" si="295"/>
        <v>#N/A</v>
      </c>
      <c r="R161" s="32" t="e">
        <f t="shared" si="296"/>
        <v>#N/A</v>
      </c>
      <c r="S161" s="32" t="e">
        <f t="shared" si="297"/>
        <v>#N/A</v>
      </c>
      <c r="T161" s="32" t="e">
        <f t="shared" si="298"/>
        <v>#N/A</v>
      </c>
      <c r="U161" s="32" t="e">
        <f t="shared" si="299"/>
        <v>#N/A</v>
      </c>
      <c r="V161" s="32" t="e">
        <f t="shared" si="300"/>
        <v>#N/A</v>
      </c>
      <c r="W161" s="32" t="e">
        <f t="shared" si="301"/>
        <v>#N/A</v>
      </c>
      <c r="X161" s="32" t="e">
        <f t="shared" si="302"/>
        <v>#N/A</v>
      </c>
      <c r="Y161" s="32" t="e">
        <f t="shared" si="303"/>
        <v>#N/A</v>
      </c>
      <c r="Z161" s="32" t="e">
        <f t="shared" si="304"/>
        <v>#N/A</v>
      </c>
      <c r="AA161" s="32" t="e">
        <f t="shared" si="305"/>
        <v>#N/A</v>
      </c>
      <c r="AB161" s="32" t="str">
        <f t="shared" si="306"/>
        <v/>
      </c>
      <c r="AC161" s="32" t="str">
        <f t="shared" si="307"/>
        <v/>
      </c>
      <c r="AD161" s="32" t="e">
        <f t="shared" si="308"/>
        <v>#N/A</v>
      </c>
      <c r="AE161" s="32" t="e">
        <f t="shared" si="309"/>
        <v>#N/A</v>
      </c>
      <c r="AF161" s="32" t="e">
        <f t="shared" si="310"/>
        <v>#N/A</v>
      </c>
      <c r="AG161" s="32">
        <f t="shared" si="311"/>
        <v>0</v>
      </c>
      <c r="AH161" s="32">
        <f t="shared" si="312"/>
        <v>0</v>
      </c>
      <c r="AI161" s="32">
        <f t="shared" si="313"/>
        <v>0</v>
      </c>
      <c r="AJ161" s="32">
        <f t="shared" si="314"/>
        <v>0</v>
      </c>
      <c r="AK161" s="32">
        <f t="shared" si="315"/>
        <v>0</v>
      </c>
      <c r="AL161" s="32" t="str">
        <f t="shared" si="316"/>
        <v/>
      </c>
      <c r="AM161" s="32" t="e">
        <f t="shared" si="317"/>
        <v>#N/A</v>
      </c>
      <c r="AN161" s="32" t="e">
        <f t="shared" si="318"/>
        <v>#N/A</v>
      </c>
      <c r="AO161" s="32" t="e">
        <f t="shared" si="319"/>
        <v>#N/A</v>
      </c>
      <c r="AP161" s="32" t="e">
        <f t="shared" si="320"/>
        <v>#N/A</v>
      </c>
      <c r="AQ161" s="32" t="e">
        <f t="shared" si="321"/>
        <v>#N/A</v>
      </c>
      <c r="AR161" s="32" t="e">
        <f t="shared" si="322"/>
        <v>#N/A</v>
      </c>
      <c r="AS161" s="32" t="e">
        <f t="shared" si="323"/>
        <v>#N/A</v>
      </c>
      <c r="AT161" s="32" t="e">
        <f t="shared" si="324"/>
        <v>#N/A</v>
      </c>
      <c r="AU161" s="32" t="e">
        <f t="shared" si="325"/>
        <v>#N/A</v>
      </c>
      <c r="AV161" s="32" t="e">
        <f t="shared" si="326"/>
        <v>#N/A</v>
      </c>
      <c r="AW161" s="32" t="e">
        <f t="shared" si="327"/>
        <v>#N/A</v>
      </c>
      <c r="AX161" s="32" t="str">
        <f t="shared" si="328"/>
        <v/>
      </c>
      <c r="AY161" s="32" t="str">
        <f t="shared" si="329"/>
        <v/>
      </c>
      <c r="AZ161" s="32" t="e">
        <f t="shared" si="330"/>
        <v>#N/A</v>
      </c>
      <c r="BA161" s="32" t="e">
        <f t="shared" si="331"/>
        <v>#N/A</v>
      </c>
      <c r="BB161" s="32" t="e">
        <f t="shared" si="332"/>
        <v>#N/A</v>
      </c>
      <c r="BC161" s="32">
        <f t="shared" si="333"/>
        <v>0</v>
      </c>
      <c r="BD161" s="32">
        <f t="shared" si="334"/>
        <v>0</v>
      </c>
      <c r="BE161" s="32">
        <f t="shared" si="335"/>
        <v>0</v>
      </c>
      <c r="BF161" s="32">
        <f t="shared" si="336"/>
        <v>0</v>
      </c>
      <c r="BG161" s="32">
        <f t="shared" si="337"/>
        <v>0</v>
      </c>
      <c r="BH161" s="32" t="str">
        <f t="shared" si="338"/>
        <v/>
      </c>
      <c r="BI161" s="32" t="e">
        <f t="shared" si="339"/>
        <v>#N/A</v>
      </c>
      <c r="BJ161" s="32" t="e">
        <f t="shared" si="340"/>
        <v>#N/A</v>
      </c>
      <c r="BK161" s="32" t="e">
        <f t="shared" si="341"/>
        <v>#N/A</v>
      </c>
      <c r="BL161" s="32" t="e">
        <f t="shared" si="342"/>
        <v>#N/A</v>
      </c>
      <c r="BM161" s="32" t="e">
        <f t="shared" si="343"/>
        <v>#N/A</v>
      </c>
      <c r="BN161" s="32" t="e">
        <f t="shared" si="344"/>
        <v>#N/A</v>
      </c>
      <c r="BO161" s="32" t="e">
        <f t="shared" si="345"/>
        <v>#N/A</v>
      </c>
      <c r="BP161" s="32" t="e">
        <f t="shared" si="346"/>
        <v>#N/A</v>
      </c>
      <c r="BQ161" s="32" t="e">
        <f t="shared" si="347"/>
        <v>#N/A</v>
      </c>
      <c r="BR161" s="32" t="e">
        <f t="shared" si="348"/>
        <v>#N/A</v>
      </c>
      <c r="BS161" s="32" t="e">
        <f t="shared" si="349"/>
        <v>#N/A</v>
      </c>
    </row>
    <row r="162" spans="1:71" x14ac:dyDescent="0.3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290"/>
        <v>0</v>
      </c>
      <c r="M162" s="32">
        <f t="shared" si="291"/>
        <v>0</v>
      </c>
      <c r="N162" s="32">
        <f t="shared" si="292"/>
        <v>0</v>
      </c>
      <c r="O162" s="32">
        <f t="shared" si="293"/>
        <v>0</v>
      </c>
      <c r="P162" s="32" t="str">
        <f t="shared" si="294"/>
        <v/>
      </c>
      <c r="Q162" s="32" t="e">
        <f t="shared" si="295"/>
        <v>#N/A</v>
      </c>
      <c r="R162" s="32" t="e">
        <f t="shared" si="296"/>
        <v>#N/A</v>
      </c>
      <c r="S162" s="32" t="e">
        <f t="shared" si="297"/>
        <v>#N/A</v>
      </c>
      <c r="T162" s="32" t="e">
        <f t="shared" si="298"/>
        <v>#N/A</v>
      </c>
      <c r="U162" s="32" t="e">
        <f t="shared" si="299"/>
        <v>#N/A</v>
      </c>
      <c r="V162" s="32" t="e">
        <f t="shared" si="300"/>
        <v>#N/A</v>
      </c>
      <c r="W162" s="32" t="e">
        <f t="shared" si="301"/>
        <v>#N/A</v>
      </c>
      <c r="X162" s="32" t="e">
        <f t="shared" si="302"/>
        <v>#N/A</v>
      </c>
      <c r="Y162" s="32" t="e">
        <f t="shared" si="303"/>
        <v>#N/A</v>
      </c>
      <c r="Z162" s="32" t="e">
        <f t="shared" si="304"/>
        <v>#N/A</v>
      </c>
      <c r="AA162" s="32" t="e">
        <f t="shared" si="305"/>
        <v>#N/A</v>
      </c>
      <c r="AB162" s="32" t="str">
        <f t="shared" si="306"/>
        <v/>
      </c>
      <c r="AC162" s="32" t="str">
        <f t="shared" si="307"/>
        <v/>
      </c>
      <c r="AD162" s="32" t="e">
        <f t="shared" si="308"/>
        <v>#N/A</v>
      </c>
      <c r="AE162" s="32" t="e">
        <f t="shared" si="309"/>
        <v>#N/A</v>
      </c>
      <c r="AF162" s="32" t="e">
        <f t="shared" si="310"/>
        <v>#N/A</v>
      </c>
      <c r="AG162" s="32">
        <f t="shared" si="311"/>
        <v>0</v>
      </c>
      <c r="AH162" s="32">
        <f t="shared" si="312"/>
        <v>0</v>
      </c>
      <c r="AI162" s="32">
        <f t="shared" si="313"/>
        <v>0</v>
      </c>
      <c r="AJ162" s="32">
        <f t="shared" si="314"/>
        <v>0</v>
      </c>
      <c r="AK162" s="32">
        <f t="shared" si="315"/>
        <v>0</v>
      </c>
      <c r="AL162" s="32" t="str">
        <f t="shared" si="316"/>
        <v/>
      </c>
      <c r="AM162" s="32" t="e">
        <f t="shared" si="317"/>
        <v>#N/A</v>
      </c>
      <c r="AN162" s="32" t="e">
        <f t="shared" si="318"/>
        <v>#N/A</v>
      </c>
      <c r="AO162" s="32" t="e">
        <f t="shared" si="319"/>
        <v>#N/A</v>
      </c>
      <c r="AP162" s="32" t="e">
        <f t="shared" si="320"/>
        <v>#N/A</v>
      </c>
      <c r="AQ162" s="32" t="e">
        <f t="shared" si="321"/>
        <v>#N/A</v>
      </c>
      <c r="AR162" s="32" t="e">
        <f t="shared" si="322"/>
        <v>#N/A</v>
      </c>
      <c r="AS162" s="32" t="e">
        <f t="shared" si="323"/>
        <v>#N/A</v>
      </c>
      <c r="AT162" s="32" t="e">
        <f t="shared" si="324"/>
        <v>#N/A</v>
      </c>
      <c r="AU162" s="32" t="e">
        <f t="shared" si="325"/>
        <v>#N/A</v>
      </c>
      <c r="AV162" s="32" t="e">
        <f t="shared" si="326"/>
        <v>#N/A</v>
      </c>
      <c r="AW162" s="32" t="e">
        <f t="shared" si="327"/>
        <v>#N/A</v>
      </c>
      <c r="AX162" s="32" t="str">
        <f t="shared" si="328"/>
        <v/>
      </c>
      <c r="AY162" s="32" t="str">
        <f t="shared" si="329"/>
        <v/>
      </c>
      <c r="AZ162" s="32" t="e">
        <f t="shared" si="330"/>
        <v>#N/A</v>
      </c>
      <c r="BA162" s="32" t="e">
        <f t="shared" si="331"/>
        <v>#N/A</v>
      </c>
      <c r="BB162" s="32" t="e">
        <f t="shared" si="332"/>
        <v>#N/A</v>
      </c>
      <c r="BC162" s="32">
        <f t="shared" si="333"/>
        <v>0</v>
      </c>
      <c r="BD162" s="32">
        <f t="shared" si="334"/>
        <v>0</v>
      </c>
      <c r="BE162" s="32">
        <f t="shared" si="335"/>
        <v>0</v>
      </c>
      <c r="BF162" s="32">
        <f t="shared" si="336"/>
        <v>0</v>
      </c>
      <c r="BG162" s="32">
        <f t="shared" si="337"/>
        <v>0</v>
      </c>
      <c r="BH162" s="32" t="str">
        <f t="shared" si="338"/>
        <v/>
      </c>
      <c r="BI162" s="32" t="e">
        <f t="shared" si="339"/>
        <v>#N/A</v>
      </c>
      <c r="BJ162" s="32" t="e">
        <f t="shared" si="340"/>
        <v>#N/A</v>
      </c>
      <c r="BK162" s="32" t="e">
        <f t="shared" si="341"/>
        <v>#N/A</v>
      </c>
      <c r="BL162" s="32" t="e">
        <f t="shared" si="342"/>
        <v>#N/A</v>
      </c>
      <c r="BM162" s="32" t="e">
        <f t="shared" si="343"/>
        <v>#N/A</v>
      </c>
      <c r="BN162" s="32" t="e">
        <f t="shared" si="344"/>
        <v>#N/A</v>
      </c>
      <c r="BO162" s="32" t="e">
        <f t="shared" si="345"/>
        <v>#N/A</v>
      </c>
      <c r="BP162" s="32" t="e">
        <f t="shared" si="346"/>
        <v>#N/A</v>
      </c>
      <c r="BQ162" s="32" t="e">
        <f t="shared" si="347"/>
        <v>#N/A</v>
      </c>
      <c r="BR162" s="32" t="e">
        <f t="shared" si="348"/>
        <v>#N/A</v>
      </c>
      <c r="BS162" s="32" t="e">
        <f t="shared" si="349"/>
        <v>#N/A</v>
      </c>
    </row>
    <row r="163" spans="1:71" x14ac:dyDescent="0.3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IF($F163="",0,IFERROR(INDEX(engDados,MATCH(selAnalito&amp;"|"&amp;$B163,engChave,0),3),0))</f>
        <v>0</v>
      </c>
      <c r="L163" s="32">
        <f t="shared" ref="L163:L182" si="360">IF($F163="",0,IFERROR(INDEX(engDados,MATCH(selAnalito&amp;"|"&amp;$B163,engChave,0),4),0))</f>
        <v>0</v>
      </c>
      <c r="M163" s="32">
        <f t="shared" ref="M163:M182" si="361">IF($F163="",0,IFERROR(INDEX(engDados,MATCH(selAnalito&amp;"|"&amp;$B163,engChave,0),5),0))</f>
        <v>0</v>
      </c>
      <c r="N163" s="32">
        <f t="shared" ref="N163:N182" si="362">IF($F163="",0,IFERROR(INDEX(engDados,MATCH(selAnalito&amp;"|"&amp;$B163,engChave,0),6),0))</f>
        <v>0</v>
      </c>
      <c r="O163" s="32">
        <f t="shared" ref="O163:O182" si="363">IF($F163="",0,IFERROR(INDEX(engDados,MATCH(selAnalito&amp;"|"&amp;$B163,engChave,0),7),0))</f>
        <v>0</v>
      </c>
      <c r="P163" s="32" t="str">
        <f t="shared" ref="P163:P182" si="364">IF($F163="","",IFERROR(INDEX(engDados,MATCH(selAnalito&amp;"|"&amp;$B163,engChave,0),9),""))</f>
        <v/>
      </c>
      <c r="Q163" s="32" t="e">
        <f t="shared" ref="Q163:Q182" si="365">IF(AND($D163=1,$BT$1&lt;&gt;""),$BT$1+(-3)*$BU$1,NA())</f>
        <v>#N/A</v>
      </c>
      <c r="R163" s="32" t="e">
        <f t="shared" ref="R163:R182" si="366">IF(AND($D163=1,$BT$1&lt;&gt;""),$BT$1+(-2)*$BU$1,NA())</f>
        <v>#N/A</v>
      </c>
      <c r="S163" s="32" t="e">
        <f t="shared" ref="S163:S182" si="367">IF(AND($D163=1,$BT$1&lt;&gt;""),$BT$1+(-1)*$BU$1,NA())</f>
        <v>#N/A</v>
      </c>
      <c r="T163" s="32" t="e">
        <f t="shared" ref="T163:T182" si="368">IF(AND($D163=1,$BT$1&lt;&gt;""),$BT$1,NA())</f>
        <v>#N/A</v>
      </c>
      <c r="U163" s="32" t="e">
        <f t="shared" ref="U163:U182" si="369">IF(AND($D163=1,$BT$1&lt;&gt;""),$BT$1+(1)*$BU$1,NA())</f>
        <v>#N/A</v>
      </c>
      <c r="V163" s="32" t="e">
        <f t="shared" ref="V163:V182" si="370">IF(AND($D163=1,$BT$1&lt;&gt;""),$BT$1+(2)*$BU$1,NA())</f>
        <v>#N/A</v>
      </c>
      <c r="W163" s="32" t="e">
        <f t="shared" ref="W163:W182" si="371">IF(AND($D163=1,$BT$1&lt;&gt;""),$BT$1+(3)*$BU$1,NA())</f>
        <v>#N/A</v>
      </c>
      <c r="X163" s="32" t="e">
        <f t="shared" ref="X163:X182" si="372">IF(AND($D163=1,COUNTIFS(regAnalito,selAnalito,regNivel,1,regData,$C163,regRep1,"&lt;&gt;")&gt;0),SUMIFS(regRep1,regAnalito,selAnalito,regNivel,1,regData,$C163),NA())</f>
        <v>#N/A</v>
      </c>
      <c r="Y163" s="32" t="e">
        <f t="shared" ref="Y163:Y182" si="373">IF(AND($D163=1,COUNTIFS(regAnalito,selAnalito,regNivel,1,regData,$C163,regRep2,"&lt;&gt;")&gt;0),SUMIFS(regRep2,regAnalito,selAnalito,regNivel,1,regData,$C163),NA())</f>
        <v>#N/A</v>
      </c>
      <c r="Z163" s="32" t="e">
        <f t="shared" ref="Z163:Z182" si="374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5">IF(AND($D163=1,COUNTIFS(regAnalito,selAnalito,regData,$C163,regCalib,"Sim")&gt;0),$BT$1,NA())</f>
        <v>#N/A</v>
      </c>
      <c r="AB163" s="32" t="str">
        <f t="shared" ref="AB163:AB182" si="376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7">IF(OR($AB163="",$BW$1=""),"",($AB163-$BV$1)/$BW$1)</f>
        <v/>
      </c>
      <c r="AD163" s="32" t="e">
        <f t="shared" ref="AD163:AD182" si="378">IF(AND($AB163&lt;&gt;"",$D163=1),$AB163,NA())</f>
        <v>#N/A</v>
      </c>
      <c r="AE163" s="32" t="e">
        <f t="shared" ref="AE163:AE182" si="379">IF(AND($AB163&lt;&gt;"",$D163=1,$AL163="OK"),$AB163,NA())</f>
        <v>#N/A</v>
      </c>
      <c r="AF163" s="32" t="e">
        <f t="shared" ref="AF163:AF182" si="380">IF(AND($AB163&lt;&gt;"",$D163=1,$AL163&lt;&gt;"OK",$AL163&lt;&gt;""),$AB163,NA())</f>
        <v>#N/A</v>
      </c>
      <c r="AG163" s="32">
        <f t="shared" ref="AG163:AG182" si="381">IF($AB163="",0,IFERROR(INDEX(engDados,MATCH(selAnalito&amp;"|"&amp;$B163,engChave,0),10),0))</f>
        <v>0</v>
      </c>
      <c r="AH163" s="32">
        <f t="shared" ref="AH163:AH182" si="382">IF($AB163="",0,IFERROR(INDEX(engDados,MATCH(selAnalito&amp;"|"&amp;$B163,engChave,0),11),0))</f>
        <v>0</v>
      </c>
      <c r="AI163" s="32">
        <f t="shared" ref="AI163:AI182" si="383">IF($AB163="",0,IFERROR(INDEX(engDados,MATCH(selAnalito&amp;"|"&amp;$B163,engChave,0),12),0))</f>
        <v>0</v>
      </c>
      <c r="AJ163" s="32">
        <f t="shared" ref="AJ163:AJ182" si="384">IF($AB163="",0,IFERROR(INDEX(engDados,MATCH(selAnalito&amp;"|"&amp;$B163,engChave,0),13),0))</f>
        <v>0</v>
      </c>
      <c r="AK163" s="32">
        <f t="shared" ref="AK163:AK182" si="385">IF($AB163="",0,IFERROR(INDEX(engDados,MATCH(selAnalito&amp;"|"&amp;$B163,engChave,0),14),0))</f>
        <v>0</v>
      </c>
      <c r="AL163" s="32" t="str">
        <f t="shared" ref="AL163:AL182" si="386">IF($AB163="","",IFERROR(INDEX(engDados,MATCH(selAnalito&amp;"|"&amp;$B163,engChave,0),16),""))</f>
        <v/>
      </c>
      <c r="AM163" s="32" t="e">
        <f t="shared" ref="AM163:AM182" si="387">IF(AND($D163=1,$BV$1&lt;&gt;""),$BV$1+(-3)*$BW$1,NA())</f>
        <v>#N/A</v>
      </c>
      <c r="AN163" s="32" t="e">
        <f t="shared" ref="AN163:AN182" si="388">IF(AND($D163=1,$BV$1&lt;&gt;""),$BV$1+(-2)*$BW$1,NA())</f>
        <v>#N/A</v>
      </c>
      <c r="AO163" s="32" t="e">
        <f t="shared" ref="AO163:AO182" si="389">IF(AND($D163=1,$BV$1&lt;&gt;""),$BV$1+(-1)*$BW$1,NA())</f>
        <v>#N/A</v>
      </c>
      <c r="AP163" s="32" t="e">
        <f t="shared" ref="AP163:AP182" si="390">IF(AND($D163=1,$BV$1&lt;&gt;""),$BV$1,NA())</f>
        <v>#N/A</v>
      </c>
      <c r="AQ163" s="32" t="e">
        <f t="shared" ref="AQ163:AQ182" si="391">IF(AND($D163=1,$BV$1&lt;&gt;""),$BV$1+(1)*$BW$1,NA())</f>
        <v>#N/A</v>
      </c>
      <c r="AR163" s="32" t="e">
        <f t="shared" ref="AR163:AR182" si="392">IF(AND($D163=1,$BV$1&lt;&gt;""),$BV$1+(2)*$BW$1,NA())</f>
        <v>#N/A</v>
      </c>
      <c r="AS163" s="32" t="e">
        <f t="shared" ref="AS163:AS182" si="393">IF(AND($D163=1,$BV$1&lt;&gt;""),$BV$1+(3)*$BW$1,NA())</f>
        <v>#N/A</v>
      </c>
      <c r="AT163" s="32" t="e">
        <f t="shared" ref="AT163:AT182" si="394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5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6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7">IF(AND($D163=1,COUNTIFS(regAnalito,selAnalito,regData,$C163,regCalib,"Sim")&gt;0),$BV$1,NA())</f>
        <v>#N/A</v>
      </c>
      <c r="AX163" s="32" t="str">
        <f t="shared" ref="AX163:AX182" si="398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9">IF(OR($AX163="",$BY$1=""),"",($AX163-$BX$1)/$BY$1)</f>
        <v/>
      </c>
      <c r="AZ163" s="32" t="e">
        <f t="shared" ref="AZ163:AZ182" si="400">IF(AND($AX163&lt;&gt;"",$D163=1),$AX163,NA())</f>
        <v>#N/A</v>
      </c>
      <c r="BA163" s="32" t="e">
        <f t="shared" ref="BA163:BA182" si="401">IF(AND($AX163&lt;&gt;"",$D163=1,$BH163="OK"),$AX163,NA())</f>
        <v>#N/A</v>
      </c>
      <c r="BB163" s="32" t="e">
        <f t="shared" ref="BB163:BB182" si="402">IF(AND($AX163&lt;&gt;"",$D163=1,$BH163&lt;&gt;"OK",$BH163&lt;&gt;""),$AX163,NA())</f>
        <v>#N/A</v>
      </c>
      <c r="BC163" s="32">
        <f t="shared" ref="BC163:BC182" si="403">IF($AX163="",0,IFERROR(INDEX(engDados,MATCH(selAnalito&amp;"|"&amp;$B163,engChave,0),17),0))</f>
        <v>0</v>
      </c>
      <c r="BD163" s="32">
        <f t="shared" ref="BD163:BD182" si="404">IF($AX163="",0,IFERROR(INDEX(engDados,MATCH(selAnalito&amp;"|"&amp;$B163,engChave,0),18),0))</f>
        <v>0</v>
      </c>
      <c r="BE163" s="32">
        <f t="shared" ref="BE163:BE182" si="405">IF($AX163="",0,IFERROR(INDEX(engDados,MATCH(selAnalito&amp;"|"&amp;$B163,engChave,0),19),0))</f>
        <v>0</v>
      </c>
      <c r="BF163" s="32">
        <f t="shared" ref="BF163:BF182" si="406">IF($AX163="",0,IFERROR(INDEX(engDados,MATCH(selAnalito&amp;"|"&amp;$B163,engChave,0),20),0))</f>
        <v>0</v>
      </c>
      <c r="BG163" s="32">
        <f t="shared" ref="BG163:BG182" si="407">IF($AX163="",0,IFERROR(INDEX(engDados,MATCH(selAnalito&amp;"|"&amp;$B163,engChave,0),21),0))</f>
        <v>0</v>
      </c>
      <c r="BH163" s="32" t="str">
        <f t="shared" ref="BH163:BH182" si="408">IF($AX163="","",IFERROR(INDEX(engDados,MATCH(selAnalito&amp;"|"&amp;$B163,engChave,0),23),""))</f>
        <v/>
      </c>
      <c r="BI163" s="32" t="e">
        <f t="shared" ref="BI163:BI182" si="409">IF(AND($D163=1,$BX$1&lt;&gt;""),$BX$1+(-3)*$BY$1,NA())</f>
        <v>#N/A</v>
      </c>
      <c r="BJ163" s="32" t="e">
        <f t="shared" ref="BJ163:BJ182" si="410">IF(AND($D163=1,$BX$1&lt;&gt;""),$BX$1+(-2)*$BY$1,NA())</f>
        <v>#N/A</v>
      </c>
      <c r="BK163" s="32" t="e">
        <f t="shared" ref="BK163:BK182" si="411">IF(AND($D163=1,$BX$1&lt;&gt;""),$BX$1+(-1)*$BY$1,NA())</f>
        <v>#N/A</v>
      </c>
      <c r="BL163" s="32" t="e">
        <f t="shared" ref="BL163:BL182" si="412">IF(AND($D163=1,$BX$1&lt;&gt;""),$BX$1,NA())</f>
        <v>#N/A</v>
      </c>
      <c r="BM163" s="32" t="e">
        <f t="shared" ref="BM163:BM182" si="413">IF(AND($D163=1,$BX$1&lt;&gt;""),$BX$1+(1)*$BY$1,NA())</f>
        <v>#N/A</v>
      </c>
      <c r="BN163" s="32" t="e">
        <f t="shared" ref="BN163:BN182" si="414">IF(AND($D163=1,$BX$1&lt;&gt;""),$BX$1+(2)*$BY$1,NA())</f>
        <v>#N/A</v>
      </c>
      <c r="BO163" s="32" t="e">
        <f t="shared" ref="BO163:BO182" si="415">IF(AND($D163=1,$BX$1&lt;&gt;""),$BX$1+(3)*$BY$1,NA())</f>
        <v>#N/A</v>
      </c>
      <c r="BP163" s="32" t="e">
        <f t="shared" ref="BP163:BP182" si="416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7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8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9">IF(AND($D163=1,COUNTIFS(regAnalito,selAnalito,regData,$C163,regCalib,"Sim")&gt;0),$BX$1,NA())</f>
        <v>#N/A</v>
      </c>
    </row>
    <row r="164" spans="1:71" x14ac:dyDescent="0.3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60"/>
        <v>0</v>
      </c>
      <c r="M164" s="32">
        <f t="shared" si="361"/>
        <v>0</v>
      </c>
      <c r="N164" s="32">
        <f t="shared" si="362"/>
        <v>0</v>
      </c>
      <c r="O164" s="32">
        <f t="shared" si="363"/>
        <v>0</v>
      </c>
      <c r="P164" s="32" t="str">
        <f t="shared" si="364"/>
        <v/>
      </c>
      <c r="Q164" s="32" t="e">
        <f t="shared" si="365"/>
        <v>#N/A</v>
      </c>
      <c r="R164" s="32" t="e">
        <f t="shared" si="366"/>
        <v>#N/A</v>
      </c>
      <c r="S164" s="32" t="e">
        <f t="shared" si="367"/>
        <v>#N/A</v>
      </c>
      <c r="T164" s="32" t="e">
        <f t="shared" si="368"/>
        <v>#N/A</v>
      </c>
      <c r="U164" s="32" t="e">
        <f t="shared" si="369"/>
        <v>#N/A</v>
      </c>
      <c r="V164" s="32" t="e">
        <f t="shared" si="370"/>
        <v>#N/A</v>
      </c>
      <c r="W164" s="32" t="e">
        <f t="shared" si="371"/>
        <v>#N/A</v>
      </c>
      <c r="X164" s="32" t="e">
        <f t="shared" si="372"/>
        <v>#N/A</v>
      </c>
      <c r="Y164" s="32" t="e">
        <f t="shared" si="373"/>
        <v>#N/A</v>
      </c>
      <c r="Z164" s="32" t="e">
        <f t="shared" si="374"/>
        <v>#N/A</v>
      </c>
      <c r="AA164" s="32" t="e">
        <f t="shared" si="375"/>
        <v>#N/A</v>
      </c>
      <c r="AB164" s="32" t="str">
        <f t="shared" si="376"/>
        <v/>
      </c>
      <c r="AC164" s="32" t="str">
        <f t="shared" si="377"/>
        <v/>
      </c>
      <c r="AD164" s="32" t="e">
        <f t="shared" si="378"/>
        <v>#N/A</v>
      </c>
      <c r="AE164" s="32" t="e">
        <f t="shared" si="379"/>
        <v>#N/A</v>
      </c>
      <c r="AF164" s="32" t="e">
        <f t="shared" si="380"/>
        <v>#N/A</v>
      </c>
      <c r="AG164" s="32">
        <f t="shared" si="381"/>
        <v>0</v>
      </c>
      <c r="AH164" s="32">
        <f t="shared" si="382"/>
        <v>0</v>
      </c>
      <c r="AI164" s="32">
        <f t="shared" si="383"/>
        <v>0</v>
      </c>
      <c r="AJ164" s="32">
        <f t="shared" si="384"/>
        <v>0</v>
      </c>
      <c r="AK164" s="32">
        <f t="shared" si="385"/>
        <v>0</v>
      </c>
      <c r="AL164" s="32" t="str">
        <f t="shared" si="386"/>
        <v/>
      </c>
      <c r="AM164" s="32" t="e">
        <f t="shared" si="387"/>
        <v>#N/A</v>
      </c>
      <c r="AN164" s="32" t="e">
        <f t="shared" si="388"/>
        <v>#N/A</v>
      </c>
      <c r="AO164" s="32" t="e">
        <f t="shared" si="389"/>
        <v>#N/A</v>
      </c>
      <c r="AP164" s="32" t="e">
        <f t="shared" si="390"/>
        <v>#N/A</v>
      </c>
      <c r="AQ164" s="32" t="e">
        <f t="shared" si="391"/>
        <v>#N/A</v>
      </c>
      <c r="AR164" s="32" t="e">
        <f t="shared" si="392"/>
        <v>#N/A</v>
      </c>
      <c r="AS164" s="32" t="e">
        <f t="shared" si="393"/>
        <v>#N/A</v>
      </c>
      <c r="AT164" s="32" t="e">
        <f t="shared" si="394"/>
        <v>#N/A</v>
      </c>
      <c r="AU164" s="32" t="e">
        <f t="shared" si="395"/>
        <v>#N/A</v>
      </c>
      <c r="AV164" s="32" t="e">
        <f t="shared" si="396"/>
        <v>#N/A</v>
      </c>
      <c r="AW164" s="32" t="e">
        <f t="shared" si="397"/>
        <v>#N/A</v>
      </c>
      <c r="AX164" s="32" t="str">
        <f t="shared" si="398"/>
        <v/>
      </c>
      <c r="AY164" s="32" t="str">
        <f t="shared" si="399"/>
        <v/>
      </c>
      <c r="AZ164" s="32" t="e">
        <f t="shared" si="400"/>
        <v>#N/A</v>
      </c>
      <c r="BA164" s="32" t="e">
        <f t="shared" si="401"/>
        <v>#N/A</v>
      </c>
      <c r="BB164" s="32" t="e">
        <f t="shared" si="402"/>
        <v>#N/A</v>
      </c>
      <c r="BC164" s="32">
        <f t="shared" si="403"/>
        <v>0</v>
      </c>
      <c r="BD164" s="32">
        <f t="shared" si="404"/>
        <v>0</v>
      </c>
      <c r="BE164" s="32">
        <f t="shared" si="405"/>
        <v>0</v>
      </c>
      <c r="BF164" s="32">
        <f t="shared" si="406"/>
        <v>0</v>
      </c>
      <c r="BG164" s="32">
        <f t="shared" si="407"/>
        <v>0</v>
      </c>
      <c r="BH164" s="32" t="str">
        <f t="shared" si="408"/>
        <v/>
      </c>
      <c r="BI164" s="32" t="e">
        <f t="shared" si="409"/>
        <v>#N/A</v>
      </c>
      <c r="BJ164" s="32" t="e">
        <f t="shared" si="410"/>
        <v>#N/A</v>
      </c>
      <c r="BK164" s="32" t="e">
        <f t="shared" si="411"/>
        <v>#N/A</v>
      </c>
      <c r="BL164" s="32" t="e">
        <f t="shared" si="412"/>
        <v>#N/A</v>
      </c>
      <c r="BM164" s="32" t="e">
        <f t="shared" si="413"/>
        <v>#N/A</v>
      </c>
      <c r="BN164" s="32" t="e">
        <f t="shared" si="414"/>
        <v>#N/A</v>
      </c>
      <c r="BO164" s="32" t="e">
        <f t="shared" si="415"/>
        <v>#N/A</v>
      </c>
      <c r="BP164" s="32" t="e">
        <f t="shared" si="416"/>
        <v>#N/A</v>
      </c>
      <c r="BQ164" s="32" t="e">
        <f t="shared" si="417"/>
        <v>#N/A</v>
      </c>
      <c r="BR164" s="32" t="e">
        <f t="shared" si="418"/>
        <v>#N/A</v>
      </c>
      <c r="BS164" s="32" t="e">
        <f t="shared" si="419"/>
        <v>#N/A</v>
      </c>
    </row>
    <row r="165" spans="1:71" x14ac:dyDescent="0.3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si="360"/>
        <v>0</v>
      </c>
      <c r="M165" s="32">
        <f t="shared" si="361"/>
        <v>0</v>
      </c>
      <c r="N165" s="32">
        <f t="shared" si="362"/>
        <v>0</v>
      </c>
      <c r="O165" s="32">
        <f t="shared" si="363"/>
        <v>0</v>
      </c>
      <c r="P165" s="32" t="str">
        <f t="shared" si="364"/>
        <v/>
      </c>
      <c r="Q165" s="32" t="e">
        <f t="shared" si="365"/>
        <v>#N/A</v>
      </c>
      <c r="R165" s="32" t="e">
        <f t="shared" si="366"/>
        <v>#N/A</v>
      </c>
      <c r="S165" s="32" t="e">
        <f t="shared" si="367"/>
        <v>#N/A</v>
      </c>
      <c r="T165" s="32" t="e">
        <f t="shared" si="368"/>
        <v>#N/A</v>
      </c>
      <c r="U165" s="32" t="e">
        <f t="shared" si="369"/>
        <v>#N/A</v>
      </c>
      <c r="V165" s="32" t="e">
        <f t="shared" si="370"/>
        <v>#N/A</v>
      </c>
      <c r="W165" s="32" t="e">
        <f t="shared" si="371"/>
        <v>#N/A</v>
      </c>
      <c r="X165" s="32" t="e">
        <f t="shared" si="372"/>
        <v>#N/A</v>
      </c>
      <c r="Y165" s="32" t="e">
        <f t="shared" si="373"/>
        <v>#N/A</v>
      </c>
      <c r="Z165" s="32" t="e">
        <f t="shared" si="374"/>
        <v>#N/A</v>
      </c>
      <c r="AA165" s="32" t="e">
        <f t="shared" si="375"/>
        <v>#N/A</v>
      </c>
      <c r="AB165" s="32" t="str">
        <f t="shared" si="376"/>
        <v/>
      </c>
      <c r="AC165" s="32" t="str">
        <f t="shared" si="377"/>
        <v/>
      </c>
      <c r="AD165" s="32" t="e">
        <f t="shared" si="378"/>
        <v>#N/A</v>
      </c>
      <c r="AE165" s="32" t="e">
        <f t="shared" si="379"/>
        <v>#N/A</v>
      </c>
      <c r="AF165" s="32" t="e">
        <f t="shared" si="380"/>
        <v>#N/A</v>
      </c>
      <c r="AG165" s="32">
        <f t="shared" si="381"/>
        <v>0</v>
      </c>
      <c r="AH165" s="32">
        <f t="shared" si="382"/>
        <v>0</v>
      </c>
      <c r="AI165" s="32">
        <f t="shared" si="383"/>
        <v>0</v>
      </c>
      <c r="AJ165" s="32">
        <f t="shared" si="384"/>
        <v>0</v>
      </c>
      <c r="AK165" s="32">
        <f t="shared" si="385"/>
        <v>0</v>
      </c>
      <c r="AL165" s="32" t="str">
        <f t="shared" si="386"/>
        <v/>
      </c>
      <c r="AM165" s="32" t="e">
        <f t="shared" si="387"/>
        <v>#N/A</v>
      </c>
      <c r="AN165" s="32" t="e">
        <f t="shared" si="388"/>
        <v>#N/A</v>
      </c>
      <c r="AO165" s="32" t="e">
        <f t="shared" si="389"/>
        <v>#N/A</v>
      </c>
      <c r="AP165" s="32" t="e">
        <f t="shared" si="390"/>
        <v>#N/A</v>
      </c>
      <c r="AQ165" s="32" t="e">
        <f t="shared" si="391"/>
        <v>#N/A</v>
      </c>
      <c r="AR165" s="32" t="e">
        <f t="shared" si="392"/>
        <v>#N/A</v>
      </c>
      <c r="AS165" s="32" t="e">
        <f t="shared" si="393"/>
        <v>#N/A</v>
      </c>
      <c r="AT165" s="32" t="e">
        <f t="shared" si="394"/>
        <v>#N/A</v>
      </c>
      <c r="AU165" s="32" t="e">
        <f t="shared" si="395"/>
        <v>#N/A</v>
      </c>
      <c r="AV165" s="32" t="e">
        <f t="shared" si="396"/>
        <v>#N/A</v>
      </c>
      <c r="AW165" s="32" t="e">
        <f t="shared" si="397"/>
        <v>#N/A</v>
      </c>
      <c r="AX165" s="32" t="str">
        <f t="shared" si="398"/>
        <v/>
      </c>
      <c r="AY165" s="32" t="str">
        <f t="shared" si="399"/>
        <v/>
      </c>
      <c r="AZ165" s="32" t="e">
        <f t="shared" si="400"/>
        <v>#N/A</v>
      </c>
      <c r="BA165" s="32" t="e">
        <f t="shared" si="401"/>
        <v>#N/A</v>
      </c>
      <c r="BB165" s="32" t="e">
        <f t="shared" si="402"/>
        <v>#N/A</v>
      </c>
      <c r="BC165" s="32">
        <f t="shared" si="403"/>
        <v>0</v>
      </c>
      <c r="BD165" s="32">
        <f t="shared" si="404"/>
        <v>0</v>
      </c>
      <c r="BE165" s="32">
        <f t="shared" si="405"/>
        <v>0</v>
      </c>
      <c r="BF165" s="32">
        <f t="shared" si="406"/>
        <v>0</v>
      </c>
      <c r="BG165" s="32">
        <f t="shared" si="407"/>
        <v>0</v>
      </c>
      <c r="BH165" s="32" t="str">
        <f t="shared" si="408"/>
        <v/>
      </c>
      <c r="BI165" s="32" t="e">
        <f t="shared" si="409"/>
        <v>#N/A</v>
      </c>
      <c r="BJ165" s="32" t="e">
        <f t="shared" si="410"/>
        <v>#N/A</v>
      </c>
      <c r="BK165" s="32" t="e">
        <f t="shared" si="411"/>
        <v>#N/A</v>
      </c>
      <c r="BL165" s="32" t="e">
        <f t="shared" si="412"/>
        <v>#N/A</v>
      </c>
      <c r="BM165" s="32" t="e">
        <f t="shared" si="413"/>
        <v>#N/A</v>
      </c>
      <c r="BN165" s="32" t="e">
        <f t="shared" si="414"/>
        <v>#N/A</v>
      </c>
      <c r="BO165" s="32" t="e">
        <f t="shared" si="415"/>
        <v>#N/A</v>
      </c>
      <c r="BP165" s="32" t="e">
        <f t="shared" si="416"/>
        <v>#N/A</v>
      </c>
      <c r="BQ165" s="32" t="e">
        <f t="shared" si="417"/>
        <v>#N/A</v>
      </c>
      <c r="BR165" s="32" t="e">
        <f t="shared" si="418"/>
        <v>#N/A</v>
      </c>
      <c r="BS165" s="32" t="e">
        <f t="shared" si="419"/>
        <v>#N/A</v>
      </c>
    </row>
    <row r="166" spans="1:71" x14ac:dyDescent="0.3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360"/>
        <v>0</v>
      </c>
      <c r="M166" s="32">
        <f t="shared" si="361"/>
        <v>0</v>
      </c>
      <c r="N166" s="32">
        <f t="shared" si="362"/>
        <v>0</v>
      </c>
      <c r="O166" s="32">
        <f t="shared" si="363"/>
        <v>0</v>
      </c>
      <c r="P166" s="32" t="str">
        <f t="shared" si="364"/>
        <v/>
      </c>
      <c r="Q166" s="32" t="e">
        <f t="shared" si="365"/>
        <v>#N/A</v>
      </c>
      <c r="R166" s="32" t="e">
        <f t="shared" si="366"/>
        <v>#N/A</v>
      </c>
      <c r="S166" s="32" t="e">
        <f t="shared" si="367"/>
        <v>#N/A</v>
      </c>
      <c r="T166" s="32" t="e">
        <f t="shared" si="368"/>
        <v>#N/A</v>
      </c>
      <c r="U166" s="32" t="e">
        <f t="shared" si="369"/>
        <v>#N/A</v>
      </c>
      <c r="V166" s="32" t="e">
        <f t="shared" si="370"/>
        <v>#N/A</v>
      </c>
      <c r="W166" s="32" t="e">
        <f t="shared" si="371"/>
        <v>#N/A</v>
      </c>
      <c r="X166" s="32" t="e">
        <f t="shared" si="372"/>
        <v>#N/A</v>
      </c>
      <c r="Y166" s="32" t="e">
        <f t="shared" si="373"/>
        <v>#N/A</v>
      </c>
      <c r="Z166" s="32" t="e">
        <f t="shared" si="374"/>
        <v>#N/A</v>
      </c>
      <c r="AA166" s="32" t="e">
        <f t="shared" si="375"/>
        <v>#N/A</v>
      </c>
      <c r="AB166" s="32" t="str">
        <f t="shared" si="376"/>
        <v/>
      </c>
      <c r="AC166" s="32" t="str">
        <f t="shared" si="377"/>
        <v/>
      </c>
      <c r="AD166" s="32" t="e">
        <f t="shared" si="378"/>
        <v>#N/A</v>
      </c>
      <c r="AE166" s="32" t="e">
        <f t="shared" si="379"/>
        <v>#N/A</v>
      </c>
      <c r="AF166" s="32" t="e">
        <f t="shared" si="380"/>
        <v>#N/A</v>
      </c>
      <c r="AG166" s="32">
        <f t="shared" si="381"/>
        <v>0</v>
      </c>
      <c r="AH166" s="32">
        <f t="shared" si="382"/>
        <v>0</v>
      </c>
      <c r="AI166" s="32">
        <f t="shared" si="383"/>
        <v>0</v>
      </c>
      <c r="AJ166" s="32">
        <f t="shared" si="384"/>
        <v>0</v>
      </c>
      <c r="AK166" s="32">
        <f t="shared" si="385"/>
        <v>0</v>
      </c>
      <c r="AL166" s="32" t="str">
        <f t="shared" si="386"/>
        <v/>
      </c>
      <c r="AM166" s="32" t="e">
        <f t="shared" si="387"/>
        <v>#N/A</v>
      </c>
      <c r="AN166" s="32" t="e">
        <f t="shared" si="388"/>
        <v>#N/A</v>
      </c>
      <c r="AO166" s="32" t="e">
        <f t="shared" si="389"/>
        <v>#N/A</v>
      </c>
      <c r="AP166" s="32" t="e">
        <f t="shared" si="390"/>
        <v>#N/A</v>
      </c>
      <c r="AQ166" s="32" t="e">
        <f t="shared" si="391"/>
        <v>#N/A</v>
      </c>
      <c r="AR166" s="32" t="e">
        <f t="shared" si="392"/>
        <v>#N/A</v>
      </c>
      <c r="AS166" s="32" t="e">
        <f t="shared" si="393"/>
        <v>#N/A</v>
      </c>
      <c r="AT166" s="32" t="e">
        <f t="shared" si="394"/>
        <v>#N/A</v>
      </c>
      <c r="AU166" s="32" t="e">
        <f t="shared" si="395"/>
        <v>#N/A</v>
      </c>
      <c r="AV166" s="32" t="e">
        <f t="shared" si="396"/>
        <v>#N/A</v>
      </c>
      <c r="AW166" s="32" t="e">
        <f t="shared" si="397"/>
        <v>#N/A</v>
      </c>
      <c r="AX166" s="32" t="str">
        <f t="shared" si="398"/>
        <v/>
      </c>
      <c r="AY166" s="32" t="str">
        <f t="shared" si="399"/>
        <v/>
      </c>
      <c r="AZ166" s="32" t="e">
        <f t="shared" si="400"/>
        <v>#N/A</v>
      </c>
      <c r="BA166" s="32" t="e">
        <f t="shared" si="401"/>
        <v>#N/A</v>
      </c>
      <c r="BB166" s="32" t="e">
        <f t="shared" si="402"/>
        <v>#N/A</v>
      </c>
      <c r="BC166" s="32">
        <f t="shared" si="403"/>
        <v>0</v>
      </c>
      <c r="BD166" s="32">
        <f t="shared" si="404"/>
        <v>0</v>
      </c>
      <c r="BE166" s="32">
        <f t="shared" si="405"/>
        <v>0</v>
      </c>
      <c r="BF166" s="32">
        <f t="shared" si="406"/>
        <v>0</v>
      </c>
      <c r="BG166" s="32">
        <f t="shared" si="407"/>
        <v>0</v>
      </c>
      <c r="BH166" s="32" t="str">
        <f t="shared" si="408"/>
        <v/>
      </c>
      <c r="BI166" s="32" t="e">
        <f t="shared" si="409"/>
        <v>#N/A</v>
      </c>
      <c r="BJ166" s="32" t="e">
        <f t="shared" si="410"/>
        <v>#N/A</v>
      </c>
      <c r="BK166" s="32" t="e">
        <f t="shared" si="411"/>
        <v>#N/A</v>
      </c>
      <c r="BL166" s="32" t="e">
        <f t="shared" si="412"/>
        <v>#N/A</v>
      </c>
      <c r="BM166" s="32" t="e">
        <f t="shared" si="413"/>
        <v>#N/A</v>
      </c>
      <c r="BN166" s="32" t="e">
        <f t="shared" si="414"/>
        <v>#N/A</v>
      </c>
      <c r="BO166" s="32" t="e">
        <f t="shared" si="415"/>
        <v>#N/A</v>
      </c>
      <c r="BP166" s="32" t="e">
        <f t="shared" si="416"/>
        <v>#N/A</v>
      </c>
      <c r="BQ166" s="32" t="e">
        <f t="shared" si="417"/>
        <v>#N/A</v>
      </c>
      <c r="BR166" s="32" t="e">
        <f t="shared" si="418"/>
        <v>#N/A</v>
      </c>
      <c r="BS166" s="32" t="e">
        <f t="shared" si="419"/>
        <v>#N/A</v>
      </c>
    </row>
    <row r="167" spans="1:71" x14ac:dyDescent="0.3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360"/>
        <v>0</v>
      </c>
      <c r="M167" s="32">
        <f t="shared" si="361"/>
        <v>0</v>
      </c>
      <c r="N167" s="32">
        <f t="shared" si="362"/>
        <v>0</v>
      </c>
      <c r="O167" s="32">
        <f t="shared" si="363"/>
        <v>0</v>
      </c>
      <c r="P167" s="32" t="str">
        <f t="shared" si="364"/>
        <v/>
      </c>
      <c r="Q167" s="32" t="e">
        <f t="shared" si="365"/>
        <v>#N/A</v>
      </c>
      <c r="R167" s="32" t="e">
        <f t="shared" si="366"/>
        <v>#N/A</v>
      </c>
      <c r="S167" s="32" t="e">
        <f t="shared" si="367"/>
        <v>#N/A</v>
      </c>
      <c r="T167" s="32" t="e">
        <f t="shared" si="368"/>
        <v>#N/A</v>
      </c>
      <c r="U167" s="32" t="e">
        <f t="shared" si="369"/>
        <v>#N/A</v>
      </c>
      <c r="V167" s="32" t="e">
        <f t="shared" si="370"/>
        <v>#N/A</v>
      </c>
      <c r="W167" s="32" t="e">
        <f t="shared" si="371"/>
        <v>#N/A</v>
      </c>
      <c r="X167" s="32" t="e">
        <f t="shared" si="372"/>
        <v>#N/A</v>
      </c>
      <c r="Y167" s="32" t="e">
        <f t="shared" si="373"/>
        <v>#N/A</v>
      </c>
      <c r="Z167" s="32" t="e">
        <f t="shared" si="374"/>
        <v>#N/A</v>
      </c>
      <c r="AA167" s="32" t="e">
        <f t="shared" si="375"/>
        <v>#N/A</v>
      </c>
      <c r="AB167" s="32" t="str">
        <f t="shared" si="376"/>
        <v/>
      </c>
      <c r="AC167" s="32" t="str">
        <f t="shared" si="377"/>
        <v/>
      </c>
      <c r="AD167" s="32" t="e">
        <f t="shared" si="378"/>
        <v>#N/A</v>
      </c>
      <c r="AE167" s="32" t="e">
        <f t="shared" si="379"/>
        <v>#N/A</v>
      </c>
      <c r="AF167" s="32" t="e">
        <f t="shared" si="380"/>
        <v>#N/A</v>
      </c>
      <c r="AG167" s="32">
        <f t="shared" si="381"/>
        <v>0</v>
      </c>
      <c r="AH167" s="32">
        <f t="shared" si="382"/>
        <v>0</v>
      </c>
      <c r="AI167" s="32">
        <f t="shared" si="383"/>
        <v>0</v>
      </c>
      <c r="AJ167" s="32">
        <f t="shared" si="384"/>
        <v>0</v>
      </c>
      <c r="AK167" s="32">
        <f t="shared" si="385"/>
        <v>0</v>
      </c>
      <c r="AL167" s="32" t="str">
        <f t="shared" si="386"/>
        <v/>
      </c>
      <c r="AM167" s="32" t="e">
        <f t="shared" si="387"/>
        <v>#N/A</v>
      </c>
      <c r="AN167" s="32" t="e">
        <f t="shared" si="388"/>
        <v>#N/A</v>
      </c>
      <c r="AO167" s="32" t="e">
        <f t="shared" si="389"/>
        <v>#N/A</v>
      </c>
      <c r="AP167" s="32" t="e">
        <f t="shared" si="390"/>
        <v>#N/A</v>
      </c>
      <c r="AQ167" s="32" t="e">
        <f t="shared" si="391"/>
        <v>#N/A</v>
      </c>
      <c r="AR167" s="32" t="e">
        <f t="shared" si="392"/>
        <v>#N/A</v>
      </c>
      <c r="AS167" s="32" t="e">
        <f t="shared" si="393"/>
        <v>#N/A</v>
      </c>
      <c r="AT167" s="32" t="e">
        <f t="shared" si="394"/>
        <v>#N/A</v>
      </c>
      <c r="AU167" s="32" t="e">
        <f t="shared" si="395"/>
        <v>#N/A</v>
      </c>
      <c r="AV167" s="32" t="e">
        <f t="shared" si="396"/>
        <v>#N/A</v>
      </c>
      <c r="AW167" s="32" t="e">
        <f t="shared" si="397"/>
        <v>#N/A</v>
      </c>
      <c r="AX167" s="32" t="str">
        <f t="shared" si="398"/>
        <v/>
      </c>
      <c r="AY167" s="32" t="str">
        <f t="shared" si="399"/>
        <v/>
      </c>
      <c r="AZ167" s="32" t="e">
        <f t="shared" si="400"/>
        <v>#N/A</v>
      </c>
      <c r="BA167" s="32" t="e">
        <f t="shared" si="401"/>
        <v>#N/A</v>
      </c>
      <c r="BB167" s="32" t="e">
        <f t="shared" si="402"/>
        <v>#N/A</v>
      </c>
      <c r="BC167" s="32">
        <f t="shared" si="403"/>
        <v>0</v>
      </c>
      <c r="BD167" s="32">
        <f t="shared" si="404"/>
        <v>0</v>
      </c>
      <c r="BE167" s="32">
        <f t="shared" si="405"/>
        <v>0</v>
      </c>
      <c r="BF167" s="32">
        <f t="shared" si="406"/>
        <v>0</v>
      </c>
      <c r="BG167" s="32">
        <f t="shared" si="407"/>
        <v>0</v>
      </c>
      <c r="BH167" s="32" t="str">
        <f t="shared" si="408"/>
        <v/>
      </c>
      <c r="BI167" s="32" t="e">
        <f t="shared" si="409"/>
        <v>#N/A</v>
      </c>
      <c r="BJ167" s="32" t="e">
        <f t="shared" si="410"/>
        <v>#N/A</v>
      </c>
      <c r="BK167" s="32" t="e">
        <f t="shared" si="411"/>
        <v>#N/A</v>
      </c>
      <c r="BL167" s="32" t="e">
        <f t="shared" si="412"/>
        <v>#N/A</v>
      </c>
      <c r="BM167" s="32" t="e">
        <f t="shared" si="413"/>
        <v>#N/A</v>
      </c>
      <c r="BN167" s="32" t="e">
        <f t="shared" si="414"/>
        <v>#N/A</v>
      </c>
      <c r="BO167" s="32" t="e">
        <f t="shared" si="415"/>
        <v>#N/A</v>
      </c>
      <c r="BP167" s="32" t="e">
        <f t="shared" si="416"/>
        <v>#N/A</v>
      </c>
      <c r="BQ167" s="32" t="e">
        <f t="shared" si="417"/>
        <v>#N/A</v>
      </c>
      <c r="BR167" s="32" t="e">
        <f t="shared" si="418"/>
        <v>#N/A</v>
      </c>
      <c r="BS167" s="32" t="e">
        <f t="shared" si="419"/>
        <v>#N/A</v>
      </c>
    </row>
    <row r="168" spans="1:71" x14ac:dyDescent="0.3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360"/>
        <v>0</v>
      </c>
      <c r="M168" s="32">
        <f t="shared" si="361"/>
        <v>0</v>
      </c>
      <c r="N168" s="32">
        <f t="shared" si="362"/>
        <v>0</v>
      </c>
      <c r="O168" s="32">
        <f t="shared" si="363"/>
        <v>0</v>
      </c>
      <c r="P168" s="32" t="str">
        <f t="shared" si="364"/>
        <v/>
      </c>
      <c r="Q168" s="32" t="e">
        <f t="shared" si="365"/>
        <v>#N/A</v>
      </c>
      <c r="R168" s="32" t="e">
        <f t="shared" si="366"/>
        <v>#N/A</v>
      </c>
      <c r="S168" s="32" t="e">
        <f t="shared" si="367"/>
        <v>#N/A</v>
      </c>
      <c r="T168" s="32" t="e">
        <f t="shared" si="368"/>
        <v>#N/A</v>
      </c>
      <c r="U168" s="32" t="e">
        <f t="shared" si="369"/>
        <v>#N/A</v>
      </c>
      <c r="V168" s="32" t="e">
        <f t="shared" si="370"/>
        <v>#N/A</v>
      </c>
      <c r="W168" s="32" t="e">
        <f t="shared" si="371"/>
        <v>#N/A</v>
      </c>
      <c r="X168" s="32" t="e">
        <f t="shared" si="372"/>
        <v>#N/A</v>
      </c>
      <c r="Y168" s="32" t="e">
        <f t="shared" si="373"/>
        <v>#N/A</v>
      </c>
      <c r="Z168" s="32" t="e">
        <f t="shared" si="374"/>
        <v>#N/A</v>
      </c>
      <c r="AA168" s="32" t="e">
        <f t="shared" si="375"/>
        <v>#N/A</v>
      </c>
      <c r="AB168" s="32" t="str">
        <f t="shared" si="376"/>
        <v/>
      </c>
      <c r="AC168" s="32" t="str">
        <f t="shared" si="377"/>
        <v/>
      </c>
      <c r="AD168" s="32" t="e">
        <f t="shared" si="378"/>
        <v>#N/A</v>
      </c>
      <c r="AE168" s="32" t="e">
        <f t="shared" si="379"/>
        <v>#N/A</v>
      </c>
      <c r="AF168" s="32" t="e">
        <f t="shared" si="380"/>
        <v>#N/A</v>
      </c>
      <c r="AG168" s="32">
        <f t="shared" si="381"/>
        <v>0</v>
      </c>
      <c r="AH168" s="32">
        <f t="shared" si="382"/>
        <v>0</v>
      </c>
      <c r="AI168" s="32">
        <f t="shared" si="383"/>
        <v>0</v>
      </c>
      <c r="AJ168" s="32">
        <f t="shared" si="384"/>
        <v>0</v>
      </c>
      <c r="AK168" s="32">
        <f t="shared" si="385"/>
        <v>0</v>
      </c>
      <c r="AL168" s="32" t="str">
        <f t="shared" si="386"/>
        <v/>
      </c>
      <c r="AM168" s="32" t="e">
        <f t="shared" si="387"/>
        <v>#N/A</v>
      </c>
      <c r="AN168" s="32" t="e">
        <f t="shared" si="388"/>
        <v>#N/A</v>
      </c>
      <c r="AO168" s="32" t="e">
        <f t="shared" si="389"/>
        <v>#N/A</v>
      </c>
      <c r="AP168" s="32" t="e">
        <f t="shared" si="390"/>
        <v>#N/A</v>
      </c>
      <c r="AQ168" s="32" t="e">
        <f t="shared" si="391"/>
        <v>#N/A</v>
      </c>
      <c r="AR168" s="32" t="e">
        <f t="shared" si="392"/>
        <v>#N/A</v>
      </c>
      <c r="AS168" s="32" t="e">
        <f t="shared" si="393"/>
        <v>#N/A</v>
      </c>
      <c r="AT168" s="32" t="e">
        <f t="shared" si="394"/>
        <v>#N/A</v>
      </c>
      <c r="AU168" s="32" t="e">
        <f t="shared" si="395"/>
        <v>#N/A</v>
      </c>
      <c r="AV168" s="32" t="e">
        <f t="shared" si="396"/>
        <v>#N/A</v>
      </c>
      <c r="AW168" s="32" t="e">
        <f t="shared" si="397"/>
        <v>#N/A</v>
      </c>
      <c r="AX168" s="32" t="str">
        <f t="shared" si="398"/>
        <v/>
      </c>
      <c r="AY168" s="32" t="str">
        <f t="shared" si="399"/>
        <v/>
      </c>
      <c r="AZ168" s="32" t="e">
        <f t="shared" si="400"/>
        <v>#N/A</v>
      </c>
      <c r="BA168" s="32" t="e">
        <f t="shared" si="401"/>
        <v>#N/A</v>
      </c>
      <c r="BB168" s="32" t="e">
        <f t="shared" si="402"/>
        <v>#N/A</v>
      </c>
      <c r="BC168" s="32">
        <f t="shared" si="403"/>
        <v>0</v>
      </c>
      <c r="BD168" s="32">
        <f t="shared" si="404"/>
        <v>0</v>
      </c>
      <c r="BE168" s="32">
        <f t="shared" si="405"/>
        <v>0</v>
      </c>
      <c r="BF168" s="32">
        <f t="shared" si="406"/>
        <v>0</v>
      </c>
      <c r="BG168" s="32">
        <f t="shared" si="407"/>
        <v>0</v>
      </c>
      <c r="BH168" s="32" t="str">
        <f t="shared" si="408"/>
        <v/>
      </c>
      <c r="BI168" s="32" t="e">
        <f t="shared" si="409"/>
        <v>#N/A</v>
      </c>
      <c r="BJ168" s="32" t="e">
        <f t="shared" si="410"/>
        <v>#N/A</v>
      </c>
      <c r="BK168" s="32" t="e">
        <f t="shared" si="411"/>
        <v>#N/A</v>
      </c>
      <c r="BL168" s="32" t="e">
        <f t="shared" si="412"/>
        <v>#N/A</v>
      </c>
      <c r="BM168" s="32" t="e">
        <f t="shared" si="413"/>
        <v>#N/A</v>
      </c>
      <c r="BN168" s="32" t="e">
        <f t="shared" si="414"/>
        <v>#N/A</v>
      </c>
      <c r="BO168" s="32" t="e">
        <f t="shared" si="415"/>
        <v>#N/A</v>
      </c>
      <c r="BP168" s="32" t="e">
        <f t="shared" si="416"/>
        <v>#N/A</v>
      </c>
      <c r="BQ168" s="32" t="e">
        <f t="shared" si="417"/>
        <v>#N/A</v>
      </c>
      <c r="BR168" s="32" t="e">
        <f t="shared" si="418"/>
        <v>#N/A</v>
      </c>
      <c r="BS168" s="32" t="e">
        <f t="shared" si="419"/>
        <v>#N/A</v>
      </c>
    </row>
    <row r="169" spans="1:71" x14ac:dyDescent="0.3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360"/>
        <v>0</v>
      </c>
      <c r="M169" s="32">
        <f t="shared" si="361"/>
        <v>0</v>
      </c>
      <c r="N169" s="32">
        <f t="shared" si="362"/>
        <v>0</v>
      </c>
      <c r="O169" s="32">
        <f t="shared" si="363"/>
        <v>0</v>
      </c>
      <c r="P169" s="32" t="str">
        <f t="shared" si="364"/>
        <v/>
      </c>
      <c r="Q169" s="32" t="e">
        <f t="shared" si="365"/>
        <v>#N/A</v>
      </c>
      <c r="R169" s="32" t="e">
        <f t="shared" si="366"/>
        <v>#N/A</v>
      </c>
      <c r="S169" s="32" t="e">
        <f t="shared" si="367"/>
        <v>#N/A</v>
      </c>
      <c r="T169" s="32" t="e">
        <f t="shared" si="368"/>
        <v>#N/A</v>
      </c>
      <c r="U169" s="32" t="e">
        <f t="shared" si="369"/>
        <v>#N/A</v>
      </c>
      <c r="V169" s="32" t="e">
        <f t="shared" si="370"/>
        <v>#N/A</v>
      </c>
      <c r="W169" s="32" t="e">
        <f t="shared" si="371"/>
        <v>#N/A</v>
      </c>
      <c r="X169" s="32" t="e">
        <f t="shared" si="372"/>
        <v>#N/A</v>
      </c>
      <c r="Y169" s="32" t="e">
        <f t="shared" si="373"/>
        <v>#N/A</v>
      </c>
      <c r="Z169" s="32" t="e">
        <f t="shared" si="374"/>
        <v>#N/A</v>
      </c>
      <c r="AA169" s="32" t="e">
        <f t="shared" si="375"/>
        <v>#N/A</v>
      </c>
      <c r="AB169" s="32" t="str">
        <f t="shared" si="376"/>
        <v/>
      </c>
      <c r="AC169" s="32" t="str">
        <f t="shared" si="377"/>
        <v/>
      </c>
      <c r="AD169" s="32" t="e">
        <f t="shared" si="378"/>
        <v>#N/A</v>
      </c>
      <c r="AE169" s="32" t="e">
        <f t="shared" si="379"/>
        <v>#N/A</v>
      </c>
      <c r="AF169" s="32" t="e">
        <f t="shared" si="380"/>
        <v>#N/A</v>
      </c>
      <c r="AG169" s="32">
        <f t="shared" si="381"/>
        <v>0</v>
      </c>
      <c r="AH169" s="32">
        <f t="shared" si="382"/>
        <v>0</v>
      </c>
      <c r="AI169" s="32">
        <f t="shared" si="383"/>
        <v>0</v>
      </c>
      <c r="AJ169" s="32">
        <f t="shared" si="384"/>
        <v>0</v>
      </c>
      <c r="AK169" s="32">
        <f t="shared" si="385"/>
        <v>0</v>
      </c>
      <c r="AL169" s="32" t="str">
        <f t="shared" si="386"/>
        <v/>
      </c>
      <c r="AM169" s="32" t="e">
        <f t="shared" si="387"/>
        <v>#N/A</v>
      </c>
      <c r="AN169" s="32" t="e">
        <f t="shared" si="388"/>
        <v>#N/A</v>
      </c>
      <c r="AO169" s="32" t="e">
        <f t="shared" si="389"/>
        <v>#N/A</v>
      </c>
      <c r="AP169" s="32" t="e">
        <f t="shared" si="390"/>
        <v>#N/A</v>
      </c>
      <c r="AQ169" s="32" t="e">
        <f t="shared" si="391"/>
        <v>#N/A</v>
      </c>
      <c r="AR169" s="32" t="e">
        <f t="shared" si="392"/>
        <v>#N/A</v>
      </c>
      <c r="AS169" s="32" t="e">
        <f t="shared" si="393"/>
        <v>#N/A</v>
      </c>
      <c r="AT169" s="32" t="e">
        <f t="shared" si="394"/>
        <v>#N/A</v>
      </c>
      <c r="AU169" s="32" t="e">
        <f t="shared" si="395"/>
        <v>#N/A</v>
      </c>
      <c r="AV169" s="32" t="e">
        <f t="shared" si="396"/>
        <v>#N/A</v>
      </c>
      <c r="AW169" s="32" t="e">
        <f t="shared" si="397"/>
        <v>#N/A</v>
      </c>
      <c r="AX169" s="32" t="str">
        <f t="shared" si="398"/>
        <v/>
      </c>
      <c r="AY169" s="32" t="str">
        <f t="shared" si="399"/>
        <v/>
      </c>
      <c r="AZ169" s="32" t="e">
        <f t="shared" si="400"/>
        <v>#N/A</v>
      </c>
      <c r="BA169" s="32" t="e">
        <f t="shared" si="401"/>
        <v>#N/A</v>
      </c>
      <c r="BB169" s="32" t="e">
        <f t="shared" si="402"/>
        <v>#N/A</v>
      </c>
      <c r="BC169" s="32">
        <f t="shared" si="403"/>
        <v>0</v>
      </c>
      <c r="BD169" s="32">
        <f t="shared" si="404"/>
        <v>0</v>
      </c>
      <c r="BE169" s="32">
        <f t="shared" si="405"/>
        <v>0</v>
      </c>
      <c r="BF169" s="32">
        <f t="shared" si="406"/>
        <v>0</v>
      </c>
      <c r="BG169" s="32">
        <f t="shared" si="407"/>
        <v>0</v>
      </c>
      <c r="BH169" s="32" t="str">
        <f t="shared" si="408"/>
        <v/>
      </c>
      <c r="BI169" s="32" t="e">
        <f t="shared" si="409"/>
        <v>#N/A</v>
      </c>
      <c r="BJ169" s="32" t="e">
        <f t="shared" si="410"/>
        <v>#N/A</v>
      </c>
      <c r="BK169" s="32" t="e">
        <f t="shared" si="411"/>
        <v>#N/A</v>
      </c>
      <c r="BL169" s="32" t="e">
        <f t="shared" si="412"/>
        <v>#N/A</v>
      </c>
      <c r="BM169" s="32" t="e">
        <f t="shared" si="413"/>
        <v>#N/A</v>
      </c>
      <c r="BN169" s="32" t="e">
        <f t="shared" si="414"/>
        <v>#N/A</v>
      </c>
      <c r="BO169" s="32" t="e">
        <f t="shared" si="415"/>
        <v>#N/A</v>
      </c>
      <c r="BP169" s="32" t="e">
        <f t="shared" si="416"/>
        <v>#N/A</v>
      </c>
      <c r="BQ169" s="32" t="e">
        <f t="shared" si="417"/>
        <v>#N/A</v>
      </c>
      <c r="BR169" s="32" t="e">
        <f t="shared" si="418"/>
        <v>#N/A</v>
      </c>
      <c r="BS169" s="32" t="e">
        <f t="shared" si="419"/>
        <v>#N/A</v>
      </c>
    </row>
    <row r="170" spans="1:71" x14ac:dyDescent="0.3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360"/>
        <v>0</v>
      </c>
      <c r="M170" s="32">
        <f t="shared" si="361"/>
        <v>0</v>
      </c>
      <c r="N170" s="32">
        <f t="shared" si="362"/>
        <v>0</v>
      </c>
      <c r="O170" s="32">
        <f t="shared" si="363"/>
        <v>0</v>
      </c>
      <c r="P170" s="32" t="str">
        <f t="shared" si="364"/>
        <v/>
      </c>
      <c r="Q170" s="32" t="e">
        <f t="shared" si="365"/>
        <v>#N/A</v>
      </c>
      <c r="R170" s="32" t="e">
        <f t="shared" si="366"/>
        <v>#N/A</v>
      </c>
      <c r="S170" s="32" t="e">
        <f t="shared" si="367"/>
        <v>#N/A</v>
      </c>
      <c r="T170" s="32" t="e">
        <f t="shared" si="368"/>
        <v>#N/A</v>
      </c>
      <c r="U170" s="32" t="e">
        <f t="shared" si="369"/>
        <v>#N/A</v>
      </c>
      <c r="V170" s="32" t="e">
        <f t="shared" si="370"/>
        <v>#N/A</v>
      </c>
      <c r="W170" s="32" t="e">
        <f t="shared" si="371"/>
        <v>#N/A</v>
      </c>
      <c r="X170" s="32" t="e">
        <f t="shared" si="372"/>
        <v>#N/A</v>
      </c>
      <c r="Y170" s="32" t="e">
        <f t="shared" si="373"/>
        <v>#N/A</v>
      </c>
      <c r="Z170" s="32" t="e">
        <f t="shared" si="374"/>
        <v>#N/A</v>
      </c>
      <c r="AA170" s="32" t="e">
        <f t="shared" si="375"/>
        <v>#N/A</v>
      </c>
      <c r="AB170" s="32" t="str">
        <f t="shared" si="376"/>
        <v/>
      </c>
      <c r="AC170" s="32" t="str">
        <f t="shared" si="377"/>
        <v/>
      </c>
      <c r="AD170" s="32" t="e">
        <f t="shared" si="378"/>
        <v>#N/A</v>
      </c>
      <c r="AE170" s="32" t="e">
        <f t="shared" si="379"/>
        <v>#N/A</v>
      </c>
      <c r="AF170" s="32" t="e">
        <f t="shared" si="380"/>
        <v>#N/A</v>
      </c>
      <c r="AG170" s="32">
        <f t="shared" si="381"/>
        <v>0</v>
      </c>
      <c r="AH170" s="32">
        <f t="shared" si="382"/>
        <v>0</v>
      </c>
      <c r="AI170" s="32">
        <f t="shared" si="383"/>
        <v>0</v>
      </c>
      <c r="AJ170" s="32">
        <f t="shared" si="384"/>
        <v>0</v>
      </c>
      <c r="AK170" s="32">
        <f t="shared" si="385"/>
        <v>0</v>
      </c>
      <c r="AL170" s="32" t="str">
        <f t="shared" si="386"/>
        <v/>
      </c>
      <c r="AM170" s="32" t="e">
        <f t="shared" si="387"/>
        <v>#N/A</v>
      </c>
      <c r="AN170" s="32" t="e">
        <f t="shared" si="388"/>
        <v>#N/A</v>
      </c>
      <c r="AO170" s="32" t="e">
        <f t="shared" si="389"/>
        <v>#N/A</v>
      </c>
      <c r="AP170" s="32" t="e">
        <f t="shared" si="390"/>
        <v>#N/A</v>
      </c>
      <c r="AQ170" s="32" t="e">
        <f t="shared" si="391"/>
        <v>#N/A</v>
      </c>
      <c r="AR170" s="32" t="e">
        <f t="shared" si="392"/>
        <v>#N/A</v>
      </c>
      <c r="AS170" s="32" t="e">
        <f t="shared" si="393"/>
        <v>#N/A</v>
      </c>
      <c r="AT170" s="32" t="e">
        <f t="shared" si="394"/>
        <v>#N/A</v>
      </c>
      <c r="AU170" s="32" t="e">
        <f t="shared" si="395"/>
        <v>#N/A</v>
      </c>
      <c r="AV170" s="32" t="e">
        <f t="shared" si="396"/>
        <v>#N/A</v>
      </c>
      <c r="AW170" s="32" t="e">
        <f t="shared" si="397"/>
        <v>#N/A</v>
      </c>
      <c r="AX170" s="32" t="str">
        <f t="shared" si="398"/>
        <v/>
      </c>
      <c r="AY170" s="32" t="str">
        <f t="shared" si="399"/>
        <v/>
      </c>
      <c r="AZ170" s="32" t="e">
        <f t="shared" si="400"/>
        <v>#N/A</v>
      </c>
      <c r="BA170" s="32" t="e">
        <f t="shared" si="401"/>
        <v>#N/A</v>
      </c>
      <c r="BB170" s="32" t="e">
        <f t="shared" si="402"/>
        <v>#N/A</v>
      </c>
      <c r="BC170" s="32">
        <f t="shared" si="403"/>
        <v>0</v>
      </c>
      <c r="BD170" s="32">
        <f t="shared" si="404"/>
        <v>0</v>
      </c>
      <c r="BE170" s="32">
        <f t="shared" si="405"/>
        <v>0</v>
      </c>
      <c r="BF170" s="32">
        <f t="shared" si="406"/>
        <v>0</v>
      </c>
      <c r="BG170" s="32">
        <f t="shared" si="407"/>
        <v>0</v>
      </c>
      <c r="BH170" s="32" t="str">
        <f t="shared" si="408"/>
        <v/>
      </c>
      <c r="BI170" s="32" t="e">
        <f t="shared" si="409"/>
        <v>#N/A</v>
      </c>
      <c r="BJ170" s="32" t="e">
        <f t="shared" si="410"/>
        <v>#N/A</v>
      </c>
      <c r="BK170" s="32" t="e">
        <f t="shared" si="411"/>
        <v>#N/A</v>
      </c>
      <c r="BL170" s="32" t="e">
        <f t="shared" si="412"/>
        <v>#N/A</v>
      </c>
      <c r="BM170" s="32" t="e">
        <f t="shared" si="413"/>
        <v>#N/A</v>
      </c>
      <c r="BN170" s="32" t="e">
        <f t="shared" si="414"/>
        <v>#N/A</v>
      </c>
      <c r="BO170" s="32" t="e">
        <f t="shared" si="415"/>
        <v>#N/A</v>
      </c>
      <c r="BP170" s="32" t="e">
        <f t="shared" si="416"/>
        <v>#N/A</v>
      </c>
      <c r="BQ170" s="32" t="e">
        <f t="shared" si="417"/>
        <v>#N/A</v>
      </c>
      <c r="BR170" s="32" t="e">
        <f t="shared" si="418"/>
        <v>#N/A</v>
      </c>
      <c r="BS170" s="32" t="e">
        <f t="shared" si="419"/>
        <v>#N/A</v>
      </c>
    </row>
    <row r="171" spans="1:71" x14ac:dyDescent="0.3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360"/>
        <v>0</v>
      </c>
      <c r="M171" s="32">
        <f t="shared" si="361"/>
        <v>0</v>
      </c>
      <c r="N171" s="32">
        <f t="shared" si="362"/>
        <v>0</v>
      </c>
      <c r="O171" s="32">
        <f t="shared" si="363"/>
        <v>0</v>
      </c>
      <c r="P171" s="32" t="str">
        <f t="shared" si="364"/>
        <v/>
      </c>
      <c r="Q171" s="32" t="e">
        <f t="shared" si="365"/>
        <v>#N/A</v>
      </c>
      <c r="R171" s="32" t="e">
        <f t="shared" si="366"/>
        <v>#N/A</v>
      </c>
      <c r="S171" s="32" t="e">
        <f t="shared" si="367"/>
        <v>#N/A</v>
      </c>
      <c r="T171" s="32" t="e">
        <f t="shared" si="368"/>
        <v>#N/A</v>
      </c>
      <c r="U171" s="32" t="e">
        <f t="shared" si="369"/>
        <v>#N/A</v>
      </c>
      <c r="V171" s="32" t="e">
        <f t="shared" si="370"/>
        <v>#N/A</v>
      </c>
      <c r="W171" s="32" t="e">
        <f t="shared" si="371"/>
        <v>#N/A</v>
      </c>
      <c r="X171" s="32" t="e">
        <f t="shared" si="372"/>
        <v>#N/A</v>
      </c>
      <c r="Y171" s="32" t="e">
        <f t="shared" si="373"/>
        <v>#N/A</v>
      </c>
      <c r="Z171" s="32" t="e">
        <f t="shared" si="374"/>
        <v>#N/A</v>
      </c>
      <c r="AA171" s="32" t="e">
        <f t="shared" si="375"/>
        <v>#N/A</v>
      </c>
      <c r="AB171" s="32" t="str">
        <f t="shared" si="376"/>
        <v/>
      </c>
      <c r="AC171" s="32" t="str">
        <f t="shared" si="377"/>
        <v/>
      </c>
      <c r="AD171" s="32" t="e">
        <f t="shared" si="378"/>
        <v>#N/A</v>
      </c>
      <c r="AE171" s="32" t="e">
        <f t="shared" si="379"/>
        <v>#N/A</v>
      </c>
      <c r="AF171" s="32" t="e">
        <f t="shared" si="380"/>
        <v>#N/A</v>
      </c>
      <c r="AG171" s="32">
        <f t="shared" si="381"/>
        <v>0</v>
      </c>
      <c r="AH171" s="32">
        <f t="shared" si="382"/>
        <v>0</v>
      </c>
      <c r="AI171" s="32">
        <f t="shared" si="383"/>
        <v>0</v>
      </c>
      <c r="AJ171" s="32">
        <f t="shared" si="384"/>
        <v>0</v>
      </c>
      <c r="AK171" s="32">
        <f t="shared" si="385"/>
        <v>0</v>
      </c>
      <c r="AL171" s="32" t="str">
        <f t="shared" si="386"/>
        <v/>
      </c>
      <c r="AM171" s="32" t="e">
        <f t="shared" si="387"/>
        <v>#N/A</v>
      </c>
      <c r="AN171" s="32" t="e">
        <f t="shared" si="388"/>
        <v>#N/A</v>
      </c>
      <c r="AO171" s="32" t="e">
        <f t="shared" si="389"/>
        <v>#N/A</v>
      </c>
      <c r="AP171" s="32" t="e">
        <f t="shared" si="390"/>
        <v>#N/A</v>
      </c>
      <c r="AQ171" s="32" t="e">
        <f t="shared" si="391"/>
        <v>#N/A</v>
      </c>
      <c r="AR171" s="32" t="e">
        <f t="shared" si="392"/>
        <v>#N/A</v>
      </c>
      <c r="AS171" s="32" t="e">
        <f t="shared" si="393"/>
        <v>#N/A</v>
      </c>
      <c r="AT171" s="32" t="e">
        <f t="shared" si="394"/>
        <v>#N/A</v>
      </c>
      <c r="AU171" s="32" t="e">
        <f t="shared" si="395"/>
        <v>#N/A</v>
      </c>
      <c r="AV171" s="32" t="e">
        <f t="shared" si="396"/>
        <v>#N/A</v>
      </c>
      <c r="AW171" s="32" t="e">
        <f t="shared" si="397"/>
        <v>#N/A</v>
      </c>
      <c r="AX171" s="32" t="str">
        <f t="shared" si="398"/>
        <v/>
      </c>
      <c r="AY171" s="32" t="str">
        <f t="shared" si="399"/>
        <v/>
      </c>
      <c r="AZ171" s="32" t="e">
        <f t="shared" si="400"/>
        <v>#N/A</v>
      </c>
      <c r="BA171" s="32" t="e">
        <f t="shared" si="401"/>
        <v>#N/A</v>
      </c>
      <c r="BB171" s="32" t="e">
        <f t="shared" si="402"/>
        <v>#N/A</v>
      </c>
      <c r="BC171" s="32">
        <f t="shared" si="403"/>
        <v>0</v>
      </c>
      <c r="BD171" s="32">
        <f t="shared" si="404"/>
        <v>0</v>
      </c>
      <c r="BE171" s="32">
        <f t="shared" si="405"/>
        <v>0</v>
      </c>
      <c r="BF171" s="32">
        <f t="shared" si="406"/>
        <v>0</v>
      </c>
      <c r="BG171" s="32">
        <f t="shared" si="407"/>
        <v>0</v>
      </c>
      <c r="BH171" s="32" t="str">
        <f t="shared" si="408"/>
        <v/>
      </c>
      <c r="BI171" s="32" t="e">
        <f t="shared" si="409"/>
        <v>#N/A</v>
      </c>
      <c r="BJ171" s="32" t="e">
        <f t="shared" si="410"/>
        <v>#N/A</v>
      </c>
      <c r="BK171" s="32" t="e">
        <f t="shared" si="411"/>
        <v>#N/A</v>
      </c>
      <c r="BL171" s="32" t="e">
        <f t="shared" si="412"/>
        <v>#N/A</v>
      </c>
      <c r="BM171" s="32" t="e">
        <f t="shared" si="413"/>
        <v>#N/A</v>
      </c>
      <c r="BN171" s="32" t="e">
        <f t="shared" si="414"/>
        <v>#N/A</v>
      </c>
      <c r="BO171" s="32" t="e">
        <f t="shared" si="415"/>
        <v>#N/A</v>
      </c>
      <c r="BP171" s="32" t="e">
        <f t="shared" si="416"/>
        <v>#N/A</v>
      </c>
      <c r="BQ171" s="32" t="e">
        <f t="shared" si="417"/>
        <v>#N/A</v>
      </c>
      <c r="BR171" s="32" t="e">
        <f t="shared" si="418"/>
        <v>#N/A</v>
      </c>
      <c r="BS171" s="32" t="e">
        <f t="shared" si="419"/>
        <v>#N/A</v>
      </c>
    </row>
    <row r="172" spans="1:71" x14ac:dyDescent="0.3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360"/>
        <v>0</v>
      </c>
      <c r="M172" s="32">
        <f t="shared" si="361"/>
        <v>0</v>
      </c>
      <c r="N172" s="32">
        <f t="shared" si="362"/>
        <v>0</v>
      </c>
      <c r="O172" s="32">
        <f t="shared" si="363"/>
        <v>0</v>
      </c>
      <c r="P172" s="32" t="str">
        <f t="shared" si="364"/>
        <v/>
      </c>
      <c r="Q172" s="32" t="e">
        <f t="shared" si="365"/>
        <v>#N/A</v>
      </c>
      <c r="R172" s="32" t="e">
        <f t="shared" si="366"/>
        <v>#N/A</v>
      </c>
      <c r="S172" s="32" t="e">
        <f t="shared" si="367"/>
        <v>#N/A</v>
      </c>
      <c r="T172" s="32" t="e">
        <f t="shared" si="368"/>
        <v>#N/A</v>
      </c>
      <c r="U172" s="32" t="e">
        <f t="shared" si="369"/>
        <v>#N/A</v>
      </c>
      <c r="V172" s="32" t="e">
        <f t="shared" si="370"/>
        <v>#N/A</v>
      </c>
      <c r="W172" s="32" t="e">
        <f t="shared" si="371"/>
        <v>#N/A</v>
      </c>
      <c r="X172" s="32" t="e">
        <f t="shared" si="372"/>
        <v>#N/A</v>
      </c>
      <c r="Y172" s="32" t="e">
        <f t="shared" si="373"/>
        <v>#N/A</v>
      </c>
      <c r="Z172" s="32" t="e">
        <f t="shared" si="374"/>
        <v>#N/A</v>
      </c>
      <c r="AA172" s="32" t="e">
        <f t="shared" si="375"/>
        <v>#N/A</v>
      </c>
      <c r="AB172" s="32" t="str">
        <f t="shared" si="376"/>
        <v/>
      </c>
      <c r="AC172" s="32" t="str">
        <f t="shared" si="377"/>
        <v/>
      </c>
      <c r="AD172" s="32" t="e">
        <f t="shared" si="378"/>
        <v>#N/A</v>
      </c>
      <c r="AE172" s="32" t="e">
        <f t="shared" si="379"/>
        <v>#N/A</v>
      </c>
      <c r="AF172" s="32" t="e">
        <f t="shared" si="380"/>
        <v>#N/A</v>
      </c>
      <c r="AG172" s="32">
        <f t="shared" si="381"/>
        <v>0</v>
      </c>
      <c r="AH172" s="32">
        <f t="shared" si="382"/>
        <v>0</v>
      </c>
      <c r="AI172" s="32">
        <f t="shared" si="383"/>
        <v>0</v>
      </c>
      <c r="AJ172" s="32">
        <f t="shared" si="384"/>
        <v>0</v>
      </c>
      <c r="AK172" s="32">
        <f t="shared" si="385"/>
        <v>0</v>
      </c>
      <c r="AL172" s="32" t="str">
        <f t="shared" si="386"/>
        <v/>
      </c>
      <c r="AM172" s="32" t="e">
        <f t="shared" si="387"/>
        <v>#N/A</v>
      </c>
      <c r="AN172" s="32" t="e">
        <f t="shared" si="388"/>
        <v>#N/A</v>
      </c>
      <c r="AO172" s="32" t="e">
        <f t="shared" si="389"/>
        <v>#N/A</v>
      </c>
      <c r="AP172" s="32" t="e">
        <f t="shared" si="390"/>
        <v>#N/A</v>
      </c>
      <c r="AQ172" s="32" t="e">
        <f t="shared" si="391"/>
        <v>#N/A</v>
      </c>
      <c r="AR172" s="32" t="e">
        <f t="shared" si="392"/>
        <v>#N/A</v>
      </c>
      <c r="AS172" s="32" t="e">
        <f t="shared" si="393"/>
        <v>#N/A</v>
      </c>
      <c r="AT172" s="32" t="e">
        <f t="shared" si="394"/>
        <v>#N/A</v>
      </c>
      <c r="AU172" s="32" t="e">
        <f t="shared" si="395"/>
        <v>#N/A</v>
      </c>
      <c r="AV172" s="32" t="e">
        <f t="shared" si="396"/>
        <v>#N/A</v>
      </c>
      <c r="AW172" s="32" t="e">
        <f t="shared" si="397"/>
        <v>#N/A</v>
      </c>
      <c r="AX172" s="32" t="str">
        <f t="shared" si="398"/>
        <v/>
      </c>
      <c r="AY172" s="32" t="str">
        <f t="shared" si="399"/>
        <v/>
      </c>
      <c r="AZ172" s="32" t="e">
        <f t="shared" si="400"/>
        <v>#N/A</v>
      </c>
      <c r="BA172" s="32" t="e">
        <f t="shared" si="401"/>
        <v>#N/A</v>
      </c>
      <c r="BB172" s="32" t="e">
        <f t="shared" si="402"/>
        <v>#N/A</v>
      </c>
      <c r="BC172" s="32">
        <f t="shared" si="403"/>
        <v>0</v>
      </c>
      <c r="BD172" s="32">
        <f t="shared" si="404"/>
        <v>0</v>
      </c>
      <c r="BE172" s="32">
        <f t="shared" si="405"/>
        <v>0</v>
      </c>
      <c r="BF172" s="32">
        <f t="shared" si="406"/>
        <v>0</v>
      </c>
      <c r="BG172" s="32">
        <f t="shared" si="407"/>
        <v>0</v>
      </c>
      <c r="BH172" s="32" t="str">
        <f t="shared" si="408"/>
        <v/>
      </c>
      <c r="BI172" s="32" t="e">
        <f t="shared" si="409"/>
        <v>#N/A</v>
      </c>
      <c r="BJ172" s="32" t="e">
        <f t="shared" si="410"/>
        <v>#N/A</v>
      </c>
      <c r="BK172" s="32" t="e">
        <f t="shared" si="411"/>
        <v>#N/A</v>
      </c>
      <c r="BL172" s="32" t="e">
        <f t="shared" si="412"/>
        <v>#N/A</v>
      </c>
      <c r="BM172" s="32" t="e">
        <f t="shared" si="413"/>
        <v>#N/A</v>
      </c>
      <c r="BN172" s="32" t="e">
        <f t="shared" si="414"/>
        <v>#N/A</v>
      </c>
      <c r="BO172" s="32" t="e">
        <f t="shared" si="415"/>
        <v>#N/A</v>
      </c>
      <c r="BP172" s="32" t="e">
        <f t="shared" si="416"/>
        <v>#N/A</v>
      </c>
      <c r="BQ172" s="32" t="e">
        <f t="shared" si="417"/>
        <v>#N/A</v>
      </c>
      <c r="BR172" s="32" t="e">
        <f t="shared" si="418"/>
        <v>#N/A</v>
      </c>
      <c r="BS172" s="32" t="e">
        <f t="shared" si="419"/>
        <v>#N/A</v>
      </c>
    </row>
    <row r="173" spans="1:71" x14ac:dyDescent="0.3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360"/>
        <v>0</v>
      </c>
      <c r="M173" s="32">
        <f t="shared" si="361"/>
        <v>0</v>
      </c>
      <c r="N173" s="32">
        <f t="shared" si="362"/>
        <v>0</v>
      </c>
      <c r="O173" s="32">
        <f t="shared" si="363"/>
        <v>0</v>
      </c>
      <c r="P173" s="32" t="str">
        <f t="shared" si="364"/>
        <v/>
      </c>
      <c r="Q173" s="32" t="e">
        <f t="shared" si="365"/>
        <v>#N/A</v>
      </c>
      <c r="R173" s="32" t="e">
        <f t="shared" si="366"/>
        <v>#N/A</v>
      </c>
      <c r="S173" s="32" t="e">
        <f t="shared" si="367"/>
        <v>#N/A</v>
      </c>
      <c r="T173" s="32" t="e">
        <f t="shared" si="368"/>
        <v>#N/A</v>
      </c>
      <c r="U173" s="32" t="e">
        <f t="shared" si="369"/>
        <v>#N/A</v>
      </c>
      <c r="V173" s="32" t="e">
        <f t="shared" si="370"/>
        <v>#N/A</v>
      </c>
      <c r="W173" s="32" t="e">
        <f t="shared" si="371"/>
        <v>#N/A</v>
      </c>
      <c r="X173" s="32" t="e">
        <f t="shared" si="372"/>
        <v>#N/A</v>
      </c>
      <c r="Y173" s="32" t="e">
        <f t="shared" si="373"/>
        <v>#N/A</v>
      </c>
      <c r="Z173" s="32" t="e">
        <f t="shared" si="374"/>
        <v>#N/A</v>
      </c>
      <c r="AA173" s="32" t="e">
        <f t="shared" si="375"/>
        <v>#N/A</v>
      </c>
      <c r="AB173" s="32" t="str">
        <f t="shared" si="376"/>
        <v/>
      </c>
      <c r="AC173" s="32" t="str">
        <f t="shared" si="377"/>
        <v/>
      </c>
      <c r="AD173" s="32" t="e">
        <f t="shared" si="378"/>
        <v>#N/A</v>
      </c>
      <c r="AE173" s="32" t="e">
        <f t="shared" si="379"/>
        <v>#N/A</v>
      </c>
      <c r="AF173" s="32" t="e">
        <f t="shared" si="380"/>
        <v>#N/A</v>
      </c>
      <c r="AG173" s="32">
        <f t="shared" si="381"/>
        <v>0</v>
      </c>
      <c r="AH173" s="32">
        <f t="shared" si="382"/>
        <v>0</v>
      </c>
      <c r="AI173" s="32">
        <f t="shared" si="383"/>
        <v>0</v>
      </c>
      <c r="AJ173" s="32">
        <f t="shared" si="384"/>
        <v>0</v>
      </c>
      <c r="AK173" s="32">
        <f t="shared" si="385"/>
        <v>0</v>
      </c>
      <c r="AL173" s="32" t="str">
        <f t="shared" si="386"/>
        <v/>
      </c>
      <c r="AM173" s="32" t="e">
        <f t="shared" si="387"/>
        <v>#N/A</v>
      </c>
      <c r="AN173" s="32" t="e">
        <f t="shared" si="388"/>
        <v>#N/A</v>
      </c>
      <c r="AO173" s="32" t="e">
        <f t="shared" si="389"/>
        <v>#N/A</v>
      </c>
      <c r="AP173" s="32" t="e">
        <f t="shared" si="390"/>
        <v>#N/A</v>
      </c>
      <c r="AQ173" s="32" t="e">
        <f t="shared" si="391"/>
        <v>#N/A</v>
      </c>
      <c r="AR173" s="32" t="e">
        <f t="shared" si="392"/>
        <v>#N/A</v>
      </c>
      <c r="AS173" s="32" t="e">
        <f t="shared" si="393"/>
        <v>#N/A</v>
      </c>
      <c r="AT173" s="32" t="e">
        <f t="shared" si="394"/>
        <v>#N/A</v>
      </c>
      <c r="AU173" s="32" t="e">
        <f t="shared" si="395"/>
        <v>#N/A</v>
      </c>
      <c r="AV173" s="32" t="e">
        <f t="shared" si="396"/>
        <v>#N/A</v>
      </c>
      <c r="AW173" s="32" t="e">
        <f t="shared" si="397"/>
        <v>#N/A</v>
      </c>
      <c r="AX173" s="32" t="str">
        <f t="shared" si="398"/>
        <v/>
      </c>
      <c r="AY173" s="32" t="str">
        <f t="shared" si="399"/>
        <v/>
      </c>
      <c r="AZ173" s="32" t="e">
        <f t="shared" si="400"/>
        <v>#N/A</v>
      </c>
      <c r="BA173" s="32" t="e">
        <f t="shared" si="401"/>
        <v>#N/A</v>
      </c>
      <c r="BB173" s="32" t="e">
        <f t="shared" si="402"/>
        <v>#N/A</v>
      </c>
      <c r="BC173" s="32">
        <f t="shared" si="403"/>
        <v>0</v>
      </c>
      <c r="BD173" s="32">
        <f t="shared" si="404"/>
        <v>0</v>
      </c>
      <c r="BE173" s="32">
        <f t="shared" si="405"/>
        <v>0</v>
      </c>
      <c r="BF173" s="32">
        <f t="shared" si="406"/>
        <v>0</v>
      </c>
      <c r="BG173" s="32">
        <f t="shared" si="407"/>
        <v>0</v>
      </c>
      <c r="BH173" s="32" t="str">
        <f t="shared" si="408"/>
        <v/>
      </c>
      <c r="BI173" s="32" t="e">
        <f t="shared" si="409"/>
        <v>#N/A</v>
      </c>
      <c r="BJ173" s="32" t="e">
        <f t="shared" si="410"/>
        <v>#N/A</v>
      </c>
      <c r="BK173" s="32" t="e">
        <f t="shared" si="411"/>
        <v>#N/A</v>
      </c>
      <c r="BL173" s="32" t="e">
        <f t="shared" si="412"/>
        <v>#N/A</v>
      </c>
      <c r="BM173" s="32" t="e">
        <f t="shared" si="413"/>
        <v>#N/A</v>
      </c>
      <c r="BN173" s="32" t="e">
        <f t="shared" si="414"/>
        <v>#N/A</v>
      </c>
      <c r="BO173" s="32" t="e">
        <f t="shared" si="415"/>
        <v>#N/A</v>
      </c>
      <c r="BP173" s="32" t="e">
        <f t="shared" si="416"/>
        <v>#N/A</v>
      </c>
      <c r="BQ173" s="32" t="e">
        <f t="shared" si="417"/>
        <v>#N/A</v>
      </c>
      <c r="BR173" s="32" t="e">
        <f t="shared" si="418"/>
        <v>#N/A</v>
      </c>
      <c r="BS173" s="32" t="e">
        <f t="shared" si="419"/>
        <v>#N/A</v>
      </c>
    </row>
    <row r="174" spans="1:71" x14ac:dyDescent="0.3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360"/>
        <v>0</v>
      </c>
      <c r="M174" s="32">
        <f t="shared" si="361"/>
        <v>0</v>
      </c>
      <c r="N174" s="32">
        <f t="shared" si="362"/>
        <v>0</v>
      </c>
      <c r="O174" s="32">
        <f t="shared" si="363"/>
        <v>0</v>
      </c>
      <c r="P174" s="32" t="str">
        <f t="shared" si="364"/>
        <v/>
      </c>
      <c r="Q174" s="32" t="e">
        <f t="shared" si="365"/>
        <v>#N/A</v>
      </c>
      <c r="R174" s="32" t="e">
        <f t="shared" si="366"/>
        <v>#N/A</v>
      </c>
      <c r="S174" s="32" t="e">
        <f t="shared" si="367"/>
        <v>#N/A</v>
      </c>
      <c r="T174" s="32" t="e">
        <f t="shared" si="368"/>
        <v>#N/A</v>
      </c>
      <c r="U174" s="32" t="e">
        <f t="shared" si="369"/>
        <v>#N/A</v>
      </c>
      <c r="V174" s="32" t="e">
        <f t="shared" si="370"/>
        <v>#N/A</v>
      </c>
      <c r="W174" s="32" t="e">
        <f t="shared" si="371"/>
        <v>#N/A</v>
      </c>
      <c r="X174" s="32" t="e">
        <f t="shared" si="372"/>
        <v>#N/A</v>
      </c>
      <c r="Y174" s="32" t="e">
        <f t="shared" si="373"/>
        <v>#N/A</v>
      </c>
      <c r="Z174" s="32" t="e">
        <f t="shared" si="374"/>
        <v>#N/A</v>
      </c>
      <c r="AA174" s="32" t="e">
        <f t="shared" si="375"/>
        <v>#N/A</v>
      </c>
      <c r="AB174" s="32" t="str">
        <f t="shared" si="376"/>
        <v/>
      </c>
      <c r="AC174" s="32" t="str">
        <f t="shared" si="377"/>
        <v/>
      </c>
      <c r="AD174" s="32" t="e">
        <f t="shared" si="378"/>
        <v>#N/A</v>
      </c>
      <c r="AE174" s="32" t="e">
        <f t="shared" si="379"/>
        <v>#N/A</v>
      </c>
      <c r="AF174" s="32" t="e">
        <f t="shared" si="380"/>
        <v>#N/A</v>
      </c>
      <c r="AG174" s="32">
        <f t="shared" si="381"/>
        <v>0</v>
      </c>
      <c r="AH174" s="32">
        <f t="shared" si="382"/>
        <v>0</v>
      </c>
      <c r="AI174" s="32">
        <f t="shared" si="383"/>
        <v>0</v>
      </c>
      <c r="AJ174" s="32">
        <f t="shared" si="384"/>
        <v>0</v>
      </c>
      <c r="AK174" s="32">
        <f t="shared" si="385"/>
        <v>0</v>
      </c>
      <c r="AL174" s="32" t="str">
        <f t="shared" si="386"/>
        <v/>
      </c>
      <c r="AM174" s="32" t="e">
        <f t="shared" si="387"/>
        <v>#N/A</v>
      </c>
      <c r="AN174" s="32" t="e">
        <f t="shared" si="388"/>
        <v>#N/A</v>
      </c>
      <c r="AO174" s="32" t="e">
        <f t="shared" si="389"/>
        <v>#N/A</v>
      </c>
      <c r="AP174" s="32" t="e">
        <f t="shared" si="390"/>
        <v>#N/A</v>
      </c>
      <c r="AQ174" s="32" t="e">
        <f t="shared" si="391"/>
        <v>#N/A</v>
      </c>
      <c r="AR174" s="32" t="e">
        <f t="shared" si="392"/>
        <v>#N/A</v>
      </c>
      <c r="AS174" s="32" t="e">
        <f t="shared" si="393"/>
        <v>#N/A</v>
      </c>
      <c r="AT174" s="32" t="e">
        <f t="shared" si="394"/>
        <v>#N/A</v>
      </c>
      <c r="AU174" s="32" t="e">
        <f t="shared" si="395"/>
        <v>#N/A</v>
      </c>
      <c r="AV174" s="32" t="e">
        <f t="shared" si="396"/>
        <v>#N/A</v>
      </c>
      <c r="AW174" s="32" t="e">
        <f t="shared" si="397"/>
        <v>#N/A</v>
      </c>
      <c r="AX174" s="32" t="str">
        <f t="shared" si="398"/>
        <v/>
      </c>
      <c r="AY174" s="32" t="str">
        <f t="shared" si="399"/>
        <v/>
      </c>
      <c r="AZ174" s="32" t="e">
        <f t="shared" si="400"/>
        <v>#N/A</v>
      </c>
      <c r="BA174" s="32" t="e">
        <f t="shared" si="401"/>
        <v>#N/A</v>
      </c>
      <c r="BB174" s="32" t="e">
        <f t="shared" si="402"/>
        <v>#N/A</v>
      </c>
      <c r="BC174" s="32">
        <f t="shared" si="403"/>
        <v>0</v>
      </c>
      <c r="BD174" s="32">
        <f t="shared" si="404"/>
        <v>0</v>
      </c>
      <c r="BE174" s="32">
        <f t="shared" si="405"/>
        <v>0</v>
      </c>
      <c r="BF174" s="32">
        <f t="shared" si="406"/>
        <v>0</v>
      </c>
      <c r="BG174" s="32">
        <f t="shared" si="407"/>
        <v>0</v>
      </c>
      <c r="BH174" s="32" t="str">
        <f t="shared" si="408"/>
        <v/>
      </c>
      <c r="BI174" s="32" t="e">
        <f t="shared" si="409"/>
        <v>#N/A</v>
      </c>
      <c r="BJ174" s="32" t="e">
        <f t="shared" si="410"/>
        <v>#N/A</v>
      </c>
      <c r="BK174" s="32" t="e">
        <f t="shared" si="411"/>
        <v>#N/A</v>
      </c>
      <c r="BL174" s="32" t="e">
        <f t="shared" si="412"/>
        <v>#N/A</v>
      </c>
      <c r="BM174" s="32" t="e">
        <f t="shared" si="413"/>
        <v>#N/A</v>
      </c>
      <c r="BN174" s="32" t="e">
        <f t="shared" si="414"/>
        <v>#N/A</v>
      </c>
      <c r="BO174" s="32" t="e">
        <f t="shared" si="415"/>
        <v>#N/A</v>
      </c>
      <c r="BP174" s="32" t="e">
        <f t="shared" si="416"/>
        <v>#N/A</v>
      </c>
      <c r="BQ174" s="32" t="e">
        <f t="shared" si="417"/>
        <v>#N/A</v>
      </c>
      <c r="BR174" s="32" t="e">
        <f t="shared" si="418"/>
        <v>#N/A</v>
      </c>
      <c r="BS174" s="32" t="e">
        <f t="shared" si="419"/>
        <v>#N/A</v>
      </c>
    </row>
    <row r="175" spans="1:71" x14ac:dyDescent="0.3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360"/>
        <v>0</v>
      </c>
      <c r="M175" s="32">
        <f t="shared" si="361"/>
        <v>0</v>
      </c>
      <c r="N175" s="32">
        <f t="shared" si="362"/>
        <v>0</v>
      </c>
      <c r="O175" s="32">
        <f t="shared" si="363"/>
        <v>0</v>
      </c>
      <c r="P175" s="32" t="str">
        <f t="shared" si="364"/>
        <v/>
      </c>
      <c r="Q175" s="32" t="e">
        <f t="shared" si="365"/>
        <v>#N/A</v>
      </c>
      <c r="R175" s="32" t="e">
        <f t="shared" si="366"/>
        <v>#N/A</v>
      </c>
      <c r="S175" s="32" t="e">
        <f t="shared" si="367"/>
        <v>#N/A</v>
      </c>
      <c r="T175" s="32" t="e">
        <f t="shared" si="368"/>
        <v>#N/A</v>
      </c>
      <c r="U175" s="32" t="e">
        <f t="shared" si="369"/>
        <v>#N/A</v>
      </c>
      <c r="V175" s="32" t="e">
        <f t="shared" si="370"/>
        <v>#N/A</v>
      </c>
      <c r="W175" s="32" t="e">
        <f t="shared" si="371"/>
        <v>#N/A</v>
      </c>
      <c r="X175" s="32" t="e">
        <f t="shared" si="372"/>
        <v>#N/A</v>
      </c>
      <c r="Y175" s="32" t="e">
        <f t="shared" si="373"/>
        <v>#N/A</v>
      </c>
      <c r="Z175" s="32" t="e">
        <f t="shared" si="374"/>
        <v>#N/A</v>
      </c>
      <c r="AA175" s="32" t="e">
        <f t="shared" si="375"/>
        <v>#N/A</v>
      </c>
      <c r="AB175" s="32" t="str">
        <f t="shared" si="376"/>
        <v/>
      </c>
      <c r="AC175" s="32" t="str">
        <f t="shared" si="377"/>
        <v/>
      </c>
      <c r="AD175" s="32" t="e">
        <f t="shared" si="378"/>
        <v>#N/A</v>
      </c>
      <c r="AE175" s="32" t="e">
        <f t="shared" si="379"/>
        <v>#N/A</v>
      </c>
      <c r="AF175" s="32" t="e">
        <f t="shared" si="380"/>
        <v>#N/A</v>
      </c>
      <c r="AG175" s="32">
        <f t="shared" si="381"/>
        <v>0</v>
      </c>
      <c r="AH175" s="32">
        <f t="shared" si="382"/>
        <v>0</v>
      </c>
      <c r="AI175" s="32">
        <f t="shared" si="383"/>
        <v>0</v>
      </c>
      <c r="AJ175" s="32">
        <f t="shared" si="384"/>
        <v>0</v>
      </c>
      <c r="AK175" s="32">
        <f t="shared" si="385"/>
        <v>0</v>
      </c>
      <c r="AL175" s="32" t="str">
        <f t="shared" si="386"/>
        <v/>
      </c>
      <c r="AM175" s="32" t="e">
        <f t="shared" si="387"/>
        <v>#N/A</v>
      </c>
      <c r="AN175" s="32" t="e">
        <f t="shared" si="388"/>
        <v>#N/A</v>
      </c>
      <c r="AO175" s="32" t="e">
        <f t="shared" si="389"/>
        <v>#N/A</v>
      </c>
      <c r="AP175" s="32" t="e">
        <f t="shared" si="390"/>
        <v>#N/A</v>
      </c>
      <c r="AQ175" s="32" t="e">
        <f t="shared" si="391"/>
        <v>#N/A</v>
      </c>
      <c r="AR175" s="32" t="e">
        <f t="shared" si="392"/>
        <v>#N/A</v>
      </c>
      <c r="AS175" s="32" t="e">
        <f t="shared" si="393"/>
        <v>#N/A</v>
      </c>
      <c r="AT175" s="32" t="e">
        <f t="shared" si="394"/>
        <v>#N/A</v>
      </c>
      <c r="AU175" s="32" t="e">
        <f t="shared" si="395"/>
        <v>#N/A</v>
      </c>
      <c r="AV175" s="32" t="e">
        <f t="shared" si="396"/>
        <v>#N/A</v>
      </c>
      <c r="AW175" s="32" t="e">
        <f t="shared" si="397"/>
        <v>#N/A</v>
      </c>
      <c r="AX175" s="32" t="str">
        <f t="shared" si="398"/>
        <v/>
      </c>
      <c r="AY175" s="32" t="str">
        <f t="shared" si="399"/>
        <v/>
      </c>
      <c r="AZ175" s="32" t="e">
        <f t="shared" si="400"/>
        <v>#N/A</v>
      </c>
      <c r="BA175" s="32" t="e">
        <f t="shared" si="401"/>
        <v>#N/A</v>
      </c>
      <c r="BB175" s="32" t="e">
        <f t="shared" si="402"/>
        <v>#N/A</v>
      </c>
      <c r="BC175" s="32">
        <f t="shared" si="403"/>
        <v>0</v>
      </c>
      <c r="BD175" s="32">
        <f t="shared" si="404"/>
        <v>0</v>
      </c>
      <c r="BE175" s="32">
        <f t="shared" si="405"/>
        <v>0</v>
      </c>
      <c r="BF175" s="32">
        <f t="shared" si="406"/>
        <v>0</v>
      </c>
      <c r="BG175" s="32">
        <f t="shared" si="407"/>
        <v>0</v>
      </c>
      <c r="BH175" s="32" t="str">
        <f t="shared" si="408"/>
        <v/>
      </c>
      <c r="BI175" s="32" t="e">
        <f t="shared" si="409"/>
        <v>#N/A</v>
      </c>
      <c r="BJ175" s="32" t="e">
        <f t="shared" si="410"/>
        <v>#N/A</v>
      </c>
      <c r="BK175" s="32" t="e">
        <f t="shared" si="411"/>
        <v>#N/A</v>
      </c>
      <c r="BL175" s="32" t="e">
        <f t="shared" si="412"/>
        <v>#N/A</v>
      </c>
      <c r="BM175" s="32" t="e">
        <f t="shared" si="413"/>
        <v>#N/A</v>
      </c>
      <c r="BN175" s="32" t="e">
        <f t="shared" si="414"/>
        <v>#N/A</v>
      </c>
      <c r="BO175" s="32" t="e">
        <f t="shared" si="415"/>
        <v>#N/A</v>
      </c>
      <c r="BP175" s="32" t="e">
        <f t="shared" si="416"/>
        <v>#N/A</v>
      </c>
      <c r="BQ175" s="32" t="e">
        <f t="shared" si="417"/>
        <v>#N/A</v>
      </c>
      <c r="BR175" s="32" t="e">
        <f t="shared" si="418"/>
        <v>#N/A</v>
      </c>
      <c r="BS175" s="32" t="e">
        <f t="shared" si="419"/>
        <v>#N/A</v>
      </c>
    </row>
    <row r="176" spans="1:71" x14ac:dyDescent="0.3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360"/>
        <v>0</v>
      </c>
      <c r="M176" s="32">
        <f t="shared" si="361"/>
        <v>0</v>
      </c>
      <c r="N176" s="32">
        <f t="shared" si="362"/>
        <v>0</v>
      </c>
      <c r="O176" s="32">
        <f t="shared" si="363"/>
        <v>0</v>
      </c>
      <c r="P176" s="32" t="str">
        <f t="shared" si="364"/>
        <v/>
      </c>
      <c r="Q176" s="32" t="e">
        <f t="shared" si="365"/>
        <v>#N/A</v>
      </c>
      <c r="R176" s="32" t="e">
        <f t="shared" si="366"/>
        <v>#N/A</v>
      </c>
      <c r="S176" s="32" t="e">
        <f t="shared" si="367"/>
        <v>#N/A</v>
      </c>
      <c r="T176" s="32" t="e">
        <f t="shared" si="368"/>
        <v>#N/A</v>
      </c>
      <c r="U176" s="32" t="e">
        <f t="shared" si="369"/>
        <v>#N/A</v>
      </c>
      <c r="V176" s="32" t="e">
        <f t="shared" si="370"/>
        <v>#N/A</v>
      </c>
      <c r="W176" s="32" t="e">
        <f t="shared" si="371"/>
        <v>#N/A</v>
      </c>
      <c r="X176" s="32" t="e">
        <f t="shared" si="372"/>
        <v>#N/A</v>
      </c>
      <c r="Y176" s="32" t="e">
        <f t="shared" si="373"/>
        <v>#N/A</v>
      </c>
      <c r="Z176" s="32" t="e">
        <f t="shared" si="374"/>
        <v>#N/A</v>
      </c>
      <c r="AA176" s="32" t="e">
        <f t="shared" si="375"/>
        <v>#N/A</v>
      </c>
      <c r="AB176" s="32" t="str">
        <f t="shared" si="376"/>
        <v/>
      </c>
      <c r="AC176" s="32" t="str">
        <f t="shared" si="377"/>
        <v/>
      </c>
      <c r="AD176" s="32" t="e">
        <f t="shared" si="378"/>
        <v>#N/A</v>
      </c>
      <c r="AE176" s="32" t="e">
        <f t="shared" si="379"/>
        <v>#N/A</v>
      </c>
      <c r="AF176" s="32" t="e">
        <f t="shared" si="380"/>
        <v>#N/A</v>
      </c>
      <c r="AG176" s="32">
        <f t="shared" si="381"/>
        <v>0</v>
      </c>
      <c r="AH176" s="32">
        <f t="shared" si="382"/>
        <v>0</v>
      </c>
      <c r="AI176" s="32">
        <f t="shared" si="383"/>
        <v>0</v>
      </c>
      <c r="AJ176" s="32">
        <f t="shared" si="384"/>
        <v>0</v>
      </c>
      <c r="AK176" s="32">
        <f t="shared" si="385"/>
        <v>0</v>
      </c>
      <c r="AL176" s="32" t="str">
        <f t="shared" si="386"/>
        <v/>
      </c>
      <c r="AM176" s="32" t="e">
        <f t="shared" si="387"/>
        <v>#N/A</v>
      </c>
      <c r="AN176" s="32" t="e">
        <f t="shared" si="388"/>
        <v>#N/A</v>
      </c>
      <c r="AO176" s="32" t="e">
        <f t="shared" si="389"/>
        <v>#N/A</v>
      </c>
      <c r="AP176" s="32" t="e">
        <f t="shared" si="390"/>
        <v>#N/A</v>
      </c>
      <c r="AQ176" s="32" t="e">
        <f t="shared" si="391"/>
        <v>#N/A</v>
      </c>
      <c r="AR176" s="32" t="e">
        <f t="shared" si="392"/>
        <v>#N/A</v>
      </c>
      <c r="AS176" s="32" t="e">
        <f t="shared" si="393"/>
        <v>#N/A</v>
      </c>
      <c r="AT176" s="32" t="e">
        <f t="shared" si="394"/>
        <v>#N/A</v>
      </c>
      <c r="AU176" s="32" t="e">
        <f t="shared" si="395"/>
        <v>#N/A</v>
      </c>
      <c r="AV176" s="32" t="e">
        <f t="shared" si="396"/>
        <v>#N/A</v>
      </c>
      <c r="AW176" s="32" t="e">
        <f t="shared" si="397"/>
        <v>#N/A</v>
      </c>
      <c r="AX176" s="32" t="str">
        <f t="shared" si="398"/>
        <v/>
      </c>
      <c r="AY176" s="32" t="str">
        <f t="shared" si="399"/>
        <v/>
      </c>
      <c r="AZ176" s="32" t="e">
        <f t="shared" si="400"/>
        <v>#N/A</v>
      </c>
      <c r="BA176" s="32" t="e">
        <f t="shared" si="401"/>
        <v>#N/A</v>
      </c>
      <c r="BB176" s="32" t="e">
        <f t="shared" si="402"/>
        <v>#N/A</v>
      </c>
      <c r="BC176" s="32">
        <f t="shared" si="403"/>
        <v>0</v>
      </c>
      <c r="BD176" s="32">
        <f t="shared" si="404"/>
        <v>0</v>
      </c>
      <c r="BE176" s="32">
        <f t="shared" si="405"/>
        <v>0</v>
      </c>
      <c r="BF176" s="32">
        <f t="shared" si="406"/>
        <v>0</v>
      </c>
      <c r="BG176" s="32">
        <f t="shared" si="407"/>
        <v>0</v>
      </c>
      <c r="BH176" s="32" t="str">
        <f t="shared" si="408"/>
        <v/>
      </c>
      <c r="BI176" s="32" t="e">
        <f t="shared" si="409"/>
        <v>#N/A</v>
      </c>
      <c r="BJ176" s="32" t="e">
        <f t="shared" si="410"/>
        <v>#N/A</v>
      </c>
      <c r="BK176" s="32" t="e">
        <f t="shared" si="411"/>
        <v>#N/A</v>
      </c>
      <c r="BL176" s="32" t="e">
        <f t="shared" si="412"/>
        <v>#N/A</v>
      </c>
      <c r="BM176" s="32" t="e">
        <f t="shared" si="413"/>
        <v>#N/A</v>
      </c>
      <c r="BN176" s="32" t="e">
        <f t="shared" si="414"/>
        <v>#N/A</v>
      </c>
      <c r="BO176" s="32" t="e">
        <f t="shared" si="415"/>
        <v>#N/A</v>
      </c>
      <c r="BP176" s="32" t="e">
        <f t="shared" si="416"/>
        <v>#N/A</v>
      </c>
      <c r="BQ176" s="32" t="e">
        <f t="shared" si="417"/>
        <v>#N/A</v>
      </c>
      <c r="BR176" s="32" t="e">
        <f t="shared" si="418"/>
        <v>#N/A</v>
      </c>
      <c r="BS176" s="32" t="e">
        <f t="shared" si="419"/>
        <v>#N/A</v>
      </c>
    </row>
    <row r="177" spans="1:71" x14ac:dyDescent="0.3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360"/>
        <v>0</v>
      </c>
      <c r="M177" s="32">
        <f t="shared" si="361"/>
        <v>0</v>
      </c>
      <c r="N177" s="32">
        <f t="shared" si="362"/>
        <v>0</v>
      </c>
      <c r="O177" s="32">
        <f t="shared" si="363"/>
        <v>0</v>
      </c>
      <c r="P177" s="32" t="str">
        <f t="shared" si="364"/>
        <v/>
      </c>
      <c r="Q177" s="32" t="e">
        <f t="shared" si="365"/>
        <v>#N/A</v>
      </c>
      <c r="R177" s="32" t="e">
        <f t="shared" si="366"/>
        <v>#N/A</v>
      </c>
      <c r="S177" s="32" t="e">
        <f t="shared" si="367"/>
        <v>#N/A</v>
      </c>
      <c r="T177" s="32" t="e">
        <f t="shared" si="368"/>
        <v>#N/A</v>
      </c>
      <c r="U177" s="32" t="e">
        <f t="shared" si="369"/>
        <v>#N/A</v>
      </c>
      <c r="V177" s="32" t="e">
        <f t="shared" si="370"/>
        <v>#N/A</v>
      </c>
      <c r="W177" s="32" t="e">
        <f t="shared" si="371"/>
        <v>#N/A</v>
      </c>
      <c r="X177" s="32" t="e">
        <f t="shared" si="372"/>
        <v>#N/A</v>
      </c>
      <c r="Y177" s="32" t="e">
        <f t="shared" si="373"/>
        <v>#N/A</v>
      </c>
      <c r="Z177" s="32" t="e">
        <f t="shared" si="374"/>
        <v>#N/A</v>
      </c>
      <c r="AA177" s="32" t="e">
        <f t="shared" si="375"/>
        <v>#N/A</v>
      </c>
      <c r="AB177" s="32" t="str">
        <f t="shared" si="376"/>
        <v/>
      </c>
      <c r="AC177" s="32" t="str">
        <f t="shared" si="377"/>
        <v/>
      </c>
      <c r="AD177" s="32" t="e">
        <f t="shared" si="378"/>
        <v>#N/A</v>
      </c>
      <c r="AE177" s="32" t="e">
        <f t="shared" si="379"/>
        <v>#N/A</v>
      </c>
      <c r="AF177" s="32" t="e">
        <f t="shared" si="380"/>
        <v>#N/A</v>
      </c>
      <c r="AG177" s="32">
        <f t="shared" si="381"/>
        <v>0</v>
      </c>
      <c r="AH177" s="32">
        <f t="shared" si="382"/>
        <v>0</v>
      </c>
      <c r="AI177" s="32">
        <f t="shared" si="383"/>
        <v>0</v>
      </c>
      <c r="AJ177" s="32">
        <f t="shared" si="384"/>
        <v>0</v>
      </c>
      <c r="AK177" s="32">
        <f t="shared" si="385"/>
        <v>0</v>
      </c>
      <c r="AL177" s="32" t="str">
        <f t="shared" si="386"/>
        <v/>
      </c>
      <c r="AM177" s="32" t="e">
        <f t="shared" si="387"/>
        <v>#N/A</v>
      </c>
      <c r="AN177" s="32" t="e">
        <f t="shared" si="388"/>
        <v>#N/A</v>
      </c>
      <c r="AO177" s="32" t="e">
        <f t="shared" si="389"/>
        <v>#N/A</v>
      </c>
      <c r="AP177" s="32" t="e">
        <f t="shared" si="390"/>
        <v>#N/A</v>
      </c>
      <c r="AQ177" s="32" t="e">
        <f t="shared" si="391"/>
        <v>#N/A</v>
      </c>
      <c r="AR177" s="32" t="e">
        <f t="shared" si="392"/>
        <v>#N/A</v>
      </c>
      <c r="AS177" s="32" t="e">
        <f t="shared" si="393"/>
        <v>#N/A</v>
      </c>
      <c r="AT177" s="32" t="e">
        <f t="shared" si="394"/>
        <v>#N/A</v>
      </c>
      <c r="AU177" s="32" t="e">
        <f t="shared" si="395"/>
        <v>#N/A</v>
      </c>
      <c r="AV177" s="32" t="e">
        <f t="shared" si="396"/>
        <v>#N/A</v>
      </c>
      <c r="AW177" s="32" t="e">
        <f t="shared" si="397"/>
        <v>#N/A</v>
      </c>
      <c r="AX177" s="32" t="str">
        <f t="shared" si="398"/>
        <v/>
      </c>
      <c r="AY177" s="32" t="str">
        <f t="shared" si="399"/>
        <v/>
      </c>
      <c r="AZ177" s="32" t="e">
        <f t="shared" si="400"/>
        <v>#N/A</v>
      </c>
      <c r="BA177" s="32" t="e">
        <f t="shared" si="401"/>
        <v>#N/A</v>
      </c>
      <c r="BB177" s="32" t="e">
        <f t="shared" si="402"/>
        <v>#N/A</v>
      </c>
      <c r="BC177" s="32">
        <f t="shared" si="403"/>
        <v>0</v>
      </c>
      <c r="BD177" s="32">
        <f t="shared" si="404"/>
        <v>0</v>
      </c>
      <c r="BE177" s="32">
        <f t="shared" si="405"/>
        <v>0</v>
      </c>
      <c r="BF177" s="32">
        <f t="shared" si="406"/>
        <v>0</v>
      </c>
      <c r="BG177" s="32">
        <f t="shared" si="407"/>
        <v>0</v>
      </c>
      <c r="BH177" s="32" t="str">
        <f t="shared" si="408"/>
        <v/>
      </c>
      <c r="BI177" s="32" t="e">
        <f t="shared" si="409"/>
        <v>#N/A</v>
      </c>
      <c r="BJ177" s="32" t="e">
        <f t="shared" si="410"/>
        <v>#N/A</v>
      </c>
      <c r="BK177" s="32" t="e">
        <f t="shared" si="411"/>
        <v>#N/A</v>
      </c>
      <c r="BL177" s="32" t="e">
        <f t="shared" si="412"/>
        <v>#N/A</v>
      </c>
      <c r="BM177" s="32" t="e">
        <f t="shared" si="413"/>
        <v>#N/A</v>
      </c>
      <c r="BN177" s="32" t="e">
        <f t="shared" si="414"/>
        <v>#N/A</v>
      </c>
      <c r="BO177" s="32" t="e">
        <f t="shared" si="415"/>
        <v>#N/A</v>
      </c>
      <c r="BP177" s="32" t="e">
        <f t="shared" si="416"/>
        <v>#N/A</v>
      </c>
      <c r="BQ177" s="32" t="e">
        <f t="shared" si="417"/>
        <v>#N/A</v>
      </c>
      <c r="BR177" s="32" t="e">
        <f t="shared" si="418"/>
        <v>#N/A</v>
      </c>
      <c r="BS177" s="32" t="e">
        <f t="shared" si="419"/>
        <v>#N/A</v>
      </c>
    </row>
    <row r="178" spans="1:71" x14ac:dyDescent="0.3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360"/>
        <v>0</v>
      </c>
      <c r="M178" s="32">
        <f t="shared" si="361"/>
        <v>0</v>
      </c>
      <c r="N178" s="32">
        <f t="shared" si="362"/>
        <v>0</v>
      </c>
      <c r="O178" s="32">
        <f t="shared" si="363"/>
        <v>0</v>
      </c>
      <c r="P178" s="32" t="str">
        <f t="shared" si="364"/>
        <v/>
      </c>
      <c r="Q178" s="32" t="e">
        <f t="shared" si="365"/>
        <v>#N/A</v>
      </c>
      <c r="R178" s="32" t="e">
        <f t="shared" si="366"/>
        <v>#N/A</v>
      </c>
      <c r="S178" s="32" t="e">
        <f t="shared" si="367"/>
        <v>#N/A</v>
      </c>
      <c r="T178" s="32" t="e">
        <f t="shared" si="368"/>
        <v>#N/A</v>
      </c>
      <c r="U178" s="32" t="e">
        <f t="shared" si="369"/>
        <v>#N/A</v>
      </c>
      <c r="V178" s="32" t="e">
        <f t="shared" si="370"/>
        <v>#N/A</v>
      </c>
      <c r="W178" s="32" t="e">
        <f t="shared" si="371"/>
        <v>#N/A</v>
      </c>
      <c r="X178" s="32" t="e">
        <f t="shared" si="372"/>
        <v>#N/A</v>
      </c>
      <c r="Y178" s="32" t="e">
        <f t="shared" si="373"/>
        <v>#N/A</v>
      </c>
      <c r="Z178" s="32" t="e">
        <f t="shared" si="374"/>
        <v>#N/A</v>
      </c>
      <c r="AA178" s="32" t="e">
        <f t="shared" si="375"/>
        <v>#N/A</v>
      </c>
      <c r="AB178" s="32" t="str">
        <f t="shared" si="376"/>
        <v/>
      </c>
      <c r="AC178" s="32" t="str">
        <f t="shared" si="377"/>
        <v/>
      </c>
      <c r="AD178" s="32" t="e">
        <f t="shared" si="378"/>
        <v>#N/A</v>
      </c>
      <c r="AE178" s="32" t="e">
        <f t="shared" si="379"/>
        <v>#N/A</v>
      </c>
      <c r="AF178" s="32" t="e">
        <f t="shared" si="380"/>
        <v>#N/A</v>
      </c>
      <c r="AG178" s="32">
        <f t="shared" si="381"/>
        <v>0</v>
      </c>
      <c r="AH178" s="32">
        <f t="shared" si="382"/>
        <v>0</v>
      </c>
      <c r="AI178" s="32">
        <f t="shared" si="383"/>
        <v>0</v>
      </c>
      <c r="AJ178" s="32">
        <f t="shared" si="384"/>
        <v>0</v>
      </c>
      <c r="AK178" s="32">
        <f t="shared" si="385"/>
        <v>0</v>
      </c>
      <c r="AL178" s="32" t="str">
        <f t="shared" si="386"/>
        <v/>
      </c>
      <c r="AM178" s="32" t="e">
        <f t="shared" si="387"/>
        <v>#N/A</v>
      </c>
      <c r="AN178" s="32" t="e">
        <f t="shared" si="388"/>
        <v>#N/A</v>
      </c>
      <c r="AO178" s="32" t="e">
        <f t="shared" si="389"/>
        <v>#N/A</v>
      </c>
      <c r="AP178" s="32" t="e">
        <f t="shared" si="390"/>
        <v>#N/A</v>
      </c>
      <c r="AQ178" s="32" t="e">
        <f t="shared" si="391"/>
        <v>#N/A</v>
      </c>
      <c r="AR178" s="32" t="e">
        <f t="shared" si="392"/>
        <v>#N/A</v>
      </c>
      <c r="AS178" s="32" t="e">
        <f t="shared" si="393"/>
        <v>#N/A</v>
      </c>
      <c r="AT178" s="32" t="e">
        <f t="shared" si="394"/>
        <v>#N/A</v>
      </c>
      <c r="AU178" s="32" t="e">
        <f t="shared" si="395"/>
        <v>#N/A</v>
      </c>
      <c r="AV178" s="32" t="e">
        <f t="shared" si="396"/>
        <v>#N/A</v>
      </c>
      <c r="AW178" s="32" t="e">
        <f t="shared" si="397"/>
        <v>#N/A</v>
      </c>
      <c r="AX178" s="32" t="str">
        <f t="shared" si="398"/>
        <v/>
      </c>
      <c r="AY178" s="32" t="str">
        <f t="shared" si="399"/>
        <v/>
      </c>
      <c r="AZ178" s="32" t="e">
        <f t="shared" si="400"/>
        <v>#N/A</v>
      </c>
      <c r="BA178" s="32" t="e">
        <f t="shared" si="401"/>
        <v>#N/A</v>
      </c>
      <c r="BB178" s="32" t="e">
        <f t="shared" si="402"/>
        <v>#N/A</v>
      </c>
      <c r="BC178" s="32">
        <f t="shared" si="403"/>
        <v>0</v>
      </c>
      <c r="BD178" s="32">
        <f t="shared" si="404"/>
        <v>0</v>
      </c>
      <c r="BE178" s="32">
        <f t="shared" si="405"/>
        <v>0</v>
      </c>
      <c r="BF178" s="32">
        <f t="shared" si="406"/>
        <v>0</v>
      </c>
      <c r="BG178" s="32">
        <f t="shared" si="407"/>
        <v>0</v>
      </c>
      <c r="BH178" s="32" t="str">
        <f t="shared" si="408"/>
        <v/>
      </c>
      <c r="BI178" s="32" t="e">
        <f t="shared" si="409"/>
        <v>#N/A</v>
      </c>
      <c r="BJ178" s="32" t="e">
        <f t="shared" si="410"/>
        <v>#N/A</v>
      </c>
      <c r="BK178" s="32" t="e">
        <f t="shared" si="411"/>
        <v>#N/A</v>
      </c>
      <c r="BL178" s="32" t="e">
        <f t="shared" si="412"/>
        <v>#N/A</v>
      </c>
      <c r="BM178" s="32" t="e">
        <f t="shared" si="413"/>
        <v>#N/A</v>
      </c>
      <c r="BN178" s="32" t="e">
        <f t="shared" si="414"/>
        <v>#N/A</v>
      </c>
      <c r="BO178" s="32" t="e">
        <f t="shared" si="415"/>
        <v>#N/A</v>
      </c>
      <c r="BP178" s="32" t="e">
        <f t="shared" si="416"/>
        <v>#N/A</v>
      </c>
      <c r="BQ178" s="32" t="e">
        <f t="shared" si="417"/>
        <v>#N/A</v>
      </c>
      <c r="BR178" s="32" t="e">
        <f t="shared" si="418"/>
        <v>#N/A</v>
      </c>
      <c r="BS178" s="32" t="e">
        <f t="shared" si="419"/>
        <v>#N/A</v>
      </c>
    </row>
    <row r="179" spans="1:71" x14ac:dyDescent="0.3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360"/>
        <v>0</v>
      </c>
      <c r="M179" s="32">
        <f t="shared" si="361"/>
        <v>0</v>
      </c>
      <c r="N179" s="32">
        <f t="shared" si="362"/>
        <v>0</v>
      </c>
      <c r="O179" s="32">
        <f t="shared" si="363"/>
        <v>0</v>
      </c>
      <c r="P179" s="32" t="str">
        <f t="shared" si="364"/>
        <v/>
      </c>
      <c r="Q179" s="32" t="e">
        <f t="shared" si="365"/>
        <v>#N/A</v>
      </c>
      <c r="R179" s="32" t="e">
        <f t="shared" si="366"/>
        <v>#N/A</v>
      </c>
      <c r="S179" s="32" t="e">
        <f t="shared" si="367"/>
        <v>#N/A</v>
      </c>
      <c r="T179" s="32" t="e">
        <f t="shared" si="368"/>
        <v>#N/A</v>
      </c>
      <c r="U179" s="32" t="e">
        <f t="shared" si="369"/>
        <v>#N/A</v>
      </c>
      <c r="V179" s="32" t="e">
        <f t="shared" si="370"/>
        <v>#N/A</v>
      </c>
      <c r="W179" s="32" t="e">
        <f t="shared" si="371"/>
        <v>#N/A</v>
      </c>
      <c r="X179" s="32" t="e">
        <f t="shared" si="372"/>
        <v>#N/A</v>
      </c>
      <c r="Y179" s="32" t="e">
        <f t="shared" si="373"/>
        <v>#N/A</v>
      </c>
      <c r="Z179" s="32" t="e">
        <f t="shared" si="374"/>
        <v>#N/A</v>
      </c>
      <c r="AA179" s="32" t="e">
        <f t="shared" si="375"/>
        <v>#N/A</v>
      </c>
      <c r="AB179" s="32" t="str">
        <f t="shared" si="376"/>
        <v/>
      </c>
      <c r="AC179" s="32" t="str">
        <f t="shared" si="377"/>
        <v/>
      </c>
      <c r="AD179" s="32" t="e">
        <f t="shared" si="378"/>
        <v>#N/A</v>
      </c>
      <c r="AE179" s="32" t="e">
        <f t="shared" si="379"/>
        <v>#N/A</v>
      </c>
      <c r="AF179" s="32" t="e">
        <f t="shared" si="380"/>
        <v>#N/A</v>
      </c>
      <c r="AG179" s="32">
        <f t="shared" si="381"/>
        <v>0</v>
      </c>
      <c r="AH179" s="32">
        <f t="shared" si="382"/>
        <v>0</v>
      </c>
      <c r="AI179" s="32">
        <f t="shared" si="383"/>
        <v>0</v>
      </c>
      <c r="AJ179" s="32">
        <f t="shared" si="384"/>
        <v>0</v>
      </c>
      <c r="AK179" s="32">
        <f t="shared" si="385"/>
        <v>0</v>
      </c>
      <c r="AL179" s="32" t="str">
        <f t="shared" si="386"/>
        <v/>
      </c>
      <c r="AM179" s="32" t="e">
        <f t="shared" si="387"/>
        <v>#N/A</v>
      </c>
      <c r="AN179" s="32" t="e">
        <f t="shared" si="388"/>
        <v>#N/A</v>
      </c>
      <c r="AO179" s="32" t="e">
        <f t="shared" si="389"/>
        <v>#N/A</v>
      </c>
      <c r="AP179" s="32" t="e">
        <f t="shared" si="390"/>
        <v>#N/A</v>
      </c>
      <c r="AQ179" s="32" t="e">
        <f t="shared" si="391"/>
        <v>#N/A</v>
      </c>
      <c r="AR179" s="32" t="e">
        <f t="shared" si="392"/>
        <v>#N/A</v>
      </c>
      <c r="AS179" s="32" t="e">
        <f t="shared" si="393"/>
        <v>#N/A</v>
      </c>
      <c r="AT179" s="32" t="e">
        <f t="shared" si="394"/>
        <v>#N/A</v>
      </c>
      <c r="AU179" s="32" t="e">
        <f t="shared" si="395"/>
        <v>#N/A</v>
      </c>
      <c r="AV179" s="32" t="e">
        <f t="shared" si="396"/>
        <v>#N/A</v>
      </c>
      <c r="AW179" s="32" t="e">
        <f t="shared" si="397"/>
        <v>#N/A</v>
      </c>
      <c r="AX179" s="32" t="str">
        <f t="shared" si="398"/>
        <v/>
      </c>
      <c r="AY179" s="32" t="str">
        <f t="shared" si="399"/>
        <v/>
      </c>
      <c r="AZ179" s="32" t="e">
        <f t="shared" si="400"/>
        <v>#N/A</v>
      </c>
      <c r="BA179" s="32" t="e">
        <f t="shared" si="401"/>
        <v>#N/A</v>
      </c>
      <c r="BB179" s="32" t="e">
        <f t="shared" si="402"/>
        <v>#N/A</v>
      </c>
      <c r="BC179" s="32">
        <f t="shared" si="403"/>
        <v>0</v>
      </c>
      <c r="BD179" s="32">
        <f t="shared" si="404"/>
        <v>0</v>
      </c>
      <c r="BE179" s="32">
        <f t="shared" si="405"/>
        <v>0</v>
      </c>
      <c r="BF179" s="32">
        <f t="shared" si="406"/>
        <v>0</v>
      </c>
      <c r="BG179" s="32">
        <f t="shared" si="407"/>
        <v>0</v>
      </c>
      <c r="BH179" s="32" t="str">
        <f t="shared" si="408"/>
        <v/>
      </c>
      <c r="BI179" s="32" t="e">
        <f t="shared" si="409"/>
        <v>#N/A</v>
      </c>
      <c r="BJ179" s="32" t="e">
        <f t="shared" si="410"/>
        <v>#N/A</v>
      </c>
      <c r="BK179" s="32" t="e">
        <f t="shared" si="411"/>
        <v>#N/A</v>
      </c>
      <c r="BL179" s="32" t="e">
        <f t="shared" si="412"/>
        <v>#N/A</v>
      </c>
      <c r="BM179" s="32" t="e">
        <f t="shared" si="413"/>
        <v>#N/A</v>
      </c>
      <c r="BN179" s="32" t="e">
        <f t="shared" si="414"/>
        <v>#N/A</v>
      </c>
      <c r="BO179" s="32" t="e">
        <f t="shared" si="415"/>
        <v>#N/A</v>
      </c>
      <c r="BP179" s="32" t="e">
        <f t="shared" si="416"/>
        <v>#N/A</v>
      </c>
      <c r="BQ179" s="32" t="e">
        <f t="shared" si="417"/>
        <v>#N/A</v>
      </c>
      <c r="BR179" s="32" t="e">
        <f t="shared" si="418"/>
        <v>#N/A</v>
      </c>
      <c r="BS179" s="32" t="e">
        <f t="shared" si="419"/>
        <v>#N/A</v>
      </c>
    </row>
    <row r="180" spans="1:71" x14ac:dyDescent="0.3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360"/>
        <v>0</v>
      </c>
      <c r="M180" s="32">
        <f t="shared" si="361"/>
        <v>0</v>
      </c>
      <c r="N180" s="32">
        <f t="shared" si="362"/>
        <v>0</v>
      </c>
      <c r="O180" s="32">
        <f t="shared" si="363"/>
        <v>0</v>
      </c>
      <c r="P180" s="32" t="str">
        <f t="shared" si="364"/>
        <v/>
      </c>
      <c r="Q180" s="32" t="e">
        <f t="shared" si="365"/>
        <v>#N/A</v>
      </c>
      <c r="R180" s="32" t="e">
        <f t="shared" si="366"/>
        <v>#N/A</v>
      </c>
      <c r="S180" s="32" t="e">
        <f t="shared" si="367"/>
        <v>#N/A</v>
      </c>
      <c r="T180" s="32" t="e">
        <f t="shared" si="368"/>
        <v>#N/A</v>
      </c>
      <c r="U180" s="32" t="e">
        <f t="shared" si="369"/>
        <v>#N/A</v>
      </c>
      <c r="V180" s="32" t="e">
        <f t="shared" si="370"/>
        <v>#N/A</v>
      </c>
      <c r="W180" s="32" t="e">
        <f t="shared" si="371"/>
        <v>#N/A</v>
      </c>
      <c r="X180" s="32" t="e">
        <f t="shared" si="372"/>
        <v>#N/A</v>
      </c>
      <c r="Y180" s="32" t="e">
        <f t="shared" si="373"/>
        <v>#N/A</v>
      </c>
      <c r="Z180" s="32" t="e">
        <f t="shared" si="374"/>
        <v>#N/A</v>
      </c>
      <c r="AA180" s="32" t="e">
        <f t="shared" si="375"/>
        <v>#N/A</v>
      </c>
      <c r="AB180" s="32" t="str">
        <f t="shared" si="376"/>
        <v/>
      </c>
      <c r="AC180" s="32" t="str">
        <f t="shared" si="377"/>
        <v/>
      </c>
      <c r="AD180" s="32" t="e">
        <f t="shared" si="378"/>
        <v>#N/A</v>
      </c>
      <c r="AE180" s="32" t="e">
        <f t="shared" si="379"/>
        <v>#N/A</v>
      </c>
      <c r="AF180" s="32" t="e">
        <f t="shared" si="380"/>
        <v>#N/A</v>
      </c>
      <c r="AG180" s="32">
        <f t="shared" si="381"/>
        <v>0</v>
      </c>
      <c r="AH180" s="32">
        <f t="shared" si="382"/>
        <v>0</v>
      </c>
      <c r="AI180" s="32">
        <f t="shared" si="383"/>
        <v>0</v>
      </c>
      <c r="AJ180" s="32">
        <f t="shared" si="384"/>
        <v>0</v>
      </c>
      <c r="AK180" s="32">
        <f t="shared" si="385"/>
        <v>0</v>
      </c>
      <c r="AL180" s="32" t="str">
        <f t="shared" si="386"/>
        <v/>
      </c>
      <c r="AM180" s="32" t="e">
        <f t="shared" si="387"/>
        <v>#N/A</v>
      </c>
      <c r="AN180" s="32" t="e">
        <f t="shared" si="388"/>
        <v>#N/A</v>
      </c>
      <c r="AO180" s="32" t="e">
        <f t="shared" si="389"/>
        <v>#N/A</v>
      </c>
      <c r="AP180" s="32" t="e">
        <f t="shared" si="390"/>
        <v>#N/A</v>
      </c>
      <c r="AQ180" s="32" t="e">
        <f t="shared" si="391"/>
        <v>#N/A</v>
      </c>
      <c r="AR180" s="32" t="e">
        <f t="shared" si="392"/>
        <v>#N/A</v>
      </c>
      <c r="AS180" s="32" t="e">
        <f t="shared" si="393"/>
        <v>#N/A</v>
      </c>
      <c r="AT180" s="32" t="e">
        <f t="shared" si="394"/>
        <v>#N/A</v>
      </c>
      <c r="AU180" s="32" t="e">
        <f t="shared" si="395"/>
        <v>#N/A</v>
      </c>
      <c r="AV180" s="32" t="e">
        <f t="shared" si="396"/>
        <v>#N/A</v>
      </c>
      <c r="AW180" s="32" t="e">
        <f t="shared" si="397"/>
        <v>#N/A</v>
      </c>
      <c r="AX180" s="32" t="str">
        <f t="shared" si="398"/>
        <v/>
      </c>
      <c r="AY180" s="32" t="str">
        <f t="shared" si="399"/>
        <v/>
      </c>
      <c r="AZ180" s="32" t="e">
        <f t="shared" si="400"/>
        <v>#N/A</v>
      </c>
      <c r="BA180" s="32" t="e">
        <f t="shared" si="401"/>
        <v>#N/A</v>
      </c>
      <c r="BB180" s="32" t="e">
        <f t="shared" si="402"/>
        <v>#N/A</v>
      </c>
      <c r="BC180" s="32">
        <f t="shared" si="403"/>
        <v>0</v>
      </c>
      <c r="BD180" s="32">
        <f t="shared" si="404"/>
        <v>0</v>
      </c>
      <c r="BE180" s="32">
        <f t="shared" si="405"/>
        <v>0</v>
      </c>
      <c r="BF180" s="32">
        <f t="shared" si="406"/>
        <v>0</v>
      </c>
      <c r="BG180" s="32">
        <f t="shared" si="407"/>
        <v>0</v>
      </c>
      <c r="BH180" s="32" t="str">
        <f t="shared" si="408"/>
        <v/>
      </c>
      <c r="BI180" s="32" t="e">
        <f t="shared" si="409"/>
        <v>#N/A</v>
      </c>
      <c r="BJ180" s="32" t="e">
        <f t="shared" si="410"/>
        <v>#N/A</v>
      </c>
      <c r="BK180" s="32" t="e">
        <f t="shared" si="411"/>
        <v>#N/A</v>
      </c>
      <c r="BL180" s="32" t="e">
        <f t="shared" si="412"/>
        <v>#N/A</v>
      </c>
      <c r="BM180" s="32" t="e">
        <f t="shared" si="413"/>
        <v>#N/A</v>
      </c>
      <c r="BN180" s="32" t="e">
        <f t="shared" si="414"/>
        <v>#N/A</v>
      </c>
      <c r="BO180" s="32" t="e">
        <f t="shared" si="415"/>
        <v>#N/A</v>
      </c>
      <c r="BP180" s="32" t="e">
        <f t="shared" si="416"/>
        <v>#N/A</v>
      </c>
      <c r="BQ180" s="32" t="e">
        <f t="shared" si="417"/>
        <v>#N/A</v>
      </c>
      <c r="BR180" s="32" t="e">
        <f t="shared" si="418"/>
        <v>#N/A</v>
      </c>
      <c r="BS180" s="32" t="e">
        <f t="shared" si="419"/>
        <v>#N/A</v>
      </c>
    </row>
    <row r="181" spans="1:71" x14ac:dyDescent="0.3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360"/>
        <v>0</v>
      </c>
      <c r="M181" s="32">
        <f t="shared" si="361"/>
        <v>0</v>
      </c>
      <c r="N181" s="32">
        <f t="shared" si="362"/>
        <v>0</v>
      </c>
      <c r="O181" s="32">
        <f t="shared" si="363"/>
        <v>0</v>
      </c>
      <c r="P181" s="32" t="str">
        <f t="shared" si="364"/>
        <v/>
      </c>
      <c r="Q181" s="32" t="e">
        <f t="shared" si="365"/>
        <v>#N/A</v>
      </c>
      <c r="R181" s="32" t="e">
        <f t="shared" si="366"/>
        <v>#N/A</v>
      </c>
      <c r="S181" s="32" t="e">
        <f t="shared" si="367"/>
        <v>#N/A</v>
      </c>
      <c r="T181" s="32" t="e">
        <f t="shared" si="368"/>
        <v>#N/A</v>
      </c>
      <c r="U181" s="32" t="e">
        <f t="shared" si="369"/>
        <v>#N/A</v>
      </c>
      <c r="V181" s="32" t="e">
        <f t="shared" si="370"/>
        <v>#N/A</v>
      </c>
      <c r="W181" s="32" t="e">
        <f t="shared" si="371"/>
        <v>#N/A</v>
      </c>
      <c r="X181" s="32" t="e">
        <f t="shared" si="372"/>
        <v>#N/A</v>
      </c>
      <c r="Y181" s="32" t="e">
        <f t="shared" si="373"/>
        <v>#N/A</v>
      </c>
      <c r="Z181" s="32" t="e">
        <f t="shared" si="374"/>
        <v>#N/A</v>
      </c>
      <c r="AA181" s="32" t="e">
        <f t="shared" si="375"/>
        <v>#N/A</v>
      </c>
      <c r="AB181" s="32" t="str">
        <f t="shared" si="376"/>
        <v/>
      </c>
      <c r="AC181" s="32" t="str">
        <f t="shared" si="377"/>
        <v/>
      </c>
      <c r="AD181" s="32" t="e">
        <f t="shared" si="378"/>
        <v>#N/A</v>
      </c>
      <c r="AE181" s="32" t="e">
        <f t="shared" si="379"/>
        <v>#N/A</v>
      </c>
      <c r="AF181" s="32" t="e">
        <f t="shared" si="380"/>
        <v>#N/A</v>
      </c>
      <c r="AG181" s="32">
        <f t="shared" si="381"/>
        <v>0</v>
      </c>
      <c r="AH181" s="32">
        <f t="shared" si="382"/>
        <v>0</v>
      </c>
      <c r="AI181" s="32">
        <f t="shared" si="383"/>
        <v>0</v>
      </c>
      <c r="AJ181" s="32">
        <f t="shared" si="384"/>
        <v>0</v>
      </c>
      <c r="AK181" s="32">
        <f t="shared" si="385"/>
        <v>0</v>
      </c>
      <c r="AL181" s="32" t="str">
        <f t="shared" si="386"/>
        <v/>
      </c>
      <c r="AM181" s="32" t="e">
        <f t="shared" si="387"/>
        <v>#N/A</v>
      </c>
      <c r="AN181" s="32" t="e">
        <f t="shared" si="388"/>
        <v>#N/A</v>
      </c>
      <c r="AO181" s="32" t="e">
        <f t="shared" si="389"/>
        <v>#N/A</v>
      </c>
      <c r="AP181" s="32" t="e">
        <f t="shared" si="390"/>
        <v>#N/A</v>
      </c>
      <c r="AQ181" s="32" t="e">
        <f t="shared" si="391"/>
        <v>#N/A</v>
      </c>
      <c r="AR181" s="32" t="e">
        <f t="shared" si="392"/>
        <v>#N/A</v>
      </c>
      <c r="AS181" s="32" t="e">
        <f t="shared" si="393"/>
        <v>#N/A</v>
      </c>
      <c r="AT181" s="32" t="e">
        <f t="shared" si="394"/>
        <v>#N/A</v>
      </c>
      <c r="AU181" s="32" t="e">
        <f t="shared" si="395"/>
        <v>#N/A</v>
      </c>
      <c r="AV181" s="32" t="e">
        <f t="shared" si="396"/>
        <v>#N/A</v>
      </c>
      <c r="AW181" s="32" t="e">
        <f t="shared" si="397"/>
        <v>#N/A</v>
      </c>
      <c r="AX181" s="32" t="str">
        <f t="shared" si="398"/>
        <v/>
      </c>
      <c r="AY181" s="32" t="str">
        <f t="shared" si="399"/>
        <v/>
      </c>
      <c r="AZ181" s="32" t="e">
        <f t="shared" si="400"/>
        <v>#N/A</v>
      </c>
      <c r="BA181" s="32" t="e">
        <f t="shared" si="401"/>
        <v>#N/A</v>
      </c>
      <c r="BB181" s="32" t="e">
        <f t="shared" si="402"/>
        <v>#N/A</v>
      </c>
      <c r="BC181" s="32">
        <f t="shared" si="403"/>
        <v>0</v>
      </c>
      <c r="BD181" s="32">
        <f t="shared" si="404"/>
        <v>0</v>
      </c>
      <c r="BE181" s="32">
        <f t="shared" si="405"/>
        <v>0</v>
      </c>
      <c r="BF181" s="32">
        <f t="shared" si="406"/>
        <v>0</v>
      </c>
      <c r="BG181" s="32">
        <f t="shared" si="407"/>
        <v>0</v>
      </c>
      <c r="BH181" s="32" t="str">
        <f t="shared" si="408"/>
        <v/>
      </c>
      <c r="BI181" s="32" t="e">
        <f t="shared" si="409"/>
        <v>#N/A</v>
      </c>
      <c r="BJ181" s="32" t="e">
        <f t="shared" si="410"/>
        <v>#N/A</v>
      </c>
      <c r="BK181" s="32" t="e">
        <f t="shared" si="411"/>
        <v>#N/A</v>
      </c>
      <c r="BL181" s="32" t="e">
        <f t="shared" si="412"/>
        <v>#N/A</v>
      </c>
      <c r="BM181" s="32" t="e">
        <f t="shared" si="413"/>
        <v>#N/A</v>
      </c>
      <c r="BN181" s="32" t="e">
        <f t="shared" si="414"/>
        <v>#N/A</v>
      </c>
      <c r="BO181" s="32" t="e">
        <f t="shared" si="415"/>
        <v>#N/A</v>
      </c>
      <c r="BP181" s="32" t="e">
        <f t="shared" si="416"/>
        <v>#N/A</v>
      </c>
      <c r="BQ181" s="32" t="e">
        <f t="shared" si="417"/>
        <v>#N/A</v>
      </c>
      <c r="BR181" s="32" t="e">
        <f t="shared" si="418"/>
        <v>#N/A</v>
      </c>
      <c r="BS181" s="32" t="e">
        <f t="shared" si="419"/>
        <v>#N/A</v>
      </c>
    </row>
    <row r="182" spans="1:71" x14ac:dyDescent="0.3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360"/>
        <v>0</v>
      </c>
      <c r="M182" s="32">
        <f t="shared" si="361"/>
        <v>0</v>
      </c>
      <c r="N182" s="32">
        <f t="shared" si="362"/>
        <v>0</v>
      </c>
      <c r="O182" s="32">
        <f t="shared" si="363"/>
        <v>0</v>
      </c>
      <c r="P182" s="32" t="str">
        <f t="shared" si="364"/>
        <v/>
      </c>
      <c r="Q182" s="32" t="e">
        <f t="shared" si="365"/>
        <v>#N/A</v>
      </c>
      <c r="R182" s="32" t="e">
        <f t="shared" si="366"/>
        <v>#N/A</v>
      </c>
      <c r="S182" s="32" t="e">
        <f t="shared" si="367"/>
        <v>#N/A</v>
      </c>
      <c r="T182" s="32" t="e">
        <f t="shared" si="368"/>
        <v>#N/A</v>
      </c>
      <c r="U182" s="32" t="e">
        <f t="shared" si="369"/>
        <v>#N/A</v>
      </c>
      <c r="V182" s="32" t="e">
        <f t="shared" si="370"/>
        <v>#N/A</v>
      </c>
      <c r="W182" s="32" t="e">
        <f t="shared" si="371"/>
        <v>#N/A</v>
      </c>
      <c r="X182" s="32" t="e">
        <f t="shared" si="372"/>
        <v>#N/A</v>
      </c>
      <c r="Y182" s="32" t="e">
        <f t="shared" si="373"/>
        <v>#N/A</v>
      </c>
      <c r="Z182" s="32" t="e">
        <f t="shared" si="374"/>
        <v>#N/A</v>
      </c>
      <c r="AA182" s="32" t="e">
        <f t="shared" si="375"/>
        <v>#N/A</v>
      </c>
      <c r="AB182" s="32" t="str">
        <f t="shared" si="376"/>
        <v/>
      </c>
      <c r="AC182" s="32" t="str">
        <f t="shared" si="377"/>
        <v/>
      </c>
      <c r="AD182" s="32" t="e">
        <f t="shared" si="378"/>
        <v>#N/A</v>
      </c>
      <c r="AE182" s="32" t="e">
        <f t="shared" si="379"/>
        <v>#N/A</v>
      </c>
      <c r="AF182" s="32" t="e">
        <f t="shared" si="380"/>
        <v>#N/A</v>
      </c>
      <c r="AG182" s="32">
        <f t="shared" si="381"/>
        <v>0</v>
      </c>
      <c r="AH182" s="32">
        <f t="shared" si="382"/>
        <v>0</v>
      </c>
      <c r="AI182" s="32">
        <f t="shared" si="383"/>
        <v>0</v>
      </c>
      <c r="AJ182" s="32">
        <f t="shared" si="384"/>
        <v>0</v>
      </c>
      <c r="AK182" s="32">
        <f t="shared" si="385"/>
        <v>0</v>
      </c>
      <c r="AL182" s="32" t="str">
        <f t="shared" si="386"/>
        <v/>
      </c>
      <c r="AM182" s="32" t="e">
        <f t="shared" si="387"/>
        <v>#N/A</v>
      </c>
      <c r="AN182" s="32" t="e">
        <f t="shared" si="388"/>
        <v>#N/A</v>
      </c>
      <c r="AO182" s="32" t="e">
        <f t="shared" si="389"/>
        <v>#N/A</v>
      </c>
      <c r="AP182" s="32" t="e">
        <f t="shared" si="390"/>
        <v>#N/A</v>
      </c>
      <c r="AQ182" s="32" t="e">
        <f t="shared" si="391"/>
        <v>#N/A</v>
      </c>
      <c r="AR182" s="32" t="e">
        <f t="shared" si="392"/>
        <v>#N/A</v>
      </c>
      <c r="AS182" s="32" t="e">
        <f t="shared" si="393"/>
        <v>#N/A</v>
      </c>
      <c r="AT182" s="32" t="e">
        <f t="shared" si="394"/>
        <v>#N/A</v>
      </c>
      <c r="AU182" s="32" t="e">
        <f t="shared" si="395"/>
        <v>#N/A</v>
      </c>
      <c r="AV182" s="32" t="e">
        <f t="shared" si="396"/>
        <v>#N/A</v>
      </c>
      <c r="AW182" s="32" t="e">
        <f t="shared" si="397"/>
        <v>#N/A</v>
      </c>
      <c r="AX182" s="32" t="str">
        <f t="shared" si="398"/>
        <v/>
      </c>
      <c r="AY182" s="32" t="str">
        <f t="shared" si="399"/>
        <v/>
      </c>
      <c r="AZ182" s="32" t="e">
        <f t="shared" si="400"/>
        <v>#N/A</v>
      </c>
      <c r="BA182" s="32" t="e">
        <f t="shared" si="401"/>
        <v>#N/A</v>
      </c>
      <c r="BB182" s="32" t="e">
        <f t="shared" si="402"/>
        <v>#N/A</v>
      </c>
      <c r="BC182" s="32">
        <f t="shared" si="403"/>
        <v>0</v>
      </c>
      <c r="BD182" s="32">
        <f t="shared" si="404"/>
        <v>0</v>
      </c>
      <c r="BE182" s="32">
        <f t="shared" si="405"/>
        <v>0</v>
      </c>
      <c r="BF182" s="32">
        <f t="shared" si="406"/>
        <v>0</v>
      </c>
      <c r="BG182" s="32">
        <f t="shared" si="407"/>
        <v>0</v>
      </c>
      <c r="BH182" s="32" t="str">
        <f t="shared" si="408"/>
        <v/>
      </c>
      <c r="BI182" s="32" t="e">
        <f t="shared" si="409"/>
        <v>#N/A</v>
      </c>
      <c r="BJ182" s="32" t="e">
        <f t="shared" si="410"/>
        <v>#N/A</v>
      </c>
      <c r="BK182" s="32" t="e">
        <f t="shared" si="411"/>
        <v>#N/A</v>
      </c>
      <c r="BL182" s="32" t="e">
        <f t="shared" si="412"/>
        <v>#N/A</v>
      </c>
      <c r="BM182" s="32" t="e">
        <f t="shared" si="413"/>
        <v>#N/A</v>
      </c>
      <c r="BN182" s="32" t="e">
        <f t="shared" si="414"/>
        <v>#N/A</v>
      </c>
      <c r="BO182" s="32" t="e">
        <f t="shared" si="415"/>
        <v>#N/A</v>
      </c>
      <c r="BP182" s="32" t="e">
        <f t="shared" si="416"/>
        <v>#N/A</v>
      </c>
      <c r="BQ182" s="32" t="e">
        <f t="shared" si="417"/>
        <v>#N/A</v>
      </c>
      <c r="BR182" s="32" t="e">
        <f t="shared" si="418"/>
        <v>#N/A</v>
      </c>
      <c r="BS182" s="32" t="e">
        <f t="shared" si="419"/>
        <v>#N/A</v>
      </c>
    </row>
  </sheetData>
  <sheetProtection algorithmName="SHA-512" hashValue="obSETYsS1YZX8uik7O9ay33FtofQiTi7FdxNyI9ElOF5pLre9e/lO+qQOf4DCmyDWiOPRPNzi4wIxlRp22LHkQ==" saltValue="6htZUQIahJeyN3DDAZ+5+A==" spinCount="100000" sheet="1" objects="1" scenarios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zoomScale="85" zoomScaleNormal="85" workbookViewId="0">
      <selection activeCell="U4" sqref="U4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04" t="s">
        <v>275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</row>
    <row r="2" spans="1:21" ht="19.95" customHeight="1" x14ac:dyDescent="0.3">
      <c r="A2" s="109" t="s">
        <v>276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</row>
    <row r="3" spans="1:21" ht="17.399999999999999" x14ac:dyDescent="0.3">
      <c r="A3" s="46" t="s">
        <v>277</v>
      </c>
      <c r="B3" s="51">
        <v>2</v>
      </c>
      <c r="C3" s="106" t="str">
        <f>IFERROR(INDEX(Analitos!$A$4:$A$43,$B$3),"")</f>
        <v>RBC</v>
      </c>
      <c r="D3" s="105"/>
      <c r="F3" s="46" t="s">
        <v>278</v>
      </c>
      <c r="G3" s="52"/>
      <c r="H3" s="105"/>
      <c r="I3" s="105"/>
      <c r="M3" s="53" t="b">
        <v>0</v>
      </c>
      <c r="N3" s="53" t="b">
        <v>0</v>
      </c>
      <c r="O3" s="11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5"/>
      <c r="Q3" s="105"/>
      <c r="R3" s="105"/>
    </row>
    <row r="4" spans="1:21" x14ac:dyDescent="0.3">
      <c r="A4" s="107" t="s">
        <v>279</v>
      </c>
      <c r="B4" s="105"/>
      <c r="C4" s="110" t="str">
        <f>"Analito "&amp;$B$3&amp;" de "&amp;SUMPRODUCT(--(Analitos!$A$4:$A$43&lt;&gt;""))&amp;"    ·    Lote em uso: "&amp;loteAtivo</f>
        <v>Analito 2 de 28    ·    Lote em uso: 522611</v>
      </c>
      <c r="D4" s="105"/>
      <c r="E4" s="105"/>
      <c r="F4" s="46" t="s">
        <v>280</v>
      </c>
      <c r="G4" s="52"/>
      <c r="M4" s="53" t="b">
        <v>0</v>
      </c>
      <c r="N4" s="53" t="b">
        <v>0</v>
      </c>
      <c r="O4" s="105"/>
      <c r="P4" s="105"/>
      <c r="Q4" s="105"/>
      <c r="R4" s="105"/>
    </row>
    <row r="5" spans="1:21" x14ac:dyDescent="0.3">
      <c r="A5" s="108" t="s">
        <v>281</v>
      </c>
      <c r="B5" s="105"/>
      <c r="C5" s="105"/>
      <c r="D5" s="105"/>
      <c r="E5" s="105"/>
      <c r="F5" s="105"/>
      <c r="G5" s="105"/>
      <c r="H5" s="105"/>
      <c r="I5" s="105"/>
      <c r="J5" s="105"/>
      <c r="L5" s="108" t="s">
        <v>282</v>
      </c>
      <c r="M5" s="105"/>
      <c r="N5" s="105"/>
      <c r="O5" s="105"/>
      <c r="P5" s="105"/>
      <c r="Q5" s="105"/>
      <c r="R5" s="105"/>
    </row>
    <row r="6" spans="1:21" ht="28.05" customHeight="1" x14ac:dyDescent="0.3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8" t="s">
        <v>551</v>
      </c>
      <c r="T6" s="88" t="s">
        <v>342</v>
      </c>
      <c r="U6" s="88" t="s">
        <v>552</v>
      </c>
    </row>
    <row r="7" spans="1:21" x14ac:dyDescent="0.3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3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3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sheetProtection algorithmName="SHA-512" hashValue="dIfRburKW+/tJtMDtkan7kZBk8YbeiqIQ5SvRV4NC2dJ13dQV58UWLHtG5lUEO1165HmXciyUDZ99k+7shtm+g==" saltValue="WAwnC5f9LexNwk64IB0u4w==" spinCount="100000" sheet="1" objects="1" scenarios="1"/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175260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4" t="s">
        <v>301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</row>
    <row r="2" spans="1:13" ht="19.95" customHeight="1" x14ac:dyDescent="0.3">
      <c r="A2" s="12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13" ht="28.05" customHeight="1" x14ac:dyDescent="0.3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05" customHeight="1" x14ac:dyDescent="0.3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382</v>
      </c>
      <c r="J4" s="55" t="s">
        <v>311</v>
      </c>
      <c r="K4" s="56"/>
      <c r="L4" s="56"/>
      <c r="M4" s="39" t="s">
        <v>312</v>
      </c>
    </row>
    <row r="5" spans="1:13" ht="22.05" customHeight="1" x14ac:dyDescent="0.3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05" customHeight="1" x14ac:dyDescent="0.3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05" customHeight="1" x14ac:dyDescent="0.3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05" customHeight="1" x14ac:dyDescent="0.3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05" customHeight="1" x14ac:dyDescent="0.3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05" customHeight="1" x14ac:dyDescent="0.3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05" customHeight="1" x14ac:dyDescent="0.3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05" customHeight="1" x14ac:dyDescent="0.3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05" customHeight="1" x14ac:dyDescent="0.3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05" customHeight="1" x14ac:dyDescent="0.3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05" customHeight="1" x14ac:dyDescent="0.3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05" customHeight="1" x14ac:dyDescent="0.3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05" customHeight="1" x14ac:dyDescent="0.3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05" customHeight="1" x14ac:dyDescent="0.3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05" customHeight="1" x14ac:dyDescent="0.3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05" customHeight="1" x14ac:dyDescent="0.3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05" customHeight="1" x14ac:dyDescent="0.3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05" customHeight="1" x14ac:dyDescent="0.3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05" customHeight="1" x14ac:dyDescent="0.3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05" customHeight="1" x14ac:dyDescent="0.3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05" customHeight="1" x14ac:dyDescent="0.3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05" customHeight="1" x14ac:dyDescent="0.3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05" customHeight="1" x14ac:dyDescent="0.3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05" customHeight="1" x14ac:dyDescent="0.3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05" customHeight="1" x14ac:dyDescent="0.3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05" customHeight="1" x14ac:dyDescent="0.3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05" customHeight="1" x14ac:dyDescent="0.3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05" customHeight="1" x14ac:dyDescent="0.3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05" customHeight="1" x14ac:dyDescent="0.3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05" customHeight="1" x14ac:dyDescent="0.3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05" customHeight="1" x14ac:dyDescent="0.3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05" customHeight="1" x14ac:dyDescent="0.3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05" customHeight="1" x14ac:dyDescent="0.3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05" customHeight="1" x14ac:dyDescent="0.3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05" customHeight="1" x14ac:dyDescent="0.3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05" customHeight="1" x14ac:dyDescent="0.3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05" customHeight="1" x14ac:dyDescent="0.3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05" customHeight="1" x14ac:dyDescent="0.3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05" customHeight="1" x14ac:dyDescent="0.3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05" customHeight="1" x14ac:dyDescent="0.3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05" customHeight="1" x14ac:dyDescent="0.3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05" customHeight="1" x14ac:dyDescent="0.3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05" customHeight="1" x14ac:dyDescent="0.3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05" customHeight="1" x14ac:dyDescent="0.3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05" customHeight="1" x14ac:dyDescent="0.3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05" customHeight="1" x14ac:dyDescent="0.3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05" customHeight="1" x14ac:dyDescent="0.3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05" customHeight="1" x14ac:dyDescent="0.3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05" customHeight="1" x14ac:dyDescent="0.3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05" customHeight="1" x14ac:dyDescent="0.3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05" customHeight="1" x14ac:dyDescent="0.3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05" customHeight="1" x14ac:dyDescent="0.3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05" customHeight="1" x14ac:dyDescent="0.3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05" customHeight="1" x14ac:dyDescent="0.3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05" customHeight="1" x14ac:dyDescent="0.3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05" customHeight="1" x14ac:dyDescent="0.3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05" customHeight="1" x14ac:dyDescent="0.3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05" customHeight="1" x14ac:dyDescent="0.3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05" customHeight="1" x14ac:dyDescent="0.3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05" customHeight="1" x14ac:dyDescent="0.3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05" customHeight="1" x14ac:dyDescent="0.3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05" customHeight="1" x14ac:dyDescent="0.3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05" customHeight="1" x14ac:dyDescent="0.3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05" customHeight="1" x14ac:dyDescent="0.3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05" customHeight="1" x14ac:dyDescent="0.3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05" customHeight="1" x14ac:dyDescent="0.3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05" customHeight="1" x14ac:dyDescent="0.3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05" customHeight="1" x14ac:dyDescent="0.3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05" customHeight="1" x14ac:dyDescent="0.3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05" customHeight="1" x14ac:dyDescent="0.3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05" customHeight="1" x14ac:dyDescent="0.3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05" customHeight="1" x14ac:dyDescent="0.3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05" customHeight="1" x14ac:dyDescent="0.3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05" customHeight="1" x14ac:dyDescent="0.3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05" customHeight="1" x14ac:dyDescent="0.3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05" customHeight="1" x14ac:dyDescent="0.3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05" customHeight="1" x14ac:dyDescent="0.3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05" customHeight="1" x14ac:dyDescent="0.3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05" customHeight="1" x14ac:dyDescent="0.3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05" customHeight="1" x14ac:dyDescent="0.3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05" customHeight="1" x14ac:dyDescent="0.3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05" customHeight="1" x14ac:dyDescent="0.3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05" customHeight="1" x14ac:dyDescent="0.3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05" customHeight="1" x14ac:dyDescent="0.3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05" customHeight="1" x14ac:dyDescent="0.3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05" customHeight="1" x14ac:dyDescent="0.3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05" customHeight="1" x14ac:dyDescent="0.3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05" customHeight="1" x14ac:dyDescent="0.3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05" customHeight="1" x14ac:dyDescent="0.3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05" customHeight="1" x14ac:dyDescent="0.3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05" customHeight="1" x14ac:dyDescent="0.3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05" customHeight="1" x14ac:dyDescent="0.3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05" customHeight="1" x14ac:dyDescent="0.3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05" customHeight="1" x14ac:dyDescent="0.3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05" customHeight="1" x14ac:dyDescent="0.3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05" customHeight="1" x14ac:dyDescent="0.3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05" customHeight="1" x14ac:dyDescent="0.3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05" customHeight="1" x14ac:dyDescent="0.3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05" customHeight="1" x14ac:dyDescent="0.3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05" customHeight="1" x14ac:dyDescent="0.3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05" customHeight="1" x14ac:dyDescent="0.3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05" customHeight="1" x14ac:dyDescent="0.3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05" customHeight="1" x14ac:dyDescent="0.3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05" customHeight="1" x14ac:dyDescent="0.3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05" customHeight="1" x14ac:dyDescent="0.3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05" customHeight="1" x14ac:dyDescent="0.3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05" customHeight="1" x14ac:dyDescent="0.3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05" customHeight="1" x14ac:dyDescent="0.3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05" customHeight="1" x14ac:dyDescent="0.3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05" customHeight="1" x14ac:dyDescent="0.3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05" customHeight="1" x14ac:dyDescent="0.3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05" customHeight="1" x14ac:dyDescent="0.3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05" customHeight="1" x14ac:dyDescent="0.3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05" customHeight="1" x14ac:dyDescent="0.3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05" customHeight="1" x14ac:dyDescent="0.3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05" customHeight="1" x14ac:dyDescent="0.3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05" customHeight="1" x14ac:dyDescent="0.3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05" customHeight="1" x14ac:dyDescent="0.3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05" customHeight="1" x14ac:dyDescent="0.3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05" customHeight="1" x14ac:dyDescent="0.3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05" customHeight="1" x14ac:dyDescent="0.3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05" customHeight="1" x14ac:dyDescent="0.3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05" customHeight="1" x14ac:dyDescent="0.3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05" customHeight="1" x14ac:dyDescent="0.3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05" customHeight="1" x14ac:dyDescent="0.3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05" customHeight="1" x14ac:dyDescent="0.3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05" customHeight="1" x14ac:dyDescent="0.3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05" customHeight="1" x14ac:dyDescent="0.3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05" customHeight="1" x14ac:dyDescent="0.3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05" customHeight="1" x14ac:dyDescent="0.3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05" customHeight="1" x14ac:dyDescent="0.3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05" customHeight="1" x14ac:dyDescent="0.3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05" customHeight="1" x14ac:dyDescent="0.3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05" customHeight="1" x14ac:dyDescent="0.3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05" customHeight="1" x14ac:dyDescent="0.3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05" customHeight="1" x14ac:dyDescent="0.3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05" customHeight="1" x14ac:dyDescent="0.3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05" customHeight="1" x14ac:dyDescent="0.3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05" customHeight="1" x14ac:dyDescent="0.3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05" customHeight="1" x14ac:dyDescent="0.3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05" customHeight="1" x14ac:dyDescent="0.3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05" customHeight="1" x14ac:dyDescent="0.3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05" customHeight="1" x14ac:dyDescent="0.3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05" customHeight="1" x14ac:dyDescent="0.3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05" customHeight="1" x14ac:dyDescent="0.3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05" customHeight="1" x14ac:dyDescent="0.3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05" customHeight="1" x14ac:dyDescent="0.3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05" customHeight="1" x14ac:dyDescent="0.3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05" customHeight="1" x14ac:dyDescent="0.3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05" customHeight="1" x14ac:dyDescent="0.3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05" customHeight="1" x14ac:dyDescent="0.3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05" customHeight="1" x14ac:dyDescent="0.3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05" customHeight="1" x14ac:dyDescent="0.3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05" customHeight="1" x14ac:dyDescent="0.3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05" customHeight="1" x14ac:dyDescent="0.3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05" customHeight="1" x14ac:dyDescent="0.3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05" customHeight="1" x14ac:dyDescent="0.3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05" customHeight="1" x14ac:dyDescent="0.3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05" customHeight="1" x14ac:dyDescent="0.3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05" customHeight="1" x14ac:dyDescent="0.3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05" customHeight="1" x14ac:dyDescent="0.3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05" customHeight="1" x14ac:dyDescent="0.3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05" customHeight="1" x14ac:dyDescent="0.3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05" customHeight="1" x14ac:dyDescent="0.3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05" customHeight="1" x14ac:dyDescent="0.3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05" customHeight="1" x14ac:dyDescent="0.3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05" customHeight="1" x14ac:dyDescent="0.3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05" customHeight="1" x14ac:dyDescent="0.3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05" customHeight="1" x14ac:dyDescent="0.3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05" customHeight="1" x14ac:dyDescent="0.3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05" customHeight="1" x14ac:dyDescent="0.3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05" customHeight="1" x14ac:dyDescent="0.3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05" customHeight="1" x14ac:dyDescent="0.3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05" customHeight="1" x14ac:dyDescent="0.3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05" customHeight="1" x14ac:dyDescent="0.3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05" customHeight="1" x14ac:dyDescent="0.3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05" customHeight="1" x14ac:dyDescent="0.3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05" customHeight="1" x14ac:dyDescent="0.3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05" customHeight="1" x14ac:dyDescent="0.3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05" customHeight="1" x14ac:dyDescent="0.3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05" customHeight="1" x14ac:dyDescent="0.3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05" customHeight="1" x14ac:dyDescent="0.3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05" customHeight="1" x14ac:dyDescent="0.3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05" customHeight="1" x14ac:dyDescent="0.3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05" customHeight="1" x14ac:dyDescent="0.3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05" customHeight="1" x14ac:dyDescent="0.3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05" customHeight="1" x14ac:dyDescent="0.3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05" customHeight="1" x14ac:dyDescent="0.3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05" customHeight="1" x14ac:dyDescent="0.3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05" customHeight="1" x14ac:dyDescent="0.3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05" customHeight="1" x14ac:dyDescent="0.3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05" customHeight="1" x14ac:dyDescent="0.3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05" customHeight="1" x14ac:dyDescent="0.3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05" customHeight="1" x14ac:dyDescent="0.3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05" customHeight="1" x14ac:dyDescent="0.3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05" customHeight="1" x14ac:dyDescent="0.3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05" customHeight="1" x14ac:dyDescent="0.3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05" customHeight="1" x14ac:dyDescent="0.3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05" customHeight="1" x14ac:dyDescent="0.3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sheetProtection algorithmName="SHA-512" hashValue="YVHmZegEh3TxZLBsjIBNGmlg6ZkNvyUAFiWKcflhHTQ2sH05ogiDSl1l7cGnMhgj5cV672ljQqxFhKFfqq0naQ==" saltValue="bNvkAP4uk+zWJcnUulqRTg==" spinCount="100000" sheet="1" objects="1" scenarios="1"/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4" t="s">
        <v>315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</row>
    <row r="2" spans="1:15" ht="19.95" customHeight="1" x14ac:dyDescent="0.3">
      <c r="A2" s="109" t="s">
        <v>316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</row>
    <row r="3" spans="1:15" ht="28.05" customHeight="1" x14ac:dyDescent="0.3">
      <c r="A3" s="17" t="s">
        <v>114</v>
      </c>
      <c r="B3" s="17" t="s">
        <v>317</v>
      </c>
      <c r="C3" s="17" t="s">
        <v>318</v>
      </c>
      <c r="D3" s="17" t="s">
        <v>199</v>
      </c>
      <c r="E3" s="17" t="s">
        <v>319</v>
      </c>
      <c r="F3" s="17" t="s">
        <v>320</v>
      </c>
      <c r="G3" s="17" t="s">
        <v>321</v>
      </c>
      <c r="H3" s="17" t="s">
        <v>322</v>
      </c>
      <c r="I3" s="17" t="s">
        <v>323</v>
      </c>
      <c r="J3" s="17" t="s">
        <v>324</v>
      </c>
      <c r="K3" s="17" t="s">
        <v>325</v>
      </c>
      <c r="L3" s="17" t="s">
        <v>326</v>
      </c>
      <c r="M3" s="17" t="s">
        <v>291</v>
      </c>
      <c r="N3" s="17" t="s">
        <v>288</v>
      </c>
      <c r="O3" s="17" t="s">
        <v>327</v>
      </c>
    </row>
    <row r="4" spans="1:15" x14ac:dyDescent="0.3">
      <c r="A4" s="61" t="s">
        <v>148</v>
      </c>
      <c r="B4" s="41">
        <v>2025</v>
      </c>
      <c r="C4" s="41">
        <v>1</v>
      </c>
      <c r="D4" s="38">
        <v>45726</v>
      </c>
      <c r="E4" s="25" t="s">
        <v>328</v>
      </c>
      <c r="F4" s="39" t="s">
        <v>329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</row>
    <row r="5" spans="1:15" x14ac:dyDescent="0.3">
      <c r="A5" s="61" t="s">
        <v>148</v>
      </c>
      <c r="B5" s="41">
        <v>2025</v>
      </c>
      <c r="C5" s="41">
        <v>1</v>
      </c>
      <c r="D5" s="38">
        <v>45726</v>
      </c>
      <c r="E5" s="25" t="s">
        <v>328</v>
      </c>
      <c r="F5" s="39" t="s">
        <v>330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</row>
    <row r="6" spans="1:15" x14ac:dyDescent="0.3">
      <c r="A6" s="61" t="s">
        <v>148</v>
      </c>
      <c r="B6" s="41">
        <v>2025</v>
      </c>
      <c r="C6" s="41">
        <v>1</v>
      </c>
      <c r="D6" s="38">
        <v>45726</v>
      </c>
      <c r="E6" s="25" t="s">
        <v>328</v>
      </c>
      <c r="F6" s="39" t="s">
        <v>331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</row>
    <row r="7" spans="1:15" x14ac:dyDescent="0.3">
      <c r="A7" s="61" t="s">
        <v>148</v>
      </c>
      <c r="B7" s="41">
        <v>2025</v>
      </c>
      <c r="C7" s="41">
        <v>1</v>
      </c>
      <c r="D7" s="38">
        <v>45726</v>
      </c>
      <c r="E7" s="25" t="s">
        <v>328</v>
      </c>
      <c r="F7" s="39" t="s">
        <v>332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</row>
    <row r="8" spans="1:15" x14ac:dyDescent="0.3">
      <c r="A8" s="61" t="s">
        <v>148</v>
      </c>
      <c r="B8" s="41">
        <v>2025</v>
      </c>
      <c r="C8" s="41">
        <v>1</v>
      </c>
      <c r="D8" s="38">
        <v>45726</v>
      </c>
      <c r="E8" s="25" t="s">
        <v>328</v>
      </c>
      <c r="F8" s="39" t="s">
        <v>333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</row>
    <row r="9" spans="1:15" x14ac:dyDescent="0.3">
      <c r="A9" s="61" t="s">
        <v>148</v>
      </c>
      <c r="B9" s="41">
        <v>2025</v>
      </c>
      <c r="C9" s="41">
        <v>2</v>
      </c>
      <c r="D9" s="38">
        <v>45818</v>
      </c>
      <c r="E9" s="25" t="s">
        <v>328</v>
      </c>
      <c r="F9" s="39" t="s">
        <v>329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</row>
    <row r="10" spans="1:15" x14ac:dyDescent="0.3">
      <c r="A10" s="61" t="s">
        <v>148</v>
      </c>
      <c r="B10" s="41">
        <v>2025</v>
      </c>
      <c r="C10" s="41">
        <v>2</v>
      </c>
      <c r="D10" s="38">
        <v>45818</v>
      </c>
      <c r="E10" s="25" t="s">
        <v>328</v>
      </c>
      <c r="F10" s="39" t="s">
        <v>330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</row>
    <row r="11" spans="1:15" x14ac:dyDescent="0.3">
      <c r="A11" s="61" t="s">
        <v>148</v>
      </c>
      <c r="B11" s="41">
        <v>2025</v>
      </c>
      <c r="C11" s="41">
        <v>2</v>
      </c>
      <c r="D11" s="38">
        <v>45818</v>
      </c>
      <c r="E11" s="25" t="s">
        <v>328</v>
      </c>
      <c r="F11" s="39" t="s">
        <v>331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</row>
    <row r="12" spans="1:15" x14ac:dyDescent="0.3">
      <c r="A12" s="61" t="s">
        <v>148</v>
      </c>
      <c r="B12" s="41">
        <v>2025</v>
      </c>
      <c r="C12" s="41">
        <v>2</v>
      </c>
      <c r="D12" s="38">
        <v>45818</v>
      </c>
      <c r="E12" s="25" t="s">
        <v>328</v>
      </c>
      <c r="F12" s="39" t="s">
        <v>332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</row>
    <row r="13" spans="1:15" x14ac:dyDescent="0.3">
      <c r="A13" s="61" t="s">
        <v>148</v>
      </c>
      <c r="B13" s="41">
        <v>2025</v>
      </c>
      <c r="C13" s="41">
        <v>2</v>
      </c>
      <c r="D13" s="38">
        <v>45818</v>
      </c>
      <c r="E13" s="25" t="s">
        <v>328</v>
      </c>
      <c r="F13" s="39" t="s">
        <v>333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</row>
    <row r="14" spans="1:15" x14ac:dyDescent="0.3">
      <c r="A14" s="61" t="s">
        <v>148</v>
      </c>
      <c r="B14" s="41">
        <v>2025</v>
      </c>
      <c r="C14" s="41">
        <v>3</v>
      </c>
      <c r="D14" s="38">
        <v>45910</v>
      </c>
      <c r="E14" s="25" t="s">
        <v>328</v>
      </c>
      <c r="F14" s="39" t="s">
        <v>329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</row>
    <row r="15" spans="1:15" x14ac:dyDescent="0.3">
      <c r="A15" s="61" t="s">
        <v>148</v>
      </c>
      <c r="B15" s="41">
        <v>2025</v>
      </c>
      <c r="C15" s="41">
        <v>3</v>
      </c>
      <c r="D15" s="38">
        <v>45910</v>
      </c>
      <c r="E15" s="25" t="s">
        <v>328</v>
      </c>
      <c r="F15" s="39" t="s">
        <v>330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</row>
    <row r="16" spans="1:15" x14ac:dyDescent="0.3">
      <c r="A16" s="61" t="s">
        <v>148</v>
      </c>
      <c r="B16" s="41">
        <v>2025</v>
      </c>
      <c r="C16" s="41">
        <v>3</v>
      </c>
      <c r="D16" s="38">
        <v>45910</v>
      </c>
      <c r="E16" s="25" t="s">
        <v>328</v>
      </c>
      <c r="F16" s="39" t="s">
        <v>331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</row>
    <row r="17" spans="1:15" x14ac:dyDescent="0.3">
      <c r="A17" s="61" t="s">
        <v>148</v>
      </c>
      <c r="B17" s="41">
        <v>2025</v>
      </c>
      <c r="C17" s="41">
        <v>3</v>
      </c>
      <c r="D17" s="38">
        <v>45910</v>
      </c>
      <c r="E17" s="25" t="s">
        <v>328</v>
      </c>
      <c r="F17" s="39" t="s">
        <v>332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</row>
    <row r="18" spans="1:15" x14ac:dyDescent="0.3">
      <c r="A18" s="61" t="s">
        <v>148</v>
      </c>
      <c r="B18" s="41">
        <v>2025</v>
      </c>
      <c r="C18" s="41">
        <v>3</v>
      </c>
      <c r="D18" s="38">
        <v>45910</v>
      </c>
      <c r="E18" s="25" t="s">
        <v>328</v>
      </c>
      <c r="F18" s="39" t="s">
        <v>333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</row>
    <row r="19" spans="1:15" x14ac:dyDescent="0.3">
      <c r="A19" s="61" t="s">
        <v>151</v>
      </c>
      <c r="B19" s="41">
        <v>2025</v>
      </c>
      <c r="C19" s="41">
        <v>1</v>
      </c>
      <c r="D19" s="38">
        <v>45726</v>
      </c>
      <c r="E19" s="25" t="s">
        <v>328</v>
      </c>
      <c r="F19" s="39" t="s">
        <v>329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</row>
    <row r="20" spans="1:15" x14ac:dyDescent="0.3">
      <c r="A20" s="61" t="s">
        <v>151</v>
      </c>
      <c r="B20" s="41">
        <v>2025</v>
      </c>
      <c r="C20" s="41">
        <v>1</v>
      </c>
      <c r="D20" s="38">
        <v>45726</v>
      </c>
      <c r="E20" s="25" t="s">
        <v>328</v>
      </c>
      <c r="F20" s="39" t="s">
        <v>330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</row>
    <row r="21" spans="1:15" x14ac:dyDescent="0.3">
      <c r="A21" s="61" t="s">
        <v>151</v>
      </c>
      <c r="B21" s="41">
        <v>2025</v>
      </c>
      <c r="C21" s="41">
        <v>1</v>
      </c>
      <c r="D21" s="38">
        <v>45726</v>
      </c>
      <c r="E21" s="25" t="s">
        <v>328</v>
      </c>
      <c r="F21" s="39" t="s">
        <v>331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</row>
    <row r="22" spans="1:15" x14ac:dyDescent="0.3">
      <c r="A22" s="61" t="s">
        <v>151</v>
      </c>
      <c r="B22" s="41">
        <v>2025</v>
      </c>
      <c r="C22" s="41">
        <v>1</v>
      </c>
      <c r="D22" s="38">
        <v>45726</v>
      </c>
      <c r="E22" s="25" t="s">
        <v>328</v>
      </c>
      <c r="F22" s="39" t="s">
        <v>332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</row>
    <row r="23" spans="1:15" x14ac:dyDescent="0.3">
      <c r="A23" s="61" t="s">
        <v>151</v>
      </c>
      <c r="B23" s="41">
        <v>2025</v>
      </c>
      <c r="C23" s="41">
        <v>1</v>
      </c>
      <c r="D23" s="38">
        <v>45726</v>
      </c>
      <c r="E23" s="25" t="s">
        <v>328</v>
      </c>
      <c r="F23" s="39" t="s">
        <v>333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</row>
    <row r="24" spans="1:15" x14ac:dyDescent="0.3">
      <c r="A24" s="61" t="s">
        <v>151</v>
      </c>
      <c r="B24" s="41">
        <v>2025</v>
      </c>
      <c r="C24" s="41">
        <v>2</v>
      </c>
      <c r="D24" s="38">
        <v>45818</v>
      </c>
      <c r="E24" s="25" t="s">
        <v>328</v>
      </c>
      <c r="F24" s="39" t="s">
        <v>329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</row>
    <row r="25" spans="1:15" x14ac:dyDescent="0.3">
      <c r="A25" s="61" t="s">
        <v>151</v>
      </c>
      <c r="B25" s="41">
        <v>2025</v>
      </c>
      <c r="C25" s="41">
        <v>2</v>
      </c>
      <c r="D25" s="38">
        <v>45818</v>
      </c>
      <c r="E25" s="25" t="s">
        <v>328</v>
      </c>
      <c r="F25" s="39" t="s">
        <v>330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</row>
    <row r="26" spans="1:15" x14ac:dyDescent="0.3">
      <c r="A26" s="61" t="s">
        <v>151</v>
      </c>
      <c r="B26" s="41">
        <v>2025</v>
      </c>
      <c r="C26" s="41">
        <v>2</v>
      </c>
      <c r="D26" s="38">
        <v>45818</v>
      </c>
      <c r="E26" s="25" t="s">
        <v>328</v>
      </c>
      <c r="F26" s="39" t="s">
        <v>331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</row>
    <row r="27" spans="1:15" x14ac:dyDescent="0.3">
      <c r="A27" s="61" t="s">
        <v>151</v>
      </c>
      <c r="B27" s="41">
        <v>2025</v>
      </c>
      <c r="C27" s="41">
        <v>2</v>
      </c>
      <c r="D27" s="38">
        <v>45818</v>
      </c>
      <c r="E27" s="25" t="s">
        <v>328</v>
      </c>
      <c r="F27" s="39" t="s">
        <v>332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</row>
    <row r="28" spans="1:15" x14ac:dyDescent="0.3">
      <c r="A28" s="61" t="s">
        <v>151</v>
      </c>
      <c r="B28" s="41">
        <v>2025</v>
      </c>
      <c r="C28" s="41">
        <v>2</v>
      </c>
      <c r="D28" s="38">
        <v>45818</v>
      </c>
      <c r="E28" s="25" t="s">
        <v>328</v>
      </c>
      <c r="F28" s="39" t="s">
        <v>333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</row>
    <row r="29" spans="1:15" x14ac:dyDescent="0.3">
      <c r="A29" s="61" t="s">
        <v>151</v>
      </c>
      <c r="B29" s="41">
        <v>2025</v>
      </c>
      <c r="C29" s="41">
        <v>3</v>
      </c>
      <c r="D29" s="38">
        <v>45910</v>
      </c>
      <c r="E29" s="25" t="s">
        <v>328</v>
      </c>
      <c r="F29" s="39" t="s">
        <v>329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</row>
    <row r="30" spans="1:15" x14ac:dyDescent="0.3">
      <c r="A30" s="61" t="s">
        <v>151</v>
      </c>
      <c r="B30" s="41">
        <v>2025</v>
      </c>
      <c r="C30" s="41">
        <v>3</v>
      </c>
      <c r="D30" s="38">
        <v>45910</v>
      </c>
      <c r="E30" s="25" t="s">
        <v>328</v>
      </c>
      <c r="F30" s="39" t="s">
        <v>330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</row>
    <row r="31" spans="1:15" x14ac:dyDescent="0.3">
      <c r="A31" s="61" t="s">
        <v>151</v>
      </c>
      <c r="B31" s="41">
        <v>2025</v>
      </c>
      <c r="C31" s="41">
        <v>3</v>
      </c>
      <c r="D31" s="38">
        <v>45910</v>
      </c>
      <c r="E31" s="25" t="s">
        <v>328</v>
      </c>
      <c r="F31" s="39" t="s">
        <v>331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</row>
    <row r="32" spans="1:15" x14ac:dyDescent="0.3">
      <c r="A32" s="61" t="s">
        <v>151</v>
      </c>
      <c r="B32" s="41">
        <v>2025</v>
      </c>
      <c r="C32" s="41">
        <v>3</v>
      </c>
      <c r="D32" s="38">
        <v>45910</v>
      </c>
      <c r="E32" s="25" t="s">
        <v>328</v>
      </c>
      <c r="F32" s="39" t="s">
        <v>332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</row>
    <row r="33" spans="1:15" x14ac:dyDescent="0.3">
      <c r="A33" s="61" t="s">
        <v>151</v>
      </c>
      <c r="B33" s="41">
        <v>2025</v>
      </c>
      <c r="C33" s="41">
        <v>3</v>
      </c>
      <c r="D33" s="38">
        <v>45910</v>
      </c>
      <c r="E33" s="25" t="s">
        <v>328</v>
      </c>
      <c r="F33" s="39" t="s">
        <v>333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</row>
    <row r="34" spans="1:15" x14ac:dyDescent="0.3">
      <c r="A34" s="61" t="s">
        <v>153</v>
      </c>
      <c r="B34" s="41">
        <v>2025</v>
      </c>
      <c r="C34" s="41">
        <v>1</v>
      </c>
      <c r="D34" s="38">
        <v>45726</v>
      </c>
      <c r="E34" s="25" t="s">
        <v>328</v>
      </c>
      <c r="F34" s="39" t="s">
        <v>329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</row>
    <row r="35" spans="1:15" x14ac:dyDescent="0.3">
      <c r="A35" s="61" t="s">
        <v>153</v>
      </c>
      <c r="B35" s="41">
        <v>2025</v>
      </c>
      <c r="C35" s="41">
        <v>1</v>
      </c>
      <c r="D35" s="38">
        <v>45726</v>
      </c>
      <c r="E35" s="25" t="s">
        <v>328</v>
      </c>
      <c r="F35" s="39" t="s">
        <v>330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</row>
    <row r="36" spans="1:15" x14ac:dyDescent="0.3">
      <c r="A36" s="61" t="s">
        <v>153</v>
      </c>
      <c r="B36" s="41">
        <v>2025</v>
      </c>
      <c r="C36" s="41">
        <v>1</v>
      </c>
      <c r="D36" s="38">
        <v>45726</v>
      </c>
      <c r="E36" s="25" t="s">
        <v>328</v>
      </c>
      <c r="F36" s="39" t="s">
        <v>331</v>
      </c>
      <c r="G36" s="41">
        <v>15.695</v>
      </c>
      <c r="H36" s="41">
        <v>15.6189</v>
      </c>
      <c r="I36" s="41">
        <v>0.46860000000000002</v>
      </c>
      <c r="J36" s="58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6">IF(OR($G36="",$H36="",$H36=0),"",($G36-$H36)/$H36*100)</f>
        <v>0.48723021467581118</v>
      </c>
      <c r="O36" s="60">
        <f t="shared" ref="O36:O67" si="7">IF($N36="","",ABS($N36))</f>
        <v>0.48723021467581118</v>
      </c>
    </row>
    <row r="37" spans="1:15" x14ac:dyDescent="0.3">
      <c r="A37" s="61" t="s">
        <v>153</v>
      </c>
      <c r="B37" s="41">
        <v>2025</v>
      </c>
      <c r="C37" s="41">
        <v>1</v>
      </c>
      <c r="D37" s="38">
        <v>45726</v>
      </c>
      <c r="E37" s="25" t="s">
        <v>328</v>
      </c>
      <c r="F37" s="39" t="s">
        <v>332</v>
      </c>
      <c r="G37" s="41">
        <v>15.7712</v>
      </c>
      <c r="H37" s="41">
        <v>15.6587</v>
      </c>
      <c r="I37" s="41">
        <v>0.4698</v>
      </c>
      <c r="J37" s="58">
        <f t="shared" si="4"/>
        <v>0.23946360153256857</v>
      </c>
      <c r="K37" s="41">
        <v>14.2493</v>
      </c>
      <c r="L37" s="41">
        <v>17.068100000000001</v>
      </c>
      <c r="M37" s="59" t="str">
        <f t="shared" si="5"/>
        <v>OK</v>
      </c>
      <c r="N37" s="60">
        <f t="shared" si="6"/>
        <v>0.71845044607790376</v>
      </c>
      <c r="O37" s="60">
        <f t="shared" si="7"/>
        <v>0.71845044607790376</v>
      </c>
    </row>
    <row r="38" spans="1:15" x14ac:dyDescent="0.3">
      <c r="A38" s="61" t="s">
        <v>153</v>
      </c>
      <c r="B38" s="41">
        <v>2025</v>
      </c>
      <c r="C38" s="41">
        <v>1</v>
      </c>
      <c r="D38" s="38">
        <v>45726</v>
      </c>
      <c r="E38" s="25" t="s">
        <v>328</v>
      </c>
      <c r="F38" s="39" t="s">
        <v>333</v>
      </c>
      <c r="G38" s="41">
        <v>15.734999999999999</v>
      </c>
      <c r="H38" s="41">
        <v>15.642200000000001</v>
      </c>
      <c r="I38" s="41">
        <v>0.46929999999999999</v>
      </c>
      <c r="J38" s="58">
        <f t="shared" si="4"/>
        <v>0.19774131685488741</v>
      </c>
      <c r="K38" s="41">
        <v>14.234299999999999</v>
      </c>
      <c r="L38" s="41">
        <v>17.0501</v>
      </c>
      <c r="M38" s="59" t="str">
        <f t="shared" si="5"/>
        <v>OK</v>
      </c>
      <c r="N38" s="60">
        <f t="shared" si="6"/>
        <v>0.59326693176150835</v>
      </c>
      <c r="O38" s="60">
        <f t="shared" si="7"/>
        <v>0.59326693176150835</v>
      </c>
    </row>
    <row r="39" spans="1:15" x14ac:dyDescent="0.3">
      <c r="A39" s="61" t="s">
        <v>153</v>
      </c>
      <c r="B39" s="41">
        <v>2025</v>
      </c>
      <c r="C39" s="41">
        <v>2</v>
      </c>
      <c r="D39" s="38">
        <v>45818</v>
      </c>
      <c r="E39" s="25" t="s">
        <v>328</v>
      </c>
      <c r="F39" s="39" t="s">
        <v>329</v>
      </c>
      <c r="G39" s="41">
        <v>15.8812</v>
      </c>
      <c r="H39" s="41">
        <v>15.7346</v>
      </c>
      <c r="I39" s="41">
        <v>0.47199999999999998</v>
      </c>
      <c r="J39" s="58">
        <f t="shared" si="4"/>
        <v>0.31059322033898179</v>
      </c>
      <c r="K39" s="41">
        <v>14.3186</v>
      </c>
      <c r="L39" s="41">
        <v>17.150600000000001</v>
      </c>
      <c r="M39" s="59" t="str">
        <f t="shared" si="5"/>
        <v>OK</v>
      </c>
      <c r="N39" s="60">
        <f t="shared" si="6"/>
        <v>0.93170465089674592</v>
      </c>
      <c r="O39" s="60">
        <f t="shared" si="7"/>
        <v>0.93170465089674592</v>
      </c>
    </row>
    <row r="40" spans="1:15" x14ac:dyDescent="0.3">
      <c r="A40" s="61" t="s">
        <v>153</v>
      </c>
      <c r="B40" s="41">
        <v>2025</v>
      </c>
      <c r="C40" s="41">
        <v>2</v>
      </c>
      <c r="D40" s="38">
        <v>45818</v>
      </c>
      <c r="E40" s="25" t="s">
        <v>328</v>
      </c>
      <c r="F40" s="39" t="s">
        <v>330</v>
      </c>
      <c r="G40" s="41">
        <v>15.6838</v>
      </c>
      <c r="H40" s="41">
        <v>15.537800000000001</v>
      </c>
      <c r="I40" s="41">
        <v>0.46610000000000001</v>
      </c>
      <c r="J40" s="58">
        <f t="shared" si="4"/>
        <v>0.31323750268182582</v>
      </c>
      <c r="K40" s="41">
        <v>14.1395</v>
      </c>
      <c r="L40" s="41">
        <v>16.9361</v>
      </c>
      <c r="M40" s="59" t="str">
        <f t="shared" si="5"/>
        <v>OK</v>
      </c>
      <c r="N40" s="60">
        <f t="shared" si="6"/>
        <v>0.9396439650400894</v>
      </c>
      <c r="O40" s="60">
        <f t="shared" si="7"/>
        <v>0.9396439650400894</v>
      </c>
    </row>
    <row r="41" spans="1:15" x14ac:dyDescent="0.3">
      <c r="A41" s="61" t="s">
        <v>153</v>
      </c>
      <c r="B41" s="41">
        <v>2025</v>
      </c>
      <c r="C41" s="41">
        <v>2</v>
      </c>
      <c r="D41" s="38">
        <v>45818</v>
      </c>
      <c r="E41" s="25" t="s">
        <v>328</v>
      </c>
      <c r="F41" s="39" t="s">
        <v>331</v>
      </c>
      <c r="G41" s="41">
        <v>15.964499999999999</v>
      </c>
      <c r="H41" s="41">
        <v>15.7616</v>
      </c>
      <c r="I41" s="41">
        <v>0.4728</v>
      </c>
      <c r="J41" s="58">
        <f t="shared" si="4"/>
        <v>0.42914551607444934</v>
      </c>
      <c r="K41" s="41">
        <v>14.3432</v>
      </c>
      <c r="L41" s="41">
        <v>17.18</v>
      </c>
      <c r="M41" s="59" t="str">
        <f t="shared" si="5"/>
        <v>OK</v>
      </c>
      <c r="N41" s="60">
        <f t="shared" si="6"/>
        <v>1.2873058572733709</v>
      </c>
      <c r="O41" s="60">
        <f t="shared" si="7"/>
        <v>1.2873058572733709</v>
      </c>
    </row>
    <row r="42" spans="1:15" x14ac:dyDescent="0.3">
      <c r="A42" s="61" t="s">
        <v>153</v>
      </c>
      <c r="B42" s="41">
        <v>2025</v>
      </c>
      <c r="C42" s="41">
        <v>2</v>
      </c>
      <c r="D42" s="38">
        <v>45818</v>
      </c>
      <c r="E42" s="25" t="s">
        <v>328</v>
      </c>
      <c r="F42" s="39" t="s">
        <v>332</v>
      </c>
      <c r="G42" s="41">
        <v>15.476100000000001</v>
      </c>
      <c r="H42" s="41">
        <v>15.320600000000001</v>
      </c>
      <c r="I42" s="41">
        <v>0.45960000000000001</v>
      </c>
      <c r="J42" s="58">
        <f t="shared" si="4"/>
        <v>0.33833768494342897</v>
      </c>
      <c r="K42" s="41">
        <v>13.941800000000001</v>
      </c>
      <c r="L42" s="41">
        <v>16.699400000000001</v>
      </c>
      <c r="M42" s="59" t="str">
        <f t="shared" si="5"/>
        <v>OK</v>
      </c>
      <c r="N42" s="60">
        <f t="shared" si="6"/>
        <v>1.014973303917601</v>
      </c>
      <c r="O42" s="60">
        <f t="shared" si="7"/>
        <v>1.014973303917601</v>
      </c>
    </row>
    <row r="43" spans="1:15" x14ac:dyDescent="0.3">
      <c r="A43" s="61" t="s">
        <v>153</v>
      </c>
      <c r="B43" s="41">
        <v>2025</v>
      </c>
      <c r="C43" s="41">
        <v>2</v>
      </c>
      <c r="D43" s="38">
        <v>45818</v>
      </c>
      <c r="E43" s="25" t="s">
        <v>328</v>
      </c>
      <c r="F43" s="39" t="s">
        <v>333</v>
      </c>
      <c r="G43" s="41">
        <v>15.7508</v>
      </c>
      <c r="H43" s="41">
        <v>15.6379</v>
      </c>
      <c r="I43" s="41">
        <v>0.46910000000000002</v>
      </c>
      <c r="J43" s="58">
        <f t="shared" si="4"/>
        <v>0.24067363035600037</v>
      </c>
      <c r="K43" s="41">
        <v>14.230600000000001</v>
      </c>
      <c r="L43" s="41">
        <v>17.045200000000001</v>
      </c>
      <c r="M43" s="59" t="str">
        <f t="shared" si="5"/>
        <v>OK</v>
      </c>
      <c r="N43" s="60">
        <f t="shared" si="6"/>
        <v>0.72196394656571394</v>
      </c>
      <c r="O43" s="60">
        <f t="shared" si="7"/>
        <v>0.72196394656571394</v>
      </c>
    </row>
    <row r="44" spans="1:15" x14ac:dyDescent="0.3">
      <c r="A44" s="61" t="s">
        <v>153</v>
      </c>
      <c r="B44" s="41">
        <v>2025</v>
      </c>
      <c r="C44" s="41">
        <v>3</v>
      </c>
      <c r="D44" s="38">
        <v>45910</v>
      </c>
      <c r="E44" s="25" t="s">
        <v>328</v>
      </c>
      <c r="F44" s="39" t="s">
        <v>329</v>
      </c>
      <c r="G44" s="41">
        <v>15.5825</v>
      </c>
      <c r="H44" s="41">
        <v>15.408799999999999</v>
      </c>
      <c r="I44" s="41">
        <v>0.46229999999999999</v>
      </c>
      <c r="J44" s="58">
        <f t="shared" si="4"/>
        <v>0.37573004542504906</v>
      </c>
      <c r="K44" s="41">
        <v>14.0219</v>
      </c>
      <c r="L44" s="41">
        <v>16.7957</v>
      </c>
      <c r="M44" s="59" t="str">
        <f t="shared" si="5"/>
        <v>OK</v>
      </c>
      <c r="N44" s="60">
        <f t="shared" si="6"/>
        <v>1.1272779191111586</v>
      </c>
      <c r="O44" s="60">
        <f t="shared" si="7"/>
        <v>1.1272779191111586</v>
      </c>
    </row>
    <row r="45" spans="1:15" x14ac:dyDescent="0.3">
      <c r="A45" s="61" t="s">
        <v>153</v>
      </c>
      <c r="B45" s="41">
        <v>2025</v>
      </c>
      <c r="C45" s="41">
        <v>3</v>
      </c>
      <c r="D45" s="38">
        <v>45910</v>
      </c>
      <c r="E45" s="25" t="s">
        <v>328</v>
      </c>
      <c r="F45" s="39" t="s">
        <v>330</v>
      </c>
      <c r="G45" s="41">
        <v>15.5105</v>
      </c>
      <c r="H45" s="41">
        <v>15.3691</v>
      </c>
      <c r="I45" s="41">
        <v>0.46110000000000001</v>
      </c>
      <c r="J45" s="58">
        <f t="shared" si="4"/>
        <v>0.3066579917588394</v>
      </c>
      <c r="K45" s="41">
        <v>13.985799999999999</v>
      </c>
      <c r="L45" s="41">
        <v>16.752400000000002</v>
      </c>
      <c r="M45" s="59" t="str">
        <f t="shared" si="5"/>
        <v>OK</v>
      </c>
      <c r="N45" s="60">
        <f t="shared" si="6"/>
        <v>0.92002784808479909</v>
      </c>
      <c r="O45" s="60">
        <f t="shared" si="7"/>
        <v>0.92002784808479909</v>
      </c>
    </row>
    <row r="46" spans="1:15" x14ac:dyDescent="0.3">
      <c r="A46" s="61" t="s">
        <v>153</v>
      </c>
      <c r="B46" s="41">
        <v>2025</v>
      </c>
      <c r="C46" s="41">
        <v>3</v>
      </c>
      <c r="D46" s="38">
        <v>45910</v>
      </c>
      <c r="E46" s="25" t="s">
        <v>328</v>
      </c>
      <c r="F46" s="39" t="s">
        <v>331</v>
      </c>
      <c r="G46" s="41">
        <v>15.8108</v>
      </c>
      <c r="H46" s="41">
        <v>15.7682</v>
      </c>
      <c r="I46" s="41">
        <v>0.47299999999999998</v>
      </c>
      <c r="J46" s="58">
        <f t="shared" si="4"/>
        <v>9.0063424947146295E-2</v>
      </c>
      <c r="K46" s="41">
        <v>14.3492</v>
      </c>
      <c r="L46" s="41">
        <v>17.187200000000001</v>
      </c>
      <c r="M46" s="59" t="str">
        <f t="shared" si="5"/>
        <v>OK</v>
      </c>
      <c r="N46" s="60">
        <f t="shared" si="6"/>
        <v>0.27016400096396664</v>
      </c>
      <c r="O46" s="60">
        <f t="shared" si="7"/>
        <v>0.27016400096396664</v>
      </c>
    </row>
    <row r="47" spans="1:15" x14ac:dyDescent="0.3">
      <c r="A47" s="61" t="s">
        <v>153</v>
      </c>
      <c r="B47" s="41">
        <v>2025</v>
      </c>
      <c r="C47" s="41">
        <v>3</v>
      </c>
      <c r="D47" s="38">
        <v>45910</v>
      </c>
      <c r="E47" s="25" t="s">
        <v>328</v>
      </c>
      <c r="F47" s="39" t="s">
        <v>332</v>
      </c>
      <c r="G47" s="41">
        <v>15.5738</v>
      </c>
      <c r="H47" s="41">
        <v>15.5184</v>
      </c>
      <c r="I47" s="41">
        <v>0.46560000000000001</v>
      </c>
      <c r="J47" s="58">
        <f t="shared" si="4"/>
        <v>0.11898625429553385</v>
      </c>
      <c r="K47" s="41">
        <v>14.121600000000001</v>
      </c>
      <c r="L47" s="41">
        <v>16.915199999999999</v>
      </c>
      <c r="M47" s="59" t="str">
        <f t="shared" si="5"/>
        <v>OK</v>
      </c>
      <c r="N47" s="60">
        <f t="shared" si="6"/>
        <v>0.35699556655325654</v>
      </c>
      <c r="O47" s="60">
        <f t="shared" si="7"/>
        <v>0.35699556655325654</v>
      </c>
    </row>
    <row r="48" spans="1:15" x14ac:dyDescent="0.3">
      <c r="A48" s="61" t="s">
        <v>153</v>
      </c>
      <c r="B48" s="41">
        <v>2025</v>
      </c>
      <c r="C48" s="41">
        <v>3</v>
      </c>
      <c r="D48" s="38">
        <v>45910</v>
      </c>
      <c r="E48" s="25" t="s">
        <v>328</v>
      </c>
      <c r="F48" s="39" t="s">
        <v>333</v>
      </c>
      <c r="G48" s="41">
        <v>15.791399999999999</v>
      </c>
      <c r="H48" s="41">
        <v>15.6035</v>
      </c>
      <c r="I48" s="41">
        <v>0.46810000000000002</v>
      </c>
      <c r="J48" s="58">
        <f t="shared" si="4"/>
        <v>0.40140995513778904</v>
      </c>
      <c r="K48" s="41">
        <v>14.199199999999999</v>
      </c>
      <c r="L48" s="41">
        <v>17.0078</v>
      </c>
      <c r="M48" s="59" t="str">
        <f t="shared" si="5"/>
        <v>OK</v>
      </c>
      <c r="N48" s="60">
        <f t="shared" si="6"/>
        <v>1.2042170025955656</v>
      </c>
      <c r="O48" s="60">
        <f t="shared" si="7"/>
        <v>1.2042170025955656</v>
      </c>
    </row>
    <row r="49" spans="1:15" x14ac:dyDescent="0.3">
      <c r="A49" s="61" t="s">
        <v>154</v>
      </c>
      <c r="B49" s="41">
        <v>2025</v>
      </c>
      <c r="C49" s="41">
        <v>1</v>
      </c>
      <c r="D49" s="38">
        <v>45726</v>
      </c>
      <c r="E49" s="25" t="s">
        <v>328</v>
      </c>
      <c r="F49" s="39" t="s">
        <v>329</v>
      </c>
      <c r="G49" s="41">
        <v>46.004300000000001</v>
      </c>
      <c r="H49" s="41">
        <v>45.819099999999999</v>
      </c>
      <c r="I49" s="41">
        <v>1.3746</v>
      </c>
      <c r="J49" s="58">
        <f t="shared" si="4"/>
        <v>0.13473010330278029</v>
      </c>
      <c r="K49" s="41">
        <v>41.695300000000003</v>
      </c>
      <c r="L49" s="41">
        <v>49.942900000000002</v>
      </c>
      <c r="M49" s="59" t="str">
        <f t="shared" si="5"/>
        <v>OK</v>
      </c>
      <c r="N49" s="60">
        <f t="shared" si="6"/>
        <v>0.40419824920175607</v>
      </c>
      <c r="O49" s="60">
        <f t="shared" si="7"/>
        <v>0.40419824920175607</v>
      </c>
    </row>
    <row r="50" spans="1:15" x14ac:dyDescent="0.3">
      <c r="A50" s="61" t="s">
        <v>154</v>
      </c>
      <c r="B50" s="41">
        <v>2025</v>
      </c>
      <c r="C50" s="41">
        <v>1</v>
      </c>
      <c r="D50" s="38">
        <v>45726</v>
      </c>
      <c r="E50" s="25" t="s">
        <v>328</v>
      </c>
      <c r="F50" s="39" t="s">
        <v>330</v>
      </c>
      <c r="G50" s="41">
        <v>45.453200000000002</v>
      </c>
      <c r="H50" s="41">
        <v>44.652099999999997</v>
      </c>
      <c r="I50" s="41">
        <v>1.3395999999999999</v>
      </c>
      <c r="J50" s="58">
        <f t="shared" si="4"/>
        <v>0.59801433263661186</v>
      </c>
      <c r="K50" s="41">
        <v>40.633299999999998</v>
      </c>
      <c r="L50" s="41">
        <v>48.670900000000003</v>
      </c>
      <c r="M50" s="59" t="str">
        <f t="shared" si="5"/>
        <v>OK</v>
      </c>
      <c r="N50" s="60">
        <f t="shared" si="6"/>
        <v>1.7940925510782368</v>
      </c>
      <c r="O50" s="60">
        <f t="shared" si="7"/>
        <v>1.7940925510782368</v>
      </c>
    </row>
    <row r="51" spans="1:15" x14ac:dyDescent="0.3">
      <c r="A51" s="61" t="s">
        <v>154</v>
      </c>
      <c r="B51" s="41">
        <v>2025</v>
      </c>
      <c r="C51" s="41">
        <v>1</v>
      </c>
      <c r="D51" s="38">
        <v>45726</v>
      </c>
      <c r="E51" s="25" t="s">
        <v>328</v>
      </c>
      <c r="F51" s="39" t="s">
        <v>331</v>
      </c>
      <c r="G51" s="41">
        <v>46.365900000000003</v>
      </c>
      <c r="H51" s="41">
        <v>45.619599999999998</v>
      </c>
      <c r="I51" s="41">
        <v>1.3686</v>
      </c>
      <c r="J51" s="58">
        <f t="shared" si="4"/>
        <v>0.54530176823031207</v>
      </c>
      <c r="K51" s="41">
        <v>41.513800000000003</v>
      </c>
      <c r="L51" s="41">
        <v>49.7254</v>
      </c>
      <c r="M51" s="59" t="str">
        <f t="shared" si="5"/>
        <v>OK</v>
      </c>
      <c r="N51" s="60">
        <f t="shared" si="6"/>
        <v>1.6359196485721161</v>
      </c>
      <c r="O51" s="60">
        <f t="shared" si="7"/>
        <v>1.6359196485721161</v>
      </c>
    </row>
    <row r="52" spans="1:15" x14ac:dyDescent="0.3">
      <c r="A52" s="61" t="s">
        <v>154</v>
      </c>
      <c r="B52" s="41">
        <v>2025</v>
      </c>
      <c r="C52" s="41">
        <v>1</v>
      </c>
      <c r="D52" s="38">
        <v>45726</v>
      </c>
      <c r="E52" s="25" t="s">
        <v>328</v>
      </c>
      <c r="F52" s="39" t="s">
        <v>332</v>
      </c>
      <c r="G52" s="41">
        <v>45.273400000000002</v>
      </c>
      <c r="H52" s="41">
        <v>44.575200000000002</v>
      </c>
      <c r="I52" s="41">
        <v>1.3372999999999999</v>
      </c>
      <c r="J52" s="58">
        <f t="shared" si="4"/>
        <v>0.52209676213265532</v>
      </c>
      <c r="K52" s="41">
        <v>40.563299999999998</v>
      </c>
      <c r="L52" s="41">
        <v>48.5871</v>
      </c>
      <c r="M52" s="59" t="str">
        <f t="shared" si="5"/>
        <v>OK</v>
      </c>
      <c r="N52" s="60">
        <f t="shared" si="6"/>
        <v>1.5663418223586207</v>
      </c>
      <c r="O52" s="60">
        <f t="shared" si="7"/>
        <v>1.5663418223586207</v>
      </c>
    </row>
    <row r="53" spans="1:15" x14ac:dyDescent="0.3">
      <c r="A53" s="61" t="s">
        <v>154</v>
      </c>
      <c r="B53" s="41">
        <v>2025</v>
      </c>
      <c r="C53" s="41">
        <v>1</v>
      </c>
      <c r="D53" s="38">
        <v>45726</v>
      </c>
      <c r="E53" s="25" t="s">
        <v>328</v>
      </c>
      <c r="F53" s="39" t="s">
        <v>333</v>
      </c>
      <c r="G53" s="41">
        <v>45.4803</v>
      </c>
      <c r="H53" s="41">
        <v>44.902900000000002</v>
      </c>
      <c r="I53" s="41">
        <v>1.3471</v>
      </c>
      <c r="J53" s="58">
        <f t="shared" si="4"/>
        <v>0.42862445252764997</v>
      </c>
      <c r="K53" s="41">
        <v>40.861600000000003</v>
      </c>
      <c r="L53" s="41">
        <v>48.944200000000002</v>
      </c>
      <c r="M53" s="59" t="str">
        <f t="shared" si="5"/>
        <v>OK</v>
      </c>
      <c r="N53" s="60">
        <f t="shared" si="6"/>
        <v>1.2858857668435606</v>
      </c>
      <c r="O53" s="60">
        <f t="shared" si="7"/>
        <v>1.2858857668435606</v>
      </c>
    </row>
    <row r="54" spans="1:15" x14ac:dyDescent="0.3">
      <c r="A54" s="61" t="s">
        <v>154</v>
      </c>
      <c r="B54" s="41">
        <v>2025</v>
      </c>
      <c r="C54" s="41">
        <v>2</v>
      </c>
      <c r="D54" s="38">
        <v>45818</v>
      </c>
      <c r="E54" s="25" t="s">
        <v>328</v>
      </c>
      <c r="F54" s="39" t="s">
        <v>329</v>
      </c>
      <c r="G54" s="41">
        <v>45.301299999999998</v>
      </c>
      <c r="H54" s="41">
        <v>44.580500000000001</v>
      </c>
      <c r="I54" s="41">
        <v>1.3373999999999999</v>
      </c>
      <c r="J54" s="58">
        <f t="shared" si="4"/>
        <v>0.53895618363989606</v>
      </c>
      <c r="K54" s="41">
        <v>40.568300000000001</v>
      </c>
      <c r="L54" s="41">
        <v>48.592700000000001</v>
      </c>
      <c r="M54" s="59" t="str">
        <f t="shared" si="5"/>
        <v>OK</v>
      </c>
      <c r="N54" s="60">
        <f t="shared" si="6"/>
        <v>1.6168504166619868</v>
      </c>
      <c r="O54" s="60">
        <f t="shared" si="7"/>
        <v>1.6168504166619868</v>
      </c>
    </row>
    <row r="55" spans="1:15" x14ac:dyDescent="0.3">
      <c r="A55" s="61" t="s">
        <v>154</v>
      </c>
      <c r="B55" s="41">
        <v>2025</v>
      </c>
      <c r="C55" s="41">
        <v>2</v>
      </c>
      <c r="D55" s="38">
        <v>45818</v>
      </c>
      <c r="E55" s="25" t="s">
        <v>328</v>
      </c>
      <c r="F55" s="39" t="s">
        <v>330</v>
      </c>
      <c r="G55" s="41">
        <v>45.655799999999999</v>
      </c>
      <c r="H55" s="41">
        <v>45.0486</v>
      </c>
      <c r="I55" s="41">
        <v>1.3514999999999999</v>
      </c>
      <c r="J55" s="58">
        <f t="shared" si="4"/>
        <v>0.44927857935626997</v>
      </c>
      <c r="K55" s="41">
        <v>40.994100000000003</v>
      </c>
      <c r="L55" s="41">
        <v>49.103099999999998</v>
      </c>
      <c r="M55" s="59" t="str">
        <f t="shared" si="5"/>
        <v>OK</v>
      </c>
      <c r="N55" s="60">
        <f t="shared" si="6"/>
        <v>1.3478776254977931</v>
      </c>
      <c r="O55" s="60">
        <f t="shared" si="7"/>
        <v>1.3478776254977931</v>
      </c>
    </row>
    <row r="56" spans="1:15" x14ac:dyDescent="0.3">
      <c r="A56" s="61" t="s">
        <v>154</v>
      </c>
      <c r="B56" s="41">
        <v>2025</v>
      </c>
      <c r="C56" s="41">
        <v>2</v>
      </c>
      <c r="D56" s="38">
        <v>45818</v>
      </c>
      <c r="E56" s="25" t="s">
        <v>328</v>
      </c>
      <c r="F56" s="39" t="s">
        <v>331</v>
      </c>
      <c r="G56" s="41">
        <v>45.115699999999997</v>
      </c>
      <c r="H56" s="41">
        <v>44.8108</v>
      </c>
      <c r="I56" s="41">
        <v>1.3443000000000001</v>
      </c>
      <c r="J56" s="58">
        <f t="shared" si="4"/>
        <v>0.22680949192888222</v>
      </c>
      <c r="K56" s="41">
        <v>40.777900000000002</v>
      </c>
      <c r="L56" s="41">
        <v>48.843699999999998</v>
      </c>
      <c r="M56" s="59" t="str">
        <f t="shared" si="5"/>
        <v>OK</v>
      </c>
      <c r="N56" s="60">
        <f t="shared" si="6"/>
        <v>0.68041632820658504</v>
      </c>
      <c r="O56" s="60">
        <f t="shared" si="7"/>
        <v>0.68041632820658504</v>
      </c>
    </row>
    <row r="57" spans="1:15" x14ac:dyDescent="0.3">
      <c r="A57" s="61" t="s">
        <v>154</v>
      </c>
      <c r="B57" s="41">
        <v>2025</v>
      </c>
      <c r="C57" s="41">
        <v>2</v>
      </c>
      <c r="D57" s="38">
        <v>45818</v>
      </c>
      <c r="E57" s="25" t="s">
        <v>328</v>
      </c>
      <c r="F57" s="39" t="s">
        <v>332</v>
      </c>
      <c r="G57" s="41">
        <v>45.619599999999998</v>
      </c>
      <c r="H57" s="41">
        <v>44.692</v>
      </c>
      <c r="I57" s="41">
        <v>1.3408</v>
      </c>
      <c r="J57" s="58">
        <f t="shared" si="4"/>
        <v>0.69182577565632319</v>
      </c>
      <c r="K57" s="41">
        <v>40.669600000000003</v>
      </c>
      <c r="L57" s="41">
        <v>48.714399999999998</v>
      </c>
      <c r="M57" s="59" t="str">
        <f t="shared" si="5"/>
        <v>OK</v>
      </c>
      <c r="N57" s="60">
        <f t="shared" si="6"/>
        <v>2.0755392463975615</v>
      </c>
      <c r="O57" s="60">
        <f t="shared" si="7"/>
        <v>2.0755392463975615</v>
      </c>
    </row>
    <row r="58" spans="1:15" x14ac:dyDescent="0.3">
      <c r="A58" s="61" t="s">
        <v>154</v>
      </c>
      <c r="B58" s="41">
        <v>2025</v>
      </c>
      <c r="C58" s="41">
        <v>2</v>
      </c>
      <c r="D58" s="38">
        <v>45818</v>
      </c>
      <c r="E58" s="25" t="s">
        <v>328</v>
      </c>
      <c r="F58" s="39" t="s">
        <v>333</v>
      </c>
      <c r="G58" s="41">
        <v>45.091000000000001</v>
      </c>
      <c r="H58" s="41">
        <v>44.824800000000003</v>
      </c>
      <c r="I58" s="41">
        <v>1.3447</v>
      </c>
      <c r="J58" s="58">
        <f t="shared" si="4"/>
        <v>0.19796237078902193</v>
      </c>
      <c r="K58" s="41">
        <v>40.790700000000001</v>
      </c>
      <c r="L58" s="41">
        <v>48.858899999999998</v>
      </c>
      <c r="M58" s="59" t="str">
        <f t="shared" si="5"/>
        <v>OK</v>
      </c>
      <c r="N58" s="60">
        <f t="shared" si="6"/>
        <v>0.59386768039120696</v>
      </c>
      <c r="O58" s="60">
        <f t="shared" si="7"/>
        <v>0.59386768039120696</v>
      </c>
    </row>
    <row r="59" spans="1:15" x14ac:dyDescent="0.3">
      <c r="A59" s="61" t="s">
        <v>154</v>
      </c>
      <c r="B59" s="41">
        <v>2025</v>
      </c>
      <c r="C59" s="41">
        <v>3</v>
      </c>
      <c r="D59" s="38">
        <v>45910</v>
      </c>
      <c r="E59" s="25" t="s">
        <v>328</v>
      </c>
      <c r="F59" s="39" t="s">
        <v>329</v>
      </c>
      <c r="G59" s="41">
        <v>46.2819</v>
      </c>
      <c r="H59" s="41">
        <v>45.509599999999999</v>
      </c>
      <c r="I59" s="41">
        <v>1.3653</v>
      </c>
      <c r="J59" s="58">
        <f t="shared" si="4"/>
        <v>0.56566322419981052</v>
      </c>
      <c r="K59" s="41">
        <v>41.413699999999999</v>
      </c>
      <c r="L59" s="41">
        <v>49.605499999999999</v>
      </c>
      <c r="M59" s="59" t="str">
        <f t="shared" si="5"/>
        <v>OK</v>
      </c>
      <c r="N59" s="60">
        <f t="shared" si="6"/>
        <v>1.6970045880429652</v>
      </c>
      <c r="O59" s="60">
        <f t="shared" si="7"/>
        <v>1.6970045880429652</v>
      </c>
    </row>
    <row r="60" spans="1:15" x14ac:dyDescent="0.3">
      <c r="A60" s="61" t="s">
        <v>154</v>
      </c>
      <c r="B60" s="41">
        <v>2025</v>
      </c>
      <c r="C60" s="41">
        <v>3</v>
      </c>
      <c r="D60" s="38">
        <v>45910</v>
      </c>
      <c r="E60" s="25" t="s">
        <v>328</v>
      </c>
      <c r="F60" s="39" t="s">
        <v>330</v>
      </c>
      <c r="G60" s="41">
        <v>46.5152</v>
      </c>
      <c r="H60" s="41">
        <v>45.857100000000003</v>
      </c>
      <c r="I60" s="41">
        <v>1.3756999999999999</v>
      </c>
      <c r="J60" s="58">
        <f t="shared" si="4"/>
        <v>0.47837464563494764</v>
      </c>
      <c r="K60" s="41">
        <v>41.73</v>
      </c>
      <c r="L60" s="41">
        <v>49.984200000000001</v>
      </c>
      <c r="M60" s="59" t="str">
        <f t="shared" si="5"/>
        <v>OK</v>
      </c>
      <c r="N60" s="60">
        <f t="shared" si="6"/>
        <v>1.4351103754925572</v>
      </c>
      <c r="O60" s="60">
        <f t="shared" si="7"/>
        <v>1.4351103754925572</v>
      </c>
    </row>
    <row r="61" spans="1:15" x14ac:dyDescent="0.3">
      <c r="A61" s="61" t="s">
        <v>154</v>
      </c>
      <c r="B61" s="41">
        <v>2025</v>
      </c>
      <c r="C61" s="41">
        <v>3</v>
      </c>
      <c r="D61" s="38">
        <v>45910</v>
      </c>
      <c r="E61" s="25" t="s">
        <v>328</v>
      </c>
      <c r="F61" s="39" t="s">
        <v>331</v>
      </c>
      <c r="G61" s="41">
        <v>44.966500000000003</v>
      </c>
      <c r="H61" s="41">
        <v>44.703099999999999</v>
      </c>
      <c r="I61" s="41">
        <v>1.3411</v>
      </c>
      <c r="J61" s="58">
        <f t="shared" si="4"/>
        <v>0.19640593542614593</v>
      </c>
      <c r="K61" s="41">
        <v>40.6798</v>
      </c>
      <c r="L61" s="41">
        <v>48.726399999999998</v>
      </c>
      <c r="M61" s="59" t="str">
        <f t="shared" si="5"/>
        <v>OK</v>
      </c>
      <c r="N61" s="60">
        <f t="shared" si="6"/>
        <v>0.58922088177330945</v>
      </c>
      <c r="O61" s="60">
        <f t="shared" si="7"/>
        <v>0.58922088177330945</v>
      </c>
    </row>
    <row r="62" spans="1:15" x14ac:dyDescent="0.3">
      <c r="A62" s="61" t="s">
        <v>154</v>
      </c>
      <c r="B62" s="41">
        <v>2025</v>
      </c>
      <c r="C62" s="41">
        <v>3</v>
      </c>
      <c r="D62" s="38">
        <v>45910</v>
      </c>
      <c r="E62" s="25" t="s">
        <v>328</v>
      </c>
      <c r="F62" s="39" t="s">
        <v>332</v>
      </c>
      <c r="G62" s="41">
        <v>46.796799999999998</v>
      </c>
      <c r="H62" s="41">
        <v>45.504899999999999</v>
      </c>
      <c r="I62" s="41">
        <v>1.3651</v>
      </c>
      <c r="J62" s="58">
        <f t="shared" si="4"/>
        <v>0.94637755475789198</v>
      </c>
      <c r="K62" s="41">
        <v>41.409599999999998</v>
      </c>
      <c r="L62" s="41">
        <v>49.600200000000001</v>
      </c>
      <c r="M62" s="59" t="str">
        <f t="shared" si="5"/>
        <v>OK</v>
      </c>
      <c r="N62" s="60">
        <f t="shared" si="6"/>
        <v>2.8390349171188123</v>
      </c>
      <c r="O62" s="60">
        <f t="shared" si="7"/>
        <v>2.8390349171188123</v>
      </c>
    </row>
    <row r="63" spans="1:15" x14ac:dyDescent="0.3">
      <c r="A63" s="61" t="s">
        <v>154</v>
      </c>
      <c r="B63" s="41">
        <v>2025</v>
      </c>
      <c r="C63" s="41">
        <v>3</v>
      </c>
      <c r="D63" s="38">
        <v>45910</v>
      </c>
      <c r="E63" s="25" t="s">
        <v>328</v>
      </c>
      <c r="F63" s="39" t="s">
        <v>333</v>
      </c>
      <c r="G63" s="41">
        <v>45.003900000000002</v>
      </c>
      <c r="H63" s="41">
        <v>44.541699999999999</v>
      </c>
      <c r="I63" s="41">
        <v>1.3363</v>
      </c>
      <c r="J63" s="58">
        <f t="shared" si="4"/>
        <v>0.34588041607423692</v>
      </c>
      <c r="K63" s="41">
        <v>40.532800000000002</v>
      </c>
      <c r="L63" s="41">
        <v>48.550600000000003</v>
      </c>
      <c r="M63" s="59" t="str">
        <f t="shared" si="5"/>
        <v>OK</v>
      </c>
      <c r="N63" s="60">
        <f t="shared" si="6"/>
        <v>1.0376792982755549</v>
      </c>
      <c r="O63" s="60">
        <f t="shared" si="7"/>
        <v>1.0376792982755549</v>
      </c>
    </row>
    <row r="64" spans="1:15" x14ac:dyDescent="0.3">
      <c r="A64" s="61" t="s">
        <v>155</v>
      </c>
      <c r="B64" s="41">
        <v>2025</v>
      </c>
      <c r="C64" s="41">
        <v>1</v>
      </c>
      <c r="D64" s="38">
        <v>45726</v>
      </c>
      <c r="E64" s="25" t="s">
        <v>328</v>
      </c>
      <c r="F64" s="39" t="s">
        <v>329</v>
      </c>
      <c r="G64" s="41">
        <v>88.894999999999996</v>
      </c>
      <c r="H64" s="41">
        <v>88.188199999999995</v>
      </c>
      <c r="I64" s="41">
        <v>2.6456</v>
      </c>
      <c r="J64" s="58">
        <f t="shared" si="4"/>
        <v>0.26716056849108</v>
      </c>
      <c r="K64" s="41">
        <v>80.251400000000004</v>
      </c>
      <c r="L64" s="41">
        <v>96.125</v>
      </c>
      <c r="M64" s="59" t="str">
        <f t="shared" si="5"/>
        <v>OK</v>
      </c>
      <c r="N64" s="60">
        <f t="shared" si="6"/>
        <v>0.80146777006447711</v>
      </c>
      <c r="O64" s="60">
        <f t="shared" si="7"/>
        <v>0.80146777006447711</v>
      </c>
    </row>
    <row r="65" spans="1:15" x14ac:dyDescent="0.3">
      <c r="A65" s="61" t="s">
        <v>155</v>
      </c>
      <c r="B65" s="41">
        <v>2025</v>
      </c>
      <c r="C65" s="41">
        <v>1</v>
      </c>
      <c r="D65" s="38">
        <v>45726</v>
      </c>
      <c r="E65" s="25" t="s">
        <v>328</v>
      </c>
      <c r="F65" s="39" t="s">
        <v>330</v>
      </c>
      <c r="G65" s="41">
        <v>88.330600000000004</v>
      </c>
      <c r="H65" s="41">
        <v>87.428299999999993</v>
      </c>
      <c r="I65" s="41">
        <v>2.6227999999999998</v>
      </c>
      <c r="J65" s="58">
        <f t="shared" si="4"/>
        <v>0.34402165624523834</v>
      </c>
      <c r="K65" s="41">
        <v>79.559899999999999</v>
      </c>
      <c r="L65" s="41">
        <v>95.296700000000001</v>
      </c>
      <c r="M65" s="59" t="str">
        <f t="shared" si="5"/>
        <v>OK</v>
      </c>
      <c r="N65" s="60">
        <f t="shared" si="6"/>
        <v>1.0320456877235529</v>
      </c>
      <c r="O65" s="60">
        <f t="shared" si="7"/>
        <v>1.0320456877235529</v>
      </c>
    </row>
    <row r="66" spans="1:15" x14ac:dyDescent="0.3">
      <c r="A66" s="61" t="s">
        <v>155</v>
      </c>
      <c r="B66" s="41">
        <v>2025</v>
      </c>
      <c r="C66" s="41">
        <v>1</v>
      </c>
      <c r="D66" s="38">
        <v>45726</v>
      </c>
      <c r="E66" s="25" t="s">
        <v>328</v>
      </c>
      <c r="F66" s="39" t="s">
        <v>331</v>
      </c>
      <c r="G66" s="41">
        <v>89.349400000000003</v>
      </c>
      <c r="H66" s="41">
        <v>87.833799999999997</v>
      </c>
      <c r="I66" s="41">
        <v>2.6349999999999998</v>
      </c>
      <c r="J66" s="58">
        <f t="shared" si="4"/>
        <v>0.57518026565465141</v>
      </c>
      <c r="K66" s="41">
        <v>79.928799999999995</v>
      </c>
      <c r="L66" s="41">
        <v>95.738799999999998</v>
      </c>
      <c r="M66" s="59" t="str">
        <f t="shared" si="5"/>
        <v>OK</v>
      </c>
      <c r="N66" s="60">
        <f t="shared" si="6"/>
        <v>1.7255316290539706</v>
      </c>
      <c r="O66" s="60">
        <f t="shared" si="7"/>
        <v>1.7255316290539706</v>
      </c>
    </row>
    <row r="67" spans="1:15" x14ac:dyDescent="0.3">
      <c r="A67" s="61" t="s">
        <v>155</v>
      </c>
      <c r="B67" s="41">
        <v>2025</v>
      </c>
      <c r="C67" s="41">
        <v>1</v>
      </c>
      <c r="D67" s="38">
        <v>45726</v>
      </c>
      <c r="E67" s="25" t="s">
        <v>328</v>
      </c>
      <c r="F67" s="39" t="s">
        <v>332</v>
      </c>
      <c r="G67" s="41">
        <v>89.123900000000006</v>
      </c>
      <c r="H67" s="41">
        <v>87.684899999999999</v>
      </c>
      <c r="I67" s="41">
        <v>2.6305000000000001</v>
      </c>
      <c r="J67" s="58">
        <f t="shared" si="4"/>
        <v>0.54704428815814754</v>
      </c>
      <c r="K67" s="41">
        <v>79.793400000000005</v>
      </c>
      <c r="L67" s="41">
        <v>95.576400000000007</v>
      </c>
      <c r="M67" s="59" t="str">
        <f t="shared" si="5"/>
        <v>OK</v>
      </c>
      <c r="N67" s="60">
        <f t="shared" si="6"/>
        <v>1.6411035423431026</v>
      </c>
      <c r="O67" s="60">
        <f t="shared" si="7"/>
        <v>1.6411035423431026</v>
      </c>
    </row>
    <row r="68" spans="1:15" x14ac:dyDescent="0.3">
      <c r="A68" s="61" t="s">
        <v>155</v>
      </c>
      <c r="B68" s="41">
        <v>2025</v>
      </c>
      <c r="C68" s="41">
        <v>1</v>
      </c>
      <c r="D68" s="38">
        <v>45726</v>
      </c>
      <c r="E68" s="25" t="s">
        <v>328</v>
      </c>
      <c r="F68" s="39" t="s">
        <v>333</v>
      </c>
      <c r="G68" s="41">
        <v>88.482299999999995</v>
      </c>
      <c r="H68" s="41">
        <v>87.297399999999996</v>
      </c>
      <c r="I68" s="41">
        <v>2.6189</v>
      </c>
      <c r="J68" s="58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0">IF(OR($G68="",$H68="",$H68=0),"",($G68-$H68)/$H68*100)</f>
        <v>1.3573141926334564</v>
      </c>
      <c r="O68" s="60">
        <f t="shared" ref="O68:O93" si="11">IF($N68="","",ABS($N68))</f>
        <v>1.3573141926334564</v>
      </c>
    </row>
    <row r="69" spans="1:15" x14ac:dyDescent="0.3">
      <c r="A69" s="61" t="s">
        <v>155</v>
      </c>
      <c r="B69" s="41">
        <v>2025</v>
      </c>
      <c r="C69" s="41">
        <v>2</v>
      </c>
      <c r="D69" s="38">
        <v>45818</v>
      </c>
      <c r="E69" s="25" t="s">
        <v>328</v>
      </c>
      <c r="F69" s="39" t="s">
        <v>329</v>
      </c>
      <c r="G69" s="41">
        <v>86.223399999999998</v>
      </c>
      <c r="H69" s="41">
        <v>85.790999999999997</v>
      </c>
      <c r="I69" s="41">
        <v>2.5737000000000001</v>
      </c>
      <c r="J69" s="58">
        <f t="shared" si="8"/>
        <v>0.16800714924039367</v>
      </c>
      <c r="K69" s="41">
        <v>78.069900000000004</v>
      </c>
      <c r="L69" s="41">
        <v>93.512100000000004</v>
      </c>
      <c r="M69" s="59" t="str">
        <f t="shared" si="9"/>
        <v>OK</v>
      </c>
      <c r="N69" s="60">
        <f t="shared" si="10"/>
        <v>0.5040155727290756</v>
      </c>
      <c r="O69" s="60">
        <f t="shared" si="11"/>
        <v>0.5040155727290756</v>
      </c>
    </row>
    <row r="70" spans="1:15" x14ac:dyDescent="0.3">
      <c r="A70" s="61" t="s">
        <v>155</v>
      </c>
      <c r="B70" s="41">
        <v>2025</v>
      </c>
      <c r="C70" s="41">
        <v>2</v>
      </c>
      <c r="D70" s="38">
        <v>45818</v>
      </c>
      <c r="E70" s="25" t="s">
        <v>328</v>
      </c>
      <c r="F70" s="39" t="s">
        <v>330</v>
      </c>
      <c r="G70" s="41">
        <v>89.173400000000001</v>
      </c>
      <c r="H70" s="41">
        <v>88.363299999999995</v>
      </c>
      <c r="I70" s="41">
        <v>2.6509</v>
      </c>
      <c r="J70" s="58">
        <f t="shared" si="8"/>
        <v>0.30559432645516826</v>
      </c>
      <c r="K70" s="41">
        <v>80.410600000000002</v>
      </c>
      <c r="L70" s="41">
        <v>96.316000000000003</v>
      </c>
      <c r="M70" s="59" t="str">
        <f t="shared" si="9"/>
        <v>OK</v>
      </c>
      <c r="N70" s="60">
        <f t="shared" si="10"/>
        <v>0.91678332520402206</v>
      </c>
      <c r="O70" s="60">
        <f t="shared" si="11"/>
        <v>0.91678332520402206</v>
      </c>
    </row>
    <row r="71" spans="1:15" x14ac:dyDescent="0.3">
      <c r="A71" s="61" t="s">
        <v>155</v>
      </c>
      <c r="B71" s="41">
        <v>2025</v>
      </c>
      <c r="C71" s="41">
        <v>2</v>
      </c>
      <c r="D71" s="38">
        <v>45818</v>
      </c>
      <c r="E71" s="25" t="s">
        <v>328</v>
      </c>
      <c r="F71" s="39" t="s">
        <v>331</v>
      </c>
      <c r="G71" s="41">
        <v>89.461500000000001</v>
      </c>
      <c r="H71" s="41">
        <v>88.173900000000003</v>
      </c>
      <c r="I71" s="41">
        <v>2.6452</v>
      </c>
      <c r="J71" s="58">
        <f t="shared" si="8"/>
        <v>0.48676848631483355</v>
      </c>
      <c r="K71" s="41">
        <v>80.238299999999995</v>
      </c>
      <c r="L71" s="41">
        <v>96.109499999999997</v>
      </c>
      <c r="M71" s="59" t="str">
        <f t="shared" si="9"/>
        <v>OK</v>
      </c>
      <c r="N71" s="60">
        <f t="shared" si="10"/>
        <v>1.4602960740082922</v>
      </c>
      <c r="O71" s="60">
        <f t="shared" si="11"/>
        <v>1.4602960740082922</v>
      </c>
    </row>
    <row r="72" spans="1:15" x14ac:dyDescent="0.3">
      <c r="A72" s="61" t="s">
        <v>155</v>
      </c>
      <c r="B72" s="41">
        <v>2025</v>
      </c>
      <c r="C72" s="41">
        <v>2</v>
      </c>
      <c r="D72" s="38">
        <v>45818</v>
      </c>
      <c r="E72" s="25" t="s">
        <v>328</v>
      </c>
      <c r="F72" s="39" t="s">
        <v>332</v>
      </c>
      <c r="G72" s="41">
        <v>90.236699999999999</v>
      </c>
      <c r="H72" s="41">
        <v>88.824700000000007</v>
      </c>
      <c r="I72" s="41">
        <v>2.6646999999999998</v>
      </c>
      <c r="J72" s="58">
        <f t="shared" si="8"/>
        <v>0.52989079446091192</v>
      </c>
      <c r="K72" s="41">
        <v>80.830600000000004</v>
      </c>
      <c r="L72" s="41">
        <v>96.818799999999996</v>
      </c>
      <c r="M72" s="59" t="str">
        <f t="shared" si="9"/>
        <v>OK</v>
      </c>
      <c r="N72" s="60">
        <f t="shared" si="10"/>
        <v>1.5896479245074757</v>
      </c>
      <c r="O72" s="60">
        <f t="shared" si="11"/>
        <v>1.5896479245074757</v>
      </c>
    </row>
    <row r="73" spans="1:15" x14ac:dyDescent="0.3">
      <c r="A73" s="61" t="s">
        <v>155</v>
      </c>
      <c r="B73" s="41">
        <v>2025</v>
      </c>
      <c r="C73" s="41">
        <v>2</v>
      </c>
      <c r="D73" s="38">
        <v>45818</v>
      </c>
      <c r="E73" s="25" t="s">
        <v>328</v>
      </c>
      <c r="F73" s="39" t="s">
        <v>333</v>
      </c>
      <c r="G73" s="41">
        <v>89.572299999999998</v>
      </c>
      <c r="H73" s="41">
        <v>88.557100000000005</v>
      </c>
      <c r="I73" s="41">
        <v>2.6566999999999998</v>
      </c>
      <c r="J73" s="58">
        <f t="shared" si="8"/>
        <v>0.38212820416305682</v>
      </c>
      <c r="K73" s="41">
        <v>80.587000000000003</v>
      </c>
      <c r="L73" s="41">
        <v>96.527199999999993</v>
      </c>
      <c r="M73" s="59" t="str">
        <f t="shared" si="9"/>
        <v>OK</v>
      </c>
      <c r="N73" s="60">
        <f t="shared" si="10"/>
        <v>1.1463790029257879</v>
      </c>
      <c r="O73" s="60">
        <f t="shared" si="11"/>
        <v>1.1463790029257879</v>
      </c>
    </row>
    <row r="74" spans="1:15" x14ac:dyDescent="0.3">
      <c r="A74" s="61" t="s">
        <v>155</v>
      </c>
      <c r="B74" s="41">
        <v>2025</v>
      </c>
      <c r="C74" s="41">
        <v>3</v>
      </c>
      <c r="D74" s="38">
        <v>45910</v>
      </c>
      <c r="E74" s="25" t="s">
        <v>328</v>
      </c>
      <c r="F74" s="39" t="s">
        <v>329</v>
      </c>
      <c r="G74" s="41">
        <v>87.792400000000001</v>
      </c>
      <c r="H74" s="41">
        <v>87.053399999999996</v>
      </c>
      <c r="I74" s="41">
        <v>2.6116000000000001</v>
      </c>
      <c r="J74" s="58">
        <f t="shared" si="8"/>
        <v>0.28296829529790329</v>
      </c>
      <c r="K74" s="41">
        <v>79.218599999999995</v>
      </c>
      <c r="L74" s="41">
        <v>94.888199999999998</v>
      </c>
      <c r="M74" s="59" t="str">
        <f t="shared" si="9"/>
        <v>OK</v>
      </c>
      <c r="N74" s="60">
        <f t="shared" si="10"/>
        <v>0.84890423579091034</v>
      </c>
      <c r="O74" s="60">
        <f t="shared" si="11"/>
        <v>0.84890423579091034</v>
      </c>
    </row>
    <row r="75" spans="1:15" x14ac:dyDescent="0.3">
      <c r="A75" s="61" t="s">
        <v>155</v>
      </c>
      <c r="B75" s="41">
        <v>2025</v>
      </c>
      <c r="C75" s="41">
        <v>3</v>
      </c>
      <c r="D75" s="38">
        <v>45910</v>
      </c>
      <c r="E75" s="25" t="s">
        <v>328</v>
      </c>
      <c r="F75" s="39" t="s">
        <v>330</v>
      </c>
      <c r="G75" s="41">
        <v>87.811400000000006</v>
      </c>
      <c r="H75" s="41">
        <v>87.237700000000004</v>
      </c>
      <c r="I75" s="41">
        <v>2.6171000000000002</v>
      </c>
      <c r="J75" s="58">
        <f t="shared" si="8"/>
        <v>0.21921210500172034</v>
      </c>
      <c r="K75" s="41">
        <v>79.386399999999995</v>
      </c>
      <c r="L75" s="41">
        <v>95.088999999999999</v>
      </c>
      <c r="M75" s="59" t="str">
        <f t="shared" si="9"/>
        <v>OK</v>
      </c>
      <c r="N75" s="60">
        <f t="shared" si="10"/>
        <v>0.65762852528207683</v>
      </c>
      <c r="O75" s="60">
        <f t="shared" si="11"/>
        <v>0.65762852528207683</v>
      </c>
    </row>
    <row r="76" spans="1:15" x14ac:dyDescent="0.3">
      <c r="A76" s="61" t="s">
        <v>155</v>
      </c>
      <c r="B76" s="41">
        <v>2025</v>
      </c>
      <c r="C76" s="41">
        <v>3</v>
      </c>
      <c r="D76" s="38">
        <v>45910</v>
      </c>
      <c r="E76" s="25" t="s">
        <v>328</v>
      </c>
      <c r="F76" s="39" t="s">
        <v>331</v>
      </c>
      <c r="G76" s="41">
        <v>88.193100000000001</v>
      </c>
      <c r="H76" s="41">
        <v>87.185599999999994</v>
      </c>
      <c r="I76" s="41">
        <v>2.6156000000000001</v>
      </c>
      <c r="J76" s="58">
        <f t="shared" si="8"/>
        <v>0.38518886679920755</v>
      </c>
      <c r="K76" s="41">
        <v>79.338800000000006</v>
      </c>
      <c r="L76" s="41">
        <v>95.032399999999996</v>
      </c>
      <c r="M76" s="59" t="str">
        <f t="shared" si="9"/>
        <v>OK</v>
      </c>
      <c r="N76" s="60">
        <f t="shared" si="10"/>
        <v>1.1555807381035486</v>
      </c>
      <c r="O76" s="60">
        <f t="shared" si="11"/>
        <v>1.1555807381035486</v>
      </c>
    </row>
    <row r="77" spans="1:15" x14ac:dyDescent="0.3">
      <c r="A77" s="61" t="s">
        <v>155</v>
      </c>
      <c r="B77" s="41">
        <v>2025</v>
      </c>
      <c r="C77" s="41">
        <v>3</v>
      </c>
      <c r="D77" s="38">
        <v>45910</v>
      </c>
      <c r="E77" s="25" t="s">
        <v>328</v>
      </c>
      <c r="F77" s="39" t="s">
        <v>332</v>
      </c>
      <c r="G77" s="41">
        <v>88.797799999999995</v>
      </c>
      <c r="H77" s="41">
        <v>87.886099999999999</v>
      </c>
      <c r="I77" s="41">
        <v>2.6366000000000001</v>
      </c>
      <c r="J77" s="58">
        <f t="shared" si="8"/>
        <v>0.34578623985435641</v>
      </c>
      <c r="K77" s="41">
        <v>79.976299999999995</v>
      </c>
      <c r="L77" s="41">
        <v>95.795900000000003</v>
      </c>
      <c r="M77" s="59" t="str">
        <f t="shared" si="9"/>
        <v>OK</v>
      </c>
      <c r="N77" s="60">
        <f t="shared" si="10"/>
        <v>1.0373654081817218</v>
      </c>
      <c r="O77" s="60">
        <f t="shared" si="11"/>
        <v>1.0373654081817218</v>
      </c>
    </row>
    <row r="78" spans="1:15" x14ac:dyDescent="0.3">
      <c r="A78" s="61" t="s">
        <v>155</v>
      </c>
      <c r="B78" s="41">
        <v>2025</v>
      </c>
      <c r="C78" s="41">
        <v>3</v>
      </c>
      <c r="D78" s="38">
        <v>45910</v>
      </c>
      <c r="E78" s="25" t="s">
        <v>328</v>
      </c>
      <c r="F78" s="39" t="s">
        <v>333</v>
      </c>
      <c r="G78" s="41">
        <v>86.980999999999995</v>
      </c>
      <c r="H78" s="41">
        <v>85.979100000000003</v>
      </c>
      <c r="I78" s="41">
        <v>2.5794000000000001</v>
      </c>
      <c r="J78" s="58">
        <f t="shared" si="8"/>
        <v>0.38842366441807863</v>
      </c>
      <c r="K78" s="41">
        <v>78.240899999999996</v>
      </c>
      <c r="L78" s="41">
        <v>93.717299999999994</v>
      </c>
      <c r="M78" s="59" t="str">
        <f t="shared" si="9"/>
        <v>OK</v>
      </c>
      <c r="N78" s="60">
        <f t="shared" si="10"/>
        <v>1.1652831909149921</v>
      </c>
      <c r="O78" s="60">
        <f t="shared" si="11"/>
        <v>1.1652831909149921</v>
      </c>
    </row>
    <row r="79" spans="1:15" x14ac:dyDescent="0.3">
      <c r="A79" s="61" t="s">
        <v>156</v>
      </c>
      <c r="B79" s="41">
        <v>2025</v>
      </c>
      <c r="C79" s="41">
        <v>1</v>
      </c>
      <c r="D79" s="38">
        <v>45726</v>
      </c>
      <c r="E79" s="25" t="s">
        <v>328</v>
      </c>
      <c r="F79" s="39" t="s">
        <v>329</v>
      </c>
      <c r="G79" s="41">
        <v>30.723700000000001</v>
      </c>
      <c r="H79" s="41">
        <v>30.461600000000001</v>
      </c>
      <c r="I79" s="41">
        <v>0.91379999999999995</v>
      </c>
      <c r="J79" s="58">
        <f t="shared" si="8"/>
        <v>0.28682425038301623</v>
      </c>
      <c r="K79" s="41">
        <v>27.720199999999998</v>
      </c>
      <c r="L79" s="41">
        <v>33.203000000000003</v>
      </c>
      <c r="M79" s="59" t="str">
        <f t="shared" si="9"/>
        <v>OK</v>
      </c>
      <c r="N79" s="60">
        <f t="shared" si="10"/>
        <v>0.86042755469180943</v>
      </c>
      <c r="O79" s="60">
        <f t="shared" si="11"/>
        <v>0.86042755469180943</v>
      </c>
    </row>
    <row r="80" spans="1:15" x14ac:dyDescent="0.3">
      <c r="A80" s="61" t="s">
        <v>156</v>
      </c>
      <c r="B80" s="41">
        <v>2025</v>
      </c>
      <c r="C80" s="41">
        <v>1</v>
      </c>
      <c r="D80" s="38">
        <v>45726</v>
      </c>
      <c r="E80" s="25" t="s">
        <v>328</v>
      </c>
      <c r="F80" s="39" t="s">
        <v>330</v>
      </c>
      <c r="G80" s="41">
        <v>30.704899999999999</v>
      </c>
      <c r="H80" s="41">
        <v>30.5687</v>
      </c>
      <c r="I80" s="41">
        <v>0.91710000000000003</v>
      </c>
      <c r="J80" s="58">
        <f t="shared" si="8"/>
        <v>0.14851161269218052</v>
      </c>
      <c r="K80" s="41">
        <v>27.817399999999999</v>
      </c>
      <c r="L80" s="41">
        <v>33.32</v>
      </c>
      <c r="M80" s="59" t="str">
        <f t="shared" si="9"/>
        <v>OK</v>
      </c>
      <c r="N80" s="60">
        <f t="shared" si="10"/>
        <v>0.44555378540794588</v>
      </c>
      <c r="O80" s="60">
        <f t="shared" si="11"/>
        <v>0.44555378540794588</v>
      </c>
    </row>
    <row r="81" spans="1:15" x14ac:dyDescent="0.3">
      <c r="A81" s="61" t="s">
        <v>156</v>
      </c>
      <c r="B81" s="41">
        <v>2025</v>
      </c>
      <c r="C81" s="41">
        <v>1</v>
      </c>
      <c r="D81" s="38">
        <v>45726</v>
      </c>
      <c r="E81" s="25" t="s">
        <v>328</v>
      </c>
      <c r="F81" s="39" t="s">
        <v>331</v>
      </c>
      <c r="G81" s="41">
        <v>30.499700000000001</v>
      </c>
      <c r="H81" s="41">
        <v>30.173100000000002</v>
      </c>
      <c r="I81" s="41">
        <v>0.9052</v>
      </c>
      <c r="J81" s="58">
        <f t="shared" si="8"/>
        <v>0.36080424215642853</v>
      </c>
      <c r="K81" s="41">
        <v>27.4575</v>
      </c>
      <c r="L81" s="41">
        <v>32.8887</v>
      </c>
      <c r="M81" s="59" t="str">
        <f t="shared" si="9"/>
        <v>OK</v>
      </c>
      <c r="N81" s="60">
        <f t="shared" si="10"/>
        <v>1.0824210969373351</v>
      </c>
      <c r="O81" s="60">
        <f t="shared" si="11"/>
        <v>1.0824210969373351</v>
      </c>
    </row>
    <row r="82" spans="1:15" x14ac:dyDescent="0.3">
      <c r="A82" s="61" t="s">
        <v>156</v>
      </c>
      <c r="B82" s="41">
        <v>2025</v>
      </c>
      <c r="C82" s="41">
        <v>1</v>
      </c>
      <c r="D82" s="38">
        <v>45726</v>
      </c>
      <c r="E82" s="25" t="s">
        <v>328</v>
      </c>
      <c r="F82" s="39" t="s">
        <v>332</v>
      </c>
      <c r="G82" s="41">
        <v>30.941400000000002</v>
      </c>
      <c r="H82" s="41">
        <v>30.623100000000001</v>
      </c>
      <c r="I82" s="41">
        <v>0.91869999999999996</v>
      </c>
      <c r="J82" s="58">
        <f t="shared" si="8"/>
        <v>0.34646783498421757</v>
      </c>
      <c r="K82" s="41">
        <v>27.867000000000001</v>
      </c>
      <c r="L82" s="41">
        <v>33.379199999999997</v>
      </c>
      <c r="M82" s="59" t="str">
        <f t="shared" si="9"/>
        <v>OK</v>
      </c>
      <c r="N82" s="60">
        <f t="shared" si="10"/>
        <v>1.0394114247088007</v>
      </c>
      <c r="O82" s="60">
        <f t="shared" si="11"/>
        <v>1.0394114247088007</v>
      </c>
    </row>
    <row r="83" spans="1:15" x14ac:dyDescent="0.3">
      <c r="A83" s="61" t="s">
        <v>156</v>
      </c>
      <c r="B83" s="41">
        <v>2025</v>
      </c>
      <c r="C83" s="41">
        <v>1</v>
      </c>
      <c r="D83" s="38">
        <v>45726</v>
      </c>
      <c r="E83" s="25" t="s">
        <v>328</v>
      </c>
      <c r="F83" s="39" t="s">
        <v>333</v>
      </c>
      <c r="G83" s="41">
        <v>31.165600000000001</v>
      </c>
      <c r="H83" s="41">
        <v>31.040299999999998</v>
      </c>
      <c r="I83" s="41">
        <v>0.93120000000000003</v>
      </c>
      <c r="J83" s="58">
        <f t="shared" si="8"/>
        <v>0.13455756013746009</v>
      </c>
      <c r="K83" s="41">
        <v>28.246700000000001</v>
      </c>
      <c r="L83" s="41">
        <v>33.8339</v>
      </c>
      <c r="M83" s="59" t="str">
        <f t="shared" si="9"/>
        <v>OK</v>
      </c>
      <c r="N83" s="60">
        <f t="shared" si="10"/>
        <v>0.4036687789744392</v>
      </c>
      <c r="O83" s="60">
        <f t="shared" si="11"/>
        <v>0.4036687789744392</v>
      </c>
    </row>
    <row r="84" spans="1:15" x14ac:dyDescent="0.3">
      <c r="A84" s="61" t="s">
        <v>156</v>
      </c>
      <c r="B84" s="41">
        <v>2025</v>
      </c>
      <c r="C84" s="41">
        <v>2</v>
      </c>
      <c r="D84" s="38">
        <v>45818</v>
      </c>
      <c r="E84" s="25" t="s">
        <v>328</v>
      </c>
      <c r="F84" s="39" t="s">
        <v>329</v>
      </c>
      <c r="G84" s="41">
        <v>30.726800000000001</v>
      </c>
      <c r="H84" s="41">
        <v>30.510200000000001</v>
      </c>
      <c r="I84" s="41">
        <v>0.9153</v>
      </c>
      <c r="J84" s="58">
        <f t="shared" si="8"/>
        <v>0.23664372336938674</v>
      </c>
      <c r="K84" s="41">
        <v>27.764299999999999</v>
      </c>
      <c r="L84" s="41">
        <v>33.256100000000004</v>
      </c>
      <c r="M84" s="59" t="str">
        <f t="shared" si="9"/>
        <v>OK</v>
      </c>
      <c r="N84" s="60">
        <f t="shared" si="10"/>
        <v>0.7099265163781282</v>
      </c>
      <c r="O84" s="60">
        <f t="shared" si="11"/>
        <v>0.7099265163781282</v>
      </c>
    </row>
    <row r="85" spans="1:15" x14ac:dyDescent="0.3">
      <c r="A85" s="61" t="s">
        <v>156</v>
      </c>
      <c r="B85" s="41">
        <v>2025</v>
      </c>
      <c r="C85" s="41">
        <v>2</v>
      </c>
      <c r="D85" s="38">
        <v>45818</v>
      </c>
      <c r="E85" s="25" t="s">
        <v>328</v>
      </c>
      <c r="F85" s="39" t="s">
        <v>330</v>
      </c>
      <c r="G85" s="41">
        <v>30.786300000000001</v>
      </c>
      <c r="H85" s="41">
        <v>30.563199999999998</v>
      </c>
      <c r="I85" s="41">
        <v>0.91690000000000005</v>
      </c>
      <c r="J85" s="58">
        <f t="shared" si="8"/>
        <v>0.24331988221180312</v>
      </c>
      <c r="K85" s="41">
        <v>27.8125</v>
      </c>
      <c r="L85" s="41">
        <v>33.313899999999997</v>
      </c>
      <c r="M85" s="59" t="str">
        <f t="shared" si="9"/>
        <v>OK</v>
      </c>
      <c r="N85" s="60">
        <f t="shared" si="10"/>
        <v>0.72996283111716798</v>
      </c>
      <c r="O85" s="60">
        <f t="shared" si="11"/>
        <v>0.72996283111716798</v>
      </c>
    </row>
    <row r="86" spans="1:15" x14ac:dyDescent="0.3">
      <c r="A86" s="61" t="s">
        <v>156</v>
      </c>
      <c r="B86" s="41">
        <v>2025</v>
      </c>
      <c r="C86" s="41">
        <v>2</v>
      </c>
      <c r="D86" s="38">
        <v>45818</v>
      </c>
      <c r="E86" s="25" t="s">
        <v>328</v>
      </c>
      <c r="F86" s="39" t="s">
        <v>331</v>
      </c>
      <c r="G86" s="41">
        <v>30.65</v>
      </c>
      <c r="H86" s="41">
        <v>30.454499999999999</v>
      </c>
      <c r="I86" s="41">
        <v>0.91359999999999997</v>
      </c>
      <c r="J86" s="58">
        <f t="shared" si="8"/>
        <v>0.21398861646234579</v>
      </c>
      <c r="K86" s="41">
        <v>27.713699999999999</v>
      </c>
      <c r="L86" s="41">
        <v>33.195300000000003</v>
      </c>
      <c r="M86" s="59" t="str">
        <f t="shared" si="9"/>
        <v>OK</v>
      </c>
      <c r="N86" s="60">
        <f t="shared" si="10"/>
        <v>0.64194125662873835</v>
      </c>
      <c r="O86" s="60">
        <f t="shared" si="11"/>
        <v>0.64194125662873835</v>
      </c>
    </row>
    <row r="87" spans="1:15" x14ac:dyDescent="0.3">
      <c r="A87" s="61" t="s">
        <v>156</v>
      </c>
      <c r="B87" s="41">
        <v>2025</v>
      </c>
      <c r="C87" s="41">
        <v>2</v>
      </c>
      <c r="D87" s="38">
        <v>45818</v>
      </c>
      <c r="E87" s="25" t="s">
        <v>328</v>
      </c>
      <c r="F87" s="39" t="s">
        <v>332</v>
      </c>
      <c r="G87" s="41">
        <v>30.104099999999999</v>
      </c>
      <c r="H87" s="41">
        <v>29.936399999999999</v>
      </c>
      <c r="I87" s="41">
        <v>0.89810000000000001</v>
      </c>
      <c r="J87" s="58">
        <f t="shared" si="8"/>
        <v>0.18672753590914148</v>
      </c>
      <c r="K87" s="41">
        <v>27.242100000000001</v>
      </c>
      <c r="L87" s="41">
        <v>32.630699999999997</v>
      </c>
      <c r="M87" s="59" t="str">
        <f t="shared" si="9"/>
        <v>OK</v>
      </c>
      <c r="N87" s="60">
        <f t="shared" si="10"/>
        <v>0.560187597707139</v>
      </c>
      <c r="O87" s="60">
        <f t="shared" si="11"/>
        <v>0.560187597707139</v>
      </c>
    </row>
    <row r="88" spans="1:15" x14ac:dyDescent="0.3">
      <c r="A88" s="61" t="s">
        <v>156</v>
      </c>
      <c r="B88" s="41">
        <v>2025</v>
      </c>
      <c r="C88" s="41">
        <v>2</v>
      </c>
      <c r="D88" s="38">
        <v>45818</v>
      </c>
      <c r="E88" s="25" t="s">
        <v>328</v>
      </c>
      <c r="F88" s="39" t="s">
        <v>333</v>
      </c>
      <c r="G88" s="41">
        <v>30.356000000000002</v>
      </c>
      <c r="H88" s="41">
        <v>30.165900000000001</v>
      </c>
      <c r="I88" s="41">
        <v>0.90500000000000003</v>
      </c>
      <c r="J88" s="58">
        <f t="shared" si="8"/>
        <v>0.21005524861878569</v>
      </c>
      <c r="K88" s="41">
        <v>27.450900000000001</v>
      </c>
      <c r="L88" s="41">
        <v>32.880899999999997</v>
      </c>
      <c r="M88" s="59" t="str">
        <f t="shared" si="9"/>
        <v>OK</v>
      </c>
      <c r="N88" s="60">
        <f t="shared" si="10"/>
        <v>0.63018176152543448</v>
      </c>
      <c r="O88" s="60">
        <f t="shared" si="11"/>
        <v>0.63018176152543448</v>
      </c>
    </row>
    <row r="89" spans="1:15" x14ac:dyDescent="0.3">
      <c r="A89" s="61" t="s">
        <v>156</v>
      </c>
      <c r="B89" s="41">
        <v>2025</v>
      </c>
      <c r="C89" s="41">
        <v>3</v>
      </c>
      <c r="D89" s="38">
        <v>45910</v>
      </c>
      <c r="E89" s="25" t="s">
        <v>328</v>
      </c>
      <c r="F89" s="39" t="s">
        <v>329</v>
      </c>
      <c r="G89" s="41">
        <v>30.477399999999999</v>
      </c>
      <c r="H89" s="41">
        <v>30.251000000000001</v>
      </c>
      <c r="I89" s="41">
        <v>0.90749999999999997</v>
      </c>
      <c r="J89" s="58">
        <f t="shared" si="8"/>
        <v>0.24947658402203654</v>
      </c>
      <c r="K89" s="41">
        <v>27.528500000000001</v>
      </c>
      <c r="L89" s="41">
        <v>32.973500000000001</v>
      </c>
      <c r="M89" s="59" t="str">
        <f t="shared" si="9"/>
        <v>OK</v>
      </c>
      <c r="N89" s="60">
        <f t="shared" si="10"/>
        <v>0.74840501140457549</v>
      </c>
      <c r="O89" s="60">
        <f t="shared" si="11"/>
        <v>0.74840501140457549</v>
      </c>
    </row>
    <row r="90" spans="1:15" x14ac:dyDescent="0.3">
      <c r="A90" s="61" t="s">
        <v>156</v>
      </c>
      <c r="B90" s="41">
        <v>2025</v>
      </c>
      <c r="C90" s="41">
        <v>3</v>
      </c>
      <c r="D90" s="38">
        <v>45910</v>
      </c>
      <c r="E90" s="25" t="s">
        <v>328</v>
      </c>
      <c r="F90" s="39" t="s">
        <v>330</v>
      </c>
      <c r="G90" s="41">
        <v>30.848600000000001</v>
      </c>
      <c r="H90" s="41">
        <v>30.641999999999999</v>
      </c>
      <c r="I90" s="41">
        <v>0.91930000000000001</v>
      </c>
      <c r="J90" s="58">
        <f t="shared" si="8"/>
        <v>0.22473621233547447</v>
      </c>
      <c r="K90" s="41">
        <v>27.8841</v>
      </c>
      <c r="L90" s="41">
        <v>33.399900000000002</v>
      </c>
      <c r="M90" s="59" t="str">
        <f t="shared" si="9"/>
        <v>OK</v>
      </c>
      <c r="N90" s="60">
        <f t="shared" si="10"/>
        <v>0.67423797402258878</v>
      </c>
      <c r="O90" s="60">
        <f t="shared" si="11"/>
        <v>0.67423797402258878</v>
      </c>
    </row>
    <row r="91" spans="1:15" x14ac:dyDescent="0.3">
      <c r="A91" s="61" t="s">
        <v>156</v>
      </c>
      <c r="B91" s="41">
        <v>2025</v>
      </c>
      <c r="C91" s="41">
        <v>3</v>
      </c>
      <c r="D91" s="38">
        <v>45910</v>
      </c>
      <c r="E91" s="25" t="s">
        <v>328</v>
      </c>
      <c r="F91" s="39" t="s">
        <v>331</v>
      </c>
      <c r="G91" s="41">
        <v>30.678899999999999</v>
      </c>
      <c r="H91" s="41">
        <v>30.4892</v>
      </c>
      <c r="I91" s="41">
        <v>0.91469999999999996</v>
      </c>
      <c r="J91" s="58">
        <f t="shared" si="8"/>
        <v>0.20739040122444347</v>
      </c>
      <c r="K91" s="41">
        <v>27.745100000000001</v>
      </c>
      <c r="L91" s="41">
        <v>33.2333</v>
      </c>
      <c r="M91" s="59" t="str">
        <f t="shared" si="9"/>
        <v>OK</v>
      </c>
      <c r="N91" s="60">
        <f t="shared" si="10"/>
        <v>0.62218752869868155</v>
      </c>
      <c r="O91" s="60">
        <f t="shared" si="11"/>
        <v>0.62218752869868155</v>
      </c>
    </row>
    <row r="92" spans="1:15" x14ac:dyDescent="0.3">
      <c r="A92" s="61" t="s">
        <v>156</v>
      </c>
      <c r="B92" s="41">
        <v>2025</v>
      </c>
      <c r="C92" s="41">
        <v>3</v>
      </c>
      <c r="D92" s="38">
        <v>45910</v>
      </c>
      <c r="E92" s="25" t="s">
        <v>328</v>
      </c>
      <c r="F92" s="39" t="s">
        <v>332</v>
      </c>
      <c r="G92" s="41">
        <v>30.426600000000001</v>
      </c>
      <c r="H92" s="41">
        <v>30.257000000000001</v>
      </c>
      <c r="I92" s="41">
        <v>0.90769999999999995</v>
      </c>
      <c r="J92" s="58">
        <f t="shared" si="8"/>
        <v>0.18684587418750589</v>
      </c>
      <c r="K92" s="41">
        <v>27.533899999999999</v>
      </c>
      <c r="L92" s="41">
        <v>32.9801</v>
      </c>
      <c r="M92" s="59" t="str">
        <f t="shared" si="9"/>
        <v>OK</v>
      </c>
      <c r="N92" s="60">
        <f t="shared" si="10"/>
        <v>0.56053144726839765</v>
      </c>
      <c r="O92" s="60">
        <f t="shared" si="11"/>
        <v>0.56053144726839765</v>
      </c>
    </row>
    <row r="93" spans="1:15" x14ac:dyDescent="0.3">
      <c r="A93" s="61" t="s">
        <v>156</v>
      </c>
      <c r="B93" s="41">
        <v>2025</v>
      </c>
      <c r="C93" s="41">
        <v>3</v>
      </c>
      <c r="D93" s="38">
        <v>45910</v>
      </c>
      <c r="E93" s="25" t="s">
        <v>328</v>
      </c>
      <c r="F93" s="39" t="s">
        <v>333</v>
      </c>
      <c r="G93" s="41">
        <v>30.452100000000002</v>
      </c>
      <c r="H93" s="41">
        <v>30.2425</v>
      </c>
      <c r="I93" s="41">
        <v>0.9073</v>
      </c>
      <c r="J93" s="58">
        <f t="shared" si="8"/>
        <v>0.23101509974650258</v>
      </c>
      <c r="K93" s="41">
        <v>27.520600000000002</v>
      </c>
      <c r="L93" s="41">
        <v>32.964399999999998</v>
      </c>
      <c r="M93" s="59" t="str">
        <f t="shared" si="9"/>
        <v>OK</v>
      </c>
      <c r="N93" s="60">
        <f t="shared" si="10"/>
        <v>0.69306439613127813</v>
      </c>
      <c r="O93" s="60">
        <f t="shared" si="11"/>
        <v>0.69306439613127813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sheetProtection algorithmName="SHA-512" hashValue="WdgO9sD3bcQFlbmrjb6O1lT5zF+P2oFLluF12Q++j6S6mwsueJQdjWOVejXUfEbNCVOvnVJsP4CUVAOuiJHeIw==" saltValue="lAvW6OlbSS652q6phINUPQ==" spinCount="100000" sheet="1" objects="1" scenarios="1"/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4" t="s">
        <v>334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</row>
    <row r="2" spans="1:21" ht="19.95" customHeight="1" x14ac:dyDescent="0.3">
      <c r="A2" s="109" t="s">
        <v>335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21" ht="15.6" x14ac:dyDescent="0.3">
      <c r="A3" s="46" t="s">
        <v>336</v>
      </c>
      <c r="B3" s="51">
        <v>2025</v>
      </c>
      <c r="C3" s="46" t="s">
        <v>337</v>
      </c>
      <c r="D3" s="51">
        <v>2025</v>
      </c>
      <c r="F3" s="119" t="s">
        <v>338</v>
      </c>
      <c r="G3" s="105"/>
      <c r="H3" s="105"/>
      <c r="I3" s="105"/>
      <c r="J3" s="105"/>
      <c r="K3" s="105"/>
      <c r="L3" s="105"/>
      <c r="M3" s="105"/>
    </row>
    <row r="4" spans="1:21" ht="15.6" x14ac:dyDescent="0.3">
      <c r="A4" s="46" t="s">
        <v>339</v>
      </c>
      <c r="B4" s="64"/>
      <c r="F4" s="119" t="s">
        <v>340</v>
      </c>
      <c r="G4" s="105"/>
      <c r="H4" s="105"/>
      <c r="I4" s="105"/>
      <c r="J4" s="105"/>
      <c r="K4" s="105"/>
      <c r="L4" s="105"/>
      <c r="M4" s="105"/>
    </row>
    <row r="6" spans="1:21" ht="28.05" customHeight="1" x14ac:dyDescent="0.3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341</v>
      </c>
      <c r="K6" s="17" t="s">
        <v>289</v>
      </c>
      <c r="L6" s="17" t="s">
        <v>290</v>
      </c>
      <c r="M6" s="17" t="s">
        <v>342</v>
      </c>
    </row>
    <row r="7" spans="1:21" x14ac:dyDescent="0.3">
      <c r="A7" s="57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2">
        <f t="shared" ref="D7:D38" si="1">IF(INDEX(engEstat,ROW()-6,4)="","",INDEX(engEstat,ROW()-6,4))</f>
        <v>3.0055680000000002</v>
      </c>
      <c r="E7" s="62">
        <f t="shared" ref="E7:E38" si="2">IF(INDEX(engEstat,ROW()-6,5)="","",INDEX(engEstat,ROW()-6,5))</f>
        <v>6.8982997422070119E-2</v>
      </c>
      <c r="F7" s="63">
        <f t="shared" ref="F7:F38" si="3">IF(INDEX(engEstat,ROW()-6,6)="","",INDEX(engEstat,ROW()-6,6))</f>
        <v>2.2951734055616146</v>
      </c>
      <c r="G7" s="63">
        <f t="shared" ref="G7:G38" si="4">IF(INDEX(engEstat,ROW()-6,7)="","",INDEX(engEstat,ROW()-6,7))</f>
        <v>7</v>
      </c>
      <c r="H7" s="63">
        <f t="shared" ref="H7:H38" si="5">IF(INDEX(engEstat,ROW()-6,8)="","",INDEX(engEstat,ROW()-6,8))</f>
        <v>2.3333333333333335</v>
      </c>
      <c r="I7" s="63">
        <f t="shared" ref="I7:I38" si="6">IF(INDEX(engEstat,ROW()-6,9)="","",INDEX(engEstat,ROW()-6,9))</f>
        <v>5.4</v>
      </c>
      <c r="J7" s="63">
        <f t="shared" ref="J7:J38" si="7">IF($A7="","",IFERROR(AVERAGE($P7:$U7),""))</f>
        <v>0.95261814972648429</v>
      </c>
      <c r="K7" s="63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0.11267110203301166</v>
      </c>
      <c r="F8" s="63">
        <f t="shared" si="3"/>
        <v>1.6510318449966568</v>
      </c>
      <c r="G8" s="63">
        <f t="shared" si="4"/>
        <v>7</v>
      </c>
      <c r="H8" s="63">
        <f t="shared" si="5"/>
        <v>2.3333333333333335</v>
      </c>
      <c r="I8" s="63">
        <f t="shared" si="6"/>
        <v>5.4</v>
      </c>
      <c r="J8" s="63">
        <f t="shared" si="7"/>
        <v>0.95261814972648429</v>
      </c>
      <c r="K8" s="63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0.14884634056637064</v>
      </c>
      <c r="F9" s="63">
        <f t="shared" si="3"/>
        <v>0.90107606665191131</v>
      </c>
      <c r="G9" s="63">
        <f t="shared" si="4"/>
        <v>7</v>
      </c>
      <c r="H9" s="63">
        <f t="shared" si="5"/>
        <v>2.3333333333333335</v>
      </c>
      <c r="I9" s="63">
        <f t="shared" si="6"/>
        <v>5.4</v>
      </c>
      <c r="J9" s="63">
        <f t="shared" si="7"/>
        <v>0.95261814972648429</v>
      </c>
      <c r="K9" s="63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1.8678765126920675E-2</v>
      </c>
      <c r="F10" s="63">
        <f t="shared" si="3"/>
        <v>0.81040357672446339</v>
      </c>
      <c r="G10" s="63">
        <f t="shared" si="4"/>
        <v>4</v>
      </c>
      <c r="H10" s="63">
        <f t="shared" si="5"/>
        <v>1.3333333333333333</v>
      </c>
      <c r="I10" s="63">
        <f t="shared" si="6"/>
        <v>1.9500000000000002</v>
      </c>
      <c r="J10" s="63">
        <f t="shared" si="7"/>
        <v>0.86239034496887113</v>
      </c>
      <c r="K10" s="63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2.954837671796318E-2</v>
      </c>
      <c r="F11" s="63">
        <f t="shared" si="3"/>
        <v>0.67596870648771568</v>
      </c>
      <c r="G11" s="63">
        <f t="shared" si="4"/>
        <v>4</v>
      </c>
      <c r="H11" s="63">
        <f t="shared" si="5"/>
        <v>1.3333333333333333</v>
      </c>
      <c r="I11" s="63">
        <f t="shared" si="6"/>
        <v>1.9500000000000002</v>
      </c>
      <c r="J11" s="63">
        <f t="shared" si="7"/>
        <v>0.86239034496887113</v>
      </c>
      <c r="K11" s="63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3.4443298816073623E-2</v>
      </c>
      <c r="F12" s="63">
        <f t="shared" si="3"/>
        <v>0.67277061219531176</v>
      </c>
      <c r="G12" s="63">
        <f t="shared" si="4"/>
        <v>4</v>
      </c>
      <c r="H12" s="63">
        <f t="shared" si="5"/>
        <v>1.3333333333333333</v>
      </c>
      <c r="I12" s="63">
        <f t="shared" si="6"/>
        <v>1.9500000000000002</v>
      </c>
      <c r="J12" s="63">
        <f t="shared" si="7"/>
        <v>0.86239034496887113</v>
      </c>
      <c r="K12" s="63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4.8721349871830584E-2</v>
      </c>
      <c r="F13" s="63">
        <f t="shared" si="3"/>
        <v>0.88897969182582104</v>
      </c>
      <c r="G13" s="63">
        <f t="shared" si="4"/>
        <v>4</v>
      </c>
      <c r="H13" s="63">
        <f t="shared" si="5"/>
        <v>1.3333333333333333</v>
      </c>
      <c r="I13" s="63">
        <f t="shared" si="6"/>
        <v>0.67500000000000004</v>
      </c>
      <c r="J13" s="63">
        <f t="shared" si="7"/>
        <v>0.8201760184943323</v>
      </c>
      <c r="K13" s="63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7" t="str">
        <f>Analitos!$A$6</f>
        <v>HGB</v>
      </c>
      <c r="B14" s="37">
        <v>2</v>
      </c>
      <c r="C14" s="37">
        <f t="shared" si="0"/>
        <v>25</v>
      </c>
      <c r="D14" s="62">
        <f t="shared" si="1"/>
        <v>12.293559999999999</v>
      </c>
      <c r="E14" s="62">
        <f t="shared" si="2"/>
        <v>6.4464027436496152E-2</v>
      </c>
      <c r="F14" s="63">
        <f t="shared" si="3"/>
        <v>0.52437233345341916</v>
      </c>
      <c r="G14" s="63">
        <f t="shared" si="4"/>
        <v>4</v>
      </c>
      <c r="H14" s="63">
        <f t="shared" si="5"/>
        <v>1.3333333333333333</v>
      </c>
      <c r="I14" s="63">
        <f t="shared" si="6"/>
        <v>0.67500000000000004</v>
      </c>
      <c r="J14" s="63">
        <f t="shared" si="7"/>
        <v>0.8201760184943323</v>
      </c>
      <c r="K14" s="63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7" t="str">
        <f>Analitos!$A$6</f>
        <v>HGB</v>
      </c>
      <c r="B15" s="37">
        <v>3</v>
      </c>
      <c r="C15" s="37">
        <f t="shared" si="0"/>
        <v>25</v>
      </c>
      <c r="D15" s="62">
        <f t="shared" si="1"/>
        <v>15.54524</v>
      </c>
      <c r="E15" s="62">
        <f t="shared" si="2"/>
        <v>8.8394235294691773E-2</v>
      </c>
      <c r="F15" s="63">
        <f t="shared" si="3"/>
        <v>0.56862573556080043</v>
      </c>
      <c r="G15" s="63">
        <f t="shared" si="4"/>
        <v>4</v>
      </c>
      <c r="H15" s="63">
        <f t="shared" si="5"/>
        <v>1.3333333333333333</v>
      </c>
      <c r="I15" s="63">
        <f t="shared" si="6"/>
        <v>0.67500000000000004</v>
      </c>
      <c r="J15" s="63">
        <f t="shared" si="7"/>
        <v>0.8201760184943323</v>
      </c>
      <c r="K15" s="63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7" t="str">
        <f>Analitos!$A$7</f>
        <v>HCT</v>
      </c>
      <c r="B16" s="37">
        <v>1</v>
      </c>
      <c r="C16" s="37">
        <f t="shared" si="0"/>
        <v>25</v>
      </c>
      <c r="D16" s="62">
        <f t="shared" si="1"/>
        <v>16.550387999999998</v>
      </c>
      <c r="E16" s="62">
        <f t="shared" si="2"/>
        <v>0.30147793634029046</v>
      </c>
      <c r="F16" s="63">
        <f t="shared" si="3"/>
        <v>1.8215762454650035</v>
      </c>
      <c r="G16" s="63">
        <f t="shared" si="4"/>
        <v>4</v>
      </c>
      <c r="H16" s="63">
        <f t="shared" si="5"/>
        <v>1.3333333333333333</v>
      </c>
      <c r="I16" s="63">
        <f t="shared" si="6"/>
        <v>2.0999999999999996</v>
      </c>
      <c r="J16" s="63">
        <f t="shared" si="7"/>
        <v>1.3732692930608412</v>
      </c>
      <c r="K16" s="63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7" t="str">
        <f>Analitos!$A$7</f>
        <v>HCT</v>
      </c>
      <c r="B17" s="37">
        <v>2</v>
      </c>
      <c r="C17" s="37">
        <f t="shared" si="0"/>
        <v>25</v>
      </c>
      <c r="D17" s="62">
        <f t="shared" si="1"/>
        <v>35.802600000000005</v>
      </c>
      <c r="E17" s="62">
        <f t="shared" si="2"/>
        <v>0.49531058185748494</v>
      </c>
      <c r="F17" s="63">
        <f t="shared" si="3"/>
        <v>1.3834486374103694</v>
      </c>
      <c r="G17" s="63">
        <f t="shared" si="4"/>
        <v>4</v>
      </c>
      <c r="H17" s="63">
        <f t="shared" si="5"/>
        <v>1.3333333333333333</v>
      </c>
      <c r="I17" s="63">
        <f t="shared" si="6"/>
        <v>2.0999999999999996</v>
      </c>
      <c r="J17" s="63">
        <f t="shared" si="7"/>
        <v>1.3732692930608412</v>
      </c>
      <c r="K17" s="63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7" t="str">
        <f>Analitos!$A$7</f>
        <v>HCT</v>
      </c>
      <c r="B18" s="37">
        <v>3</v>
      </c>
      <c r="C18" s="37">
        <f t="shared" si="0"/>
        <v>25</v>
      </c>
      <c r="D18" s="62">
        <f t="shared" si="1"/>
        <v>44.942519999999995</v>
      </c>
      <c r="E18" s="62">
        <f t="shared" si="2"/>
        <v>0.46959776759832833</v>
      </c>
      <c r="F18" s="63">
        <f t="shared" si="3"/>
        <v>1.044885261436894</v>
      </c>
      <c r="G18" s="63">
        <f t="shared" si="4"/>
        <v>4</v>
      </c>
      <c r="H18" s="63">
        <f t="shared" si="5"/>
        <v>1.3333333333333333</v>
      </c>
      <c r="I18" s="63">
        <f t="shared" si="6"/>
        <v>2.0999999999999996</v>
      </c>
      <c r="J18" s="63">
        <f t="shared" si="7"/>
        <v>1.3732692930608412</v>
      </c>
      <c r="K18" s="63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7" t="str">
        <f>Analitos!$A$8</f>
        <v>MCV</v>
      </c>
      <c r="B19" s="37">
        <v>1</v>
      </c>
      <c r="C19" s="37">
        <f t="shared" si="0"/>
        <v>25</v>
      </c>
      <c r="D19" s="62">
        <f t="shared" si="1"/>
        <v>72.155820000000006</v>
      </c>
      <c r="E19" s="62">
        <f t="shared" si="2"/>
        <v>0.74372419675127821</v>
      </c>
      <c r="F19" s="63">
        <f t="shared" si="3"/>
        <v>1.0307196242122647</v>
      </c>
      <c r="G19" s="63">
        <f t="shared" si="4"/>
        <v>2.4095619923060774</v>
      </c>
      <c r="H19" s="63" t="str">
        <f t="shared" si="5"/>
        <v/>
      </c>
      <c r="I19" s="63">
        <f t="shared" si="6"/>
        <v>0.60000000000000009</v>
      </c>
      <c r="J19" s="63">
        <f t="shared" si="7"/>
        <v>1.1359564546310974</v>
      </c>
      <c r="K19" s="63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7" t="str">
        <f>Analitos!$A$8</f>
        <v>MCV</v>
      </c>
      <c r="B20" s="37">
        <v>2</v>
      </c>
      <c r="C20" s="37">
        <f t="shared" si="0"/>
        <v>25</v>
      </c>
      <c r="D20" s="62">
        <f t="shared" si="1"/>
        <v>81.972576000000004</v>
      </c>
      <c r="E20" s="62">
        <f t="shared" si="2"/>
        <v>0.75889536788677248</v>
      </c>
      <c r="F20" s="63">
        <f t="shared" si="3"/>
        <v>0.92579177685811953</v>
      </c>
      <c r="G20" s="63">
        <f t="shared" si="4"/>
        <v>2.4095619923060774</v>
      </c>
      <c r="H20" s="63" t="str">
        <f t="shared" si="5"/>
        <v/>
      </c>
      <c r="I20" s="63">
        <f t="shared" si="6"/>
        <v>0.60000000000000009</v>
      </c>
      <c r="J20" s="63">
        <f t="shared" si="7"/>
        <v>1.1359564546310974</v>
      </c>
      <c r="K20" s="63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7" t="str">
        <f>Analitos!$A$8</f>
        <v>MCV</v>
      </c>
      <c r="B21" s="37">
        <v>3</v>
      </c>
      <c r="C21" s="37">
        <f t="shared" si="0"/>
        <v>25</v>
      </c>
      <c r="D21" s="62">
        <f t="shared" si="1"/>
        <v>87.571144000000004</v>
      </c>
      <c r="E21" s="62">
        <f t="shared" si="2"/>
        <v>0.63200297538856509</v>
      </c>
      <c r="F21" s="63">
        <f t="shared" si="3"/>
        <v>0.72170231713378674</v>
      </c>
      <c r="G21" s="63">
        <f t="shared" si="4"/>
        <v>2.4095619923060774</v>
      </c>
      <c r="H21" s="63" t="str">
        <f t="shared" si="5"/>
        <v/>
      </c>
      <c r="I21" s="63">
        <f t="shared" si="6"/>
        <v>0.60000000000000009</v>
      </c>
      <c r="J21" s="63">
        <f t="shared" si="7"/>
        <v>1.1359564546310974</v>
      </c>
      <c r="K21" s="63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7" t="str">
        <f>Analitos!$A$9</f>
        <v>MCH</v>
      </c>
      <c r="B22" s="37">
        <v>1</v>
      </c>
      <c r="C22" s="37">
        <f t="shared" si="0"/>
        <v>25</v>
      </c>
      <c r="D22" s="62">
        <f t="shared" si="1"/>
        <v>23.806176000000001</v>
      </c>
      <c r="E22" s="62">
        <f t="shared" si="2"/>
        <v>0.26810840512747824</v>
      </c>
      <c r="F22" s="63">
        <f t="shared" si="3"/>
        <v>1.1262136561851774</v>
      </c>
      <c r="G22" s="63">
        <f t="shared" si="4"/>
        <v>2.6301695796471778</v>
      </c>
      <c r="H22" s="63" t="str">
        <f t="shared" si="5"/>
        <v/>
      </c>
      <c r="I22" s="63">
        <f t="shared" si="6"/>
        <v>0.60000000000000009</v>
      </c>
      <c r="J22" s="63">
        <f t="shared" si="7"/>
        <v>0.69347393077349739</v>
      </c>
      <c r="K22" s="63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7" t="str">
        <f>Analitos!$A$9</f>
        <v>MCH</v>
      </c>
      <c r="B23" s="37">
        <v>2</v>
      </c>
      <c r="C23" s="37">
        <f t="shared" si="0"/>
        <v>25</v>
      </c>
      <c r="D23" s="62">
        <f t="shared" si="1"/>
        <v>28.065932000000004</v>
      </c>
      <c r="E23" s="62">
        <f t="shared" si="2"/>
        <v>0.22880332842858758</v>
      </c>
      <c r="F23" s="63">
        <f t="shared" si="3"/>
        <v>0.8152350986547946</v>
      </c>
      <c r="G23" s="63">
        <f t="shared" si="4"/>
        <v>2.6301695796471778</v>
      </c>
      <c r="H23" s="63" t="str">
        <f t="shared" si="5"/>
        <v/>
      </c>
      <c r="I23" s="63">
        <f t="shared" si="6"/>
        <v>0.60000000000000009</v>
      </c>
      <c r="J23" s="63">
        <f t="shared" si="7"/>
        <v>0.69347393077349739</v>
      </c>
      <c r="K23" s="63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7" t="str">
        <f>Analitos!$A$9</f>
        <v>MCH</v>
      </c>
      <c r="B24" s="37">
        <v>3</v>
      </c>
      <c r="C24" s="37">
        <f t="shared" si="0"/>
        <v>25</v>
      </c>
      <c r="D24" s="62">
        <f t="shared" si="1"/>
        <v>30.337060000000001</v>
      </c>
      <c r="E24" s="62">
        <f t="shared" si="2"/>
        <v>0.18563368947113715</v>
      </c>
      <c r="F24" s="63">
        <f t="shared" si="3"/>
        <v>0.61190401927918248</v>
      </c>
      <c r="G24" s="63">
        <f t="shared" si="4"/>
        <v>2.6301695796471778</v>
      </c>
      <c r="H24" s="63" t="str">
        <f t="shared" si="5"/>
        <v/>
      </c>
      <c r="I24" s="63">
        <f t="shared" si="6"/>
        <v>0.60000000000000009</v>
      </c>
      <c r="J24" s="63">
        <f t="shared" si="7"/>
        <v>0.69347393077349739</v>
      </c>
      <c r="K24" s="63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7" t="str">
        <f>Analitos!$A$10</f>
        <v>MCHC</v>
      </c>
      <c r="B25" s="37">
        <v>1</v>
      </c>
      <c r="C25" s="37">
        <f t="shared" si="0"/>
        <v>25</v>
      </c>
      <c r="D25" s="62">
        <f t="shared" si="1"/>
        <v>32.808888000000003</v>
      </c>
      <c r="E25" s="62">
        <f t="shared" si="2"/>
        <v>0.48486925498873695</v>
      </c>
      <c r="F25" s="63">
        <f t="shared" si="3"/>
        <v>1.4778594598778749</v>
      </c>
      <c r="G25" s="63">
        <f t="shared" si="4"/>
        <v>1.7378743866409962</v>
      </c>
      <c r="H25" s="63" t="str">
        <f t="shared" si="5"/>
        <v/>
      </c>
      <c r="I25" s="63">
        <f t="shared" si="6"/>
        <v>0.67500000000000004</v>
      </c>
      <c r="J25" s="63" t="str">
        <f t="shared" si="7"/>
        <v/>
      </c>
      <c r="K25" s="63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7" t="str">
        <f>Analitos!$A$10</f>
        <v>MCHC</v>
      </c>
      <c r="B26" s="37">
        <v>2</v>
      </c>
      <c r="C26" s="37">
        <f t="shared" si="0"/>
        <v>25</v>
      </c>
      <c r="D26" s="62">
        <f t="shared" si="1"/>
        <v>34.147188000000007</v>
      </c>
      <c r="E26" s="62">
        <f t="shared" si="2"/>
        <v>0.45496265077476394</v>
      </c>
      <c r="F26" s="63">
        <f t="shared" si="3"/>
        <v>1.332357589078093</v>
      </c>
      <c r="G26" s="63">
        <f t="shared" si="4"/>
        <v>1.7378743866409962</v>
      </c>
      <c r="H26" s="63" t="str">
        <f t="shared" si="5"/>
        <v/>
      </c>
      <c r="I26" s="63">
        <f t="shared" si="6"/>
        <v>0.67500000000000004</v>
      </c>
      <c r="J26" s="63" t="str">
        <f t="shared" si="7"/>
        <v/>
      </c>
      <c r="K26" s="63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7" t="str">
        <f>Analitos!$A$10</f>
        <v>MCHC</v>
      </c>
      <c r="B27" s="37">
        <v>3</v>
      </c>
      <c r="C27" s="37">
        <f t="shared" si="0"/>
        <v>25</v>
      </c>
      <c r="D27" s="62">
        <f t="shared" si="1"/>
        <v>34.581483999999989</v>
      </c>
      <c r="E27" s="62">
        <f t="shared" si="2"/>
        <v>0.32816524252272722</v>
      </c>
      <c r="F27" s="63">
        <f t="shared" si="3"/>
        <v>0.94896229011666278</v>
      </c>
      <c r="G27" s="63">
        <f t="shared" si="4"/>
        <v>1.7378743866409962</v>
      </c>
      <c r="H27" s="63" t="str">
        <f t="shared" si="5"/>
        <v/>
      </c>
      <c r="I27" s="63">
        <f t="shared" si="6"/>
        <v>0.67500000000000004</v>
      </c>
      <c r="J27" s="63" t="str">
        <f t="shared" si="7"/>
        <v/>
      </c>
      <c r="K27" s="63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7" t="str">
        <f>Analitos!$A$11</f>
        <v>PLT</v>
      </c>
      <c r="B28" s="37">
        <v>1</v>
      </c>
      <c r="C28" s="37">
        <f t="shared" si="0"/>
        <v>25</v>
      </c>
      <c r="D28" s="62">
        <f t="shared" si="1"/>
        <v>68.461864000000006</v>
      </c>
      <c r="E28" s="62">
        <f t="shared" si="2"/>
        <v>2.7462517045784414</v>
      </c>
      <c r="F28" s="63">
        <f t="shared" si="3"/>
        <v>4.0113598200867582</v>
      </c>
      <c r="G28" s="63">
        <f t="shared" si="4"/>
        <v>15</v>
      </c>
      <c r="H28" s="63">
        <f t="shared" si="5"/>
        <v>5</v>
      </c>
      <c r="I28" s="63">
        <f t="shared" si="6"/>
        <v>5.625</v>
      </c>
      <c r="J28" s="63" t="str">
        <f t="shared" si="7"/>
        <v/>
      </c>
      <c r="K28" s="63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7" t="str">
        <f>Analitos!$A$11</f>
        <v>PLT</v>
      </c>
      <c r="B29" s="37">
        <v>2</v>
      </c>
      <c r="C29" s="37">
        <f t="shared" si="0"/>
        <v>25</v>
      </c>
      <c r="D29" s="62">
        <f t="shared" si="1"/>
        <v>227.46821199999999</v>
      </c>
      <c r="E29" s="62">
        <f t="shared" si="2"/>
        <v>9.8941051309740295</v>
      </c>
      <c r="F29" s="63">
        <f t="shared" si="3"/>
        <v>4.3496649681204813</v>
      </c>
      <c r="G29" s="63">
        <f t="shared" si="4"/>
        <v>15</v>
      </c>
      <c r="H29" s="63">
        <f t="shared" si="5"/>
        <v>5</v>
      </c>
      <c r="I29" s="63">
        <f t="shared" si="6"/>
        <v>5.625</v>
      </c>
      <c r="J29" s="63" t="str">
        <f t="shared" si="7"/>
        <v/>
      </c>
      <c r="K29" s="63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7" t="str">
        <f>Analitos!$A$11</f>
        <v>PLT</v>
      </c>
      <c r="B30" s="37">
        <v>3</v>
      </c>
      <c r="C30" s="37">
        <f t="shared" si="0"/>
        <v>25</v>
      </c>
      <c r="D30" s="62">
        <f t="shared" si="1"/>
        <v>517.29893199999981</v>
      </c>
      <c r="E30" s="62">
        <f t="shared" si="2"/>
        <v>13.25278600218711</v>
      </c>
      <c r="F30" s="63">
        <f t="shared" si="3"/>
        <v>2.5619202326493715</v>
      </c>
      <c r="G30" s="63">
        <f t="shared" si="4"/>
        <v>15</v>
      </c>
      <c r="H30" s="63">
        <f t="shared" si="5"/>
        <v>5</v>
      </c>
      <c r="I30" s="63">
        <f t="shared" si="6"/>
        <v>5.625</v>
      </c>
      <c r="J30" s="63" t="str">
        <f t="shared" si="7"/>
        <v/>
      </c>
      <c r="K30" s="63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7" t="str">
        <f>Analitos!$A$12</f>
        <v>NEUT%</v>
      </c>
      <c r="B31" s="37">
        <v>1</v>
      </c>
      <c r="C31" s="37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 t="shared" si="4"/>
        <v>27.582809524942444</v>
      </c>
      <c r="H31" s="63" t="str">
        <f t="shared" si="5"/>
        <v/>
      </c>
      <c r="I31" s="63">
        <f t="shared" si="6"/>
        <v>10.5</v>
      </c>
      <c r="J31" s="63" t="str">
        <f t="shared" si="7"/>
        <v/>
      </c>
      <c r="K31" s="63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7" t="str">
        <f>Analitos!$A$12</f>
        <v>NEUT%</v>
      </c>
      <c r="B32" s="37">
        <v>2</v>
      </c>
      <c r="C32" s="37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 t="shared" si="4"/>
        <v>27.582809524942444</v>
      </c>
      <c r="H32" s="63" t="str">
        <f t="shared" si="5"/>
        <v/>
      </c>
      <c r="I32" s="63">
        <f t="shared" si="6"/>
        <v>10.5</v>
      </c>
      <c r="J32" s="63" t="str">
        <f t="shared" si="7"/>
        <v/>
      </c>
      <c r="K32" s="63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7" t="str">
        <f>Analitos!$A$12</f>
        <v>NEUT%</v>
      </c>
      <c r="B33" s="37">
        <v>3</v>
      </c>
      <c r="C33" s="37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 t="shared" si="4"/>
        <v>27.582809524942444</v>
      </c>
      <c r="H33" s="63" t="str">
        <f t="shared" si="5"/>
        <v/>
      </c>
      <c r="I33" s="63">
        <f t="shared" si="6"/>
        <v>10.5</v>
      </c>
      <c r="J33" s="63" t="str">
        <f t="shared" si="7"/>
        <v/>
      </c>
      <c r="K33" s="63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7" t="str">
        <f>Analitos!$A$13</f>
        <v>LYMPH%</v>
      </c>
      <c r="B34" s="37">
        <v>1</v>
      </c>
      <c r="C34" s="37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 t="shared" si="4"/>
        <v>22.757982753098187</v>
      </c>
      <c r="H34" s="63" t="str">
        <f t="shared" si="5"/>
        <v/>
      </c>
      <c r="I34" s="63">
        <f t="shared" si="6"/>
        <v>8.1000000000000014</v>
      </c>
      <c r="J34" s="63" t="str">
        <f t="shared" si="7"/>
        <v/>
      </c>
      <c r="K34" s="63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7" t="str">
        <f>Analitos!$A$13</f>
        <v>LYMPH%</v>
      </c>
      <c r="B35" s="37">
        <v>2</v>
      </c>
      <c r="C35" s="37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 t="shared" si="4"/>
        <v>22.757982753098187</v>
      </c>
      <c r="H35" s="63" t="str">
        <f t="shared" si="5"/>
        <v/>
      </c>
      <c r="I35" s="63">
        <f t="shared" si="6"/>
        <v>8.1000000000000014</v>
      </c>
      <c r="J35" s="63" t="str">
        <f t="shared" si="7"/>
        <v/>
      </c>
      <c r="K35" s="63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7" t="str">
        <f>Analitos!$A$13</f>
        <v>LYMPH%</v>
      </c>
      <c r="B36" s="37">
        <v>3</v>
      </c>
      <c r="C36" s="37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 t="shared" si="4"/>
        <v>22.757982753098187</v>
      </c>
      <c r="H36" s="63" t="str">
        <f t="shared" si="5"/>
        <v/>
      </c>
      <c r="I36" s="63">
        <f t="shared" si="6"/>
        <v>8.1000000000000014</v>
      </c>
      <c r="J36" s="63" t="str">
        <f t="shared" si="7"/>
        <v/>
      </c>
      <c r="K36" s="63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7" t="str">
        <f>Analitos!$A$14</f>
        <v>MONO%</v>
      </c>
      <c r="B37" s="37">
        <v>1</v>
      </c>
      <c r="C37" s="37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 t="shared" si="4"/>
        <v>26.16342831769812</v>
      </c>
      <c r="H37" s="63" t="str">
        <f t="shared" si="5"/>
        <v/>
      </c>
      <c r="I37" s="63">
        <f t="shared" si="6"/>
        <v>9.9750000000000014</v>
      </c>
      <c r="J37" s="63" t="str">
        <f t="shared" si="7"/>
        <v/>
      </c>
      <c r="K37" s="63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7" t="str">
        <f>Analitos!$A$14</f>
        <v>MONO%</v>
      </c>
      <c r="B38" s="37">
        <v>2</v>
      </c>
      <c r="C38" s="37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 t="shared" si="4"/>
        <v>26.16342831769812</v>
      </c>
      <c r="H38" s="63" t="str">
        <f t="shared" si="5"/>
        <v/>
      </c>
      <c r="I38" s="63">
        <f t="shared" si="6"/>
        <v>9.9750000000000014</v>
      </c>
      <c r="J38" s="63" t="str">
        <f t="shared" si="7"/>
        <v/>
      </c>
      <c r="K38" s="63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7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2" t="str">
        <f t="shared" ref="D39:D70" si="12">IF(INDEX(engEstat,ROW()-6,4)="","",INDEX(engEstat,ROW()-6,4))</f>
        <v/>
      </c>
      <c r="E39" s="62" t="str">
        <f t="shared" ref="E39:E70" si="13">IF(INDEX(engEstat,ROW()-6,5)="","",INDEX(engEstat,ROW()-6,5))</f>
        <v/>
      </c>
      <c r="F39" s="63" t="str">
        <f t="shared" ref="F39:F70" si="14">IF(INDEX(engEstat,ROW()-6,6)="","",INDEX(engEstat,ROW()-6,6))</f>
        <v/>
      </c>
      <c r="G39" s="63">
        <f t="shared" ref="G39:G70" si="15">IF(INDEX(engEstat,ROW()-6,7)="","",INDEX(engEstat,ROW()-6,7))</f>
        <v>26.16342831769812</v>
      </c>
      <c r="H39" s="63" t="str">
        <f t="shared" ref="H39:H70" si="16">IF(INDEX(engEstat,ROW()-6,8)="","",INDEX(engEstat,ROW()-6,8))</f>
        <v/>
      </c>
      <c r="I39" s="63">
        <f t="shared" ref="I39:I70" si="17">IF(INDEX(engEstat,ROW()-6,9)="","",INDEX(engEstat,ROW()-6,9))</f>
        <v>9.9750000000000014</v>
      </c>
      <c r="J39" s="63" t="str">
        <f t="shared" ref="J39:J70" si="18">IF($A39="","",IFERROR(AVERAGE($P39:$U39),""))</f>
        <v/>
      </c>
      <c r="K39" s="63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7" t="str">
        <f>Analitos!$A$15</f>
        <v>EO%</v>
      </c>
      <c r="B40" s="37">
        <v>1</v>
      </c>
      <c r="C40" s="37">
        <f t="shared" si="11"/>
        <v>0</v>
      </c>
      <c r="D40" s="62" t="str">
        <f t="shared" si="12"/>
        <v/>
      </c>
      <c r="E40" s="62" t="str">
        <f t="shared" si="13"/>
        <v/>
      </c>
      <c r="F40" s="63" t="str">
        <f t="shared" si="14"/>
        <v/>
      </c>
      <c r="G40" s="63">
        <f t="shared" si="15"/>
        <v>43.555633017205778</v>
      </c>
      <c r="H40" s="63" t="str">
        <f t="shared" si="16"/>
        <v/>
      </c>
      <c r="I40" s="63">
        <f t="shared" si="17"/>
        <v>11.175000000000001</v>
      </c>
      <c r="J40" s="63" t="str">
        <f t="shared" si="18"/>
        <v/>
      </c>
      <c r="K40" s="63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7" t="str">
        <f>Analitos!$A$15</f>
        <v>EO%</v>
      </c>
      <c r="B41" s="37">
        <v>2</v>
      </c>
      <c r="C41" s="37">
        <f t="shared" si="11"/>
        <v>0</v>
      </c>
      <c r="D41" s="62" t="str">
        <f t="shared" si="12"/>
        <v/>
      </c>
      <c r="E41" s="62" t="str">
        <f t="shared" si="13"/>
        <v/>
      </c>
      <c r="F41" s="63" t="str">
        <f t="shared" si="14"/>
        <v/>
      </c>
      <c r="G41" s="63">
        <f t="shared" si="15"/>
        <v>43.555633017205778</v>
      </c>
      <c r="H41" s="63" t="str">
        <f t="shared" si="16"/>
        <v/>
      </c>
      <c r="I41" s="63">
        <f t="shared" si="17"/>
        <v>11.175000000000001</v>
      </c>
      <c r="J41" s="63" t="str">
        <f t="shared" si="18"/>
        <v/>
      </c>
      <c r="K41" s="63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7" t="str">
        <f>Analitos!$A$15</f>
        <v>EO%</v>
      </c>
      <c r="B42" s="37">
        <v>3</v>
      </c>
      <c r="C42" s="37">
        <f t="shared" si="11"/>
        <v>0</v>
      </c>
      <c r="D42" s="62" t="str">
        <f t="shared" si="12"/>
        <v/>
      </c>
      <c r="E42" s="62" t="str">
        <f t="shared" si="13"/>
        <v/>
      </c>
      <c r="F42" s="63" t="str">
        <f t="shared" si="14"/>
        <v/>
      </c>
      <c r="G42" s="63">
        <f t="shared" si="15"/>
        <v>43.555633017205778</v>
      </c>
      <c r="H42" s="63" t="str">
        <f t="shared" si="16"/>
        <v/>
      </c>
      <c r="I42" s="63">
        <f t="shared" si="17"/>
        <v>11.175000000000001</v>
      </c>
      <c r="J42" s="63" t="str">
        <f t="shared" si="18"/>
        <v/>
      </c>
      <c r="K42" s="63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7" t="str">
        <f>Analitos!$A$16</f>
        <v>BASO%</v>
      </c>
      <c r="B43" s="37">
        <v>1</v>
      </c>
      <c r="C43" s="37">
        <f t="shared" si="11"/>
        <v>0</v>
      </c>
      <c r="D43" s="62" t="str">
        <f t="shared" si="12"/>
        <v/>
      </c>
      <c r="E43" s="62" t="str">
        <f t="shared" si="13"/>
        <v/>
      </c>
      <c r="F43" s="63" t="str">
        <f t="shared" si="14"/>
        <v/>
      </c>
      <c r="G43" s="63">
        <f t="shared" si="15"/>
        <v>26.2487335922151</v>
      </c>
      <c r="H43" s="63" t="str">
        <f t="shared" si="16"/>
        <v/>
      </c>
      <c r="I43" s="63">
        <f t="shared" si="17"/>
        <v>9.3000000000000007</v>
      </c>
      <c r="J43" s="63" t="str">
        <f t="shared" si="18"/>
        <v/>
      </c>
      <c r="K43" s="63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7" t="str">
        <f>Analitos!$A$16</f>
        <v>BASO%</v>
      </c>
      <c r="B44" s="37">
        <v>2</v>
      </c>
      <c r="C44" s="37">
        <f t="shared" si="11"/>
        <v>0</v>
      </c>
      <c r="D44" s="62" t="str">
        <f t="shared" si="12"/>
        <v/>
      </c>
      <c r="E44" s="62" t="str">
        <f t="shared" si="13"/>
        <v/>
      </c>
      <c r="F44" s="63" t="str">
        <f t="shared" si="14"/>
        <v/>
      </c>
      <c r="G44" s="63">
        <f t="shared" si="15"/>
        <v>26.2487335922151</v>
      </c>
      <c r="H44" s="63" t="str">
        <f t="shared" si="16"/>
        <v/>
      </c>
      <c r="I44" s="63">
        <f t="shared" si="17"/>
        <v>9.3000000000000007</v>
      </c>
      <c r="J44" s="63" t="str">
        <f t="shared" si="18"/>
        <v/>
      </c>
      <c r="K44" s="63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7" t="str">
        <f>Analitos!$A$16</f>
        <v>BASO%</v>
      </c>
      <c r="B45" s="37">
        <v>3</v>
      </c>
      <c r="C45" s="37">
        <f t="shared" si="11"/>
        <v>0</v>
      </c>
      <c r="D45" s="62" t="str">
        <f t="shared" si="12"/>
        <v/>
      </c>
      <c r="E45" s="62" t="str">
        <f t="shared" si="13"/>
        <v/>
      </c>
      <c r="F45" s="63" t="str">
        <f t="shared" si="14"/>
        <v/>
      </c>
      <c r="G45" s="63">
        <f t="shared" si="15"/>
        <v>26.2487335922151</v>
      </c>
      <c r="H45" s="63" t="str">
        <f t="shared" si="16"/>
        <v/>
      </c>
      <c r="I45" s="63">
        <f t="shared" si="17"/>
        <v>9.3000000000000007</v>
      </c>
      <c r="J45" s="63" t="str">
        <f t="shared" si="18"/>
        <v/>
      </c>
      <c r="K45" s="63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7" t="str">
        <f>Analitos!$A$17</f>
        <v>NEUT#</v>
      </c>
      <c r="B46" s="37">
        <v>1</v>
      </c>
      <c r="C46" s="37">
        <f t="shared" si="11"/>
        <v>25</v>
      </c>
      <c r="D46" s="62">
        <f t="shared" si="12"/>
        <v>1.2140600000000001</v>
      </c>
      <c r="E46" s="62">
        <f t="shared" si="13"/>
        <v>4.0568522280211308E-2</v>
      </c>
      <c r="F46" s="63">
        <f t="shared" si="14"/>
        <v>3.3415582656714911</v>
      </c>
      <c r="G46" s="63">
        <f t="shared" si="15"/>
        <v>27.582809524942444</v>
      </c>
      <c r="H46" s="63" t="str">
        <f t="shared" si="16"/>
        <v/>
      </c>
      <c r="I46" s="63">
        <f t="shared" si="17"/>
        <v>10.5</v>
      </c>
      <c r="J46" s="63" t="str">
        <f t="shared" si="18"/>
        <v/>
      </c>
      <c r="K46" s="63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7" t="str">
        <f>Analitos!$A$17</f>
        <v>NEUT#</v>
      </c>
      <c r="B47" s="37">
        <v>2</v>
      </c>
      <c r="C47" s="37">
        <f t="shared" si="11"/>
        <v>25</v>
      </c>
      <c r="D47" s="62">
        <f t="shared" si="12"/>
        <v>2.983816</v>
      </c>
      <c r="E47" s="62">
        <f t="shared" si="13"/>
        <v>5.4569685418432386E-2</v>
      </c>
      <c r="F47" s="63">
        <f t="shared" si="14"/>
        <v>1.8288555801843138</v>
      </c>
      <c r="G47" s="63">
        <f t="shared" si="15"/>
        <v>27.582809524942444</v>
      </c>
      <c r="H47" s="63" t="str">
        <f t="shared" si="16"/>
        <v/>
      </c>
      <c r="I47" s="63">
        <f t="shared" si="17"/>
        <v>10.5</v>
      </c>
      <c r="J47" s="63" t="str">
        <f t="shared" si="18"/>
        <v/>
      </c>
      <c r="K47" s="63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7" t="str">
        <f>Analitos!$A$17</f>
        <v>NEUT#</v>
      </c>
      <c r="B48" s="37">
        <v>3</v>
      </c>
      <c r="C48" s="37">
        <f t="shared" si="11"/>
        <v>25</v>
      </c>
      <c r="D48" s="62">
        <f t="shared" si="12"/>
        <v>7.8644599999999993</v>
      </c>
      <c r="E48" s="62">
        <f t="shared" si="13"/>
        <v>0.17538386945972737</v>
      </c>
      <c r="F48" s="63">
        <f t="shared" si="14"/>
        <v>2.2300815244750103</v>
      </c>
      <c r="G48" s="63">
        <f t="shared" si="15"/>
        <v>27.582809524942444</v>
      </c>
      <c r="H48" s="63" t="str">
        <f t="shared" si="16"/>
        <v/>
      </c>
      <c r="I48" s="63">
        <f t="shared" si="17"/>
        <v>10.5</v>
      </c>
      <c r="J48" s="63" t="str">
        <f t="shared" si="18"/>
        <v/>
      </c>
      <c r="K48" s="63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7" t="str">
        <f>Analitos!$A$18</f>
        <v>LYMPH#</v>
      </c>
      <c r="B49" s="37">
        <v>1</v>
      </c>
      <c r="C49" s="37">
        <f t="shared" si="11"/>
        <v>25</v>
      </c>
      <c r="D49" s="62">
        <f t="shared" si="12"/>
        <v>1.0061119999999999</v>
      </c>
      <c r="E49" s="62">
        <f t="shared" si="13"/>
        <v>4.7195482834695102E-2</v>
      </c>
      <c r="F49" s="63">
        <f t="shared" si="14"/>
        <v>4.6908776393378773</v>
      </c>
      <c r="G49" s="63">
        <f t="shared" si="15"/>
        <v>22.757982753098187</v>
      </c>
      <c r="H49" s="63" t="str">
        <f t="shared" si="16"/>
        <v/>
      </c>
      <c r="I49" s="63">
        <f t="shared" si="17"/>
        <v>8.1000000000000014</v>
      </c>
      <c r="J49" s="63" t="str">
        <f t="shared" si="18"/>
        <v/>
      </c>
      <c r="K49" s="63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7" t="str">
        <f>Analitos!$A$18</f>
        <v>LYMPH#</v>
      </c>
      <c r="B50" s="37">
        <v>2</v>
      </c>
      <c r="C50" s="37">
        <f t="shared" si="11"/>
        <v>25</v>
      </c>
      <c r="D50" s="62">
        <f t="shared" si="12"/>
        <v>1.9905360000000001</v>
      </c>
      <c r="E50" s="62">
        <f t="shared" si="13"/>
        <v>5.0843738388648564E-2</v>
      </c>
      <c r="F50" s="63">
        <f t="shared" si="14"/>
        <v>2.5542737427832787</v>
      </c>
      <c r="G50" s="63">
        <f t="shared" si="15"/>
        <v>22.757982753098187</v>
      </c>
      <c r="H50" s="63" t="str">
        <f t="shared" si="16"/>
        <v/>
      </c>
      <c r="I50" s="63">
        <f t="shared" si="17"/>
        <v>8.1000000000000014</v>
      </c>
      <c r="J50" s="63" t="str">
        <f t="shared" si="18"/>
        <v/>
      </c>
      <c r="K50" s="63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7" t="str">
        <f>Analitos!$A$18</f>
        <v>LYMPH#</v>
      </c>
      <c r="B51" s="37">
        <v>3</v>
      </c>
      <c r="C51" s="37">
        <f t="shared" si="11"/>
        <v>25</v>
      </c>
      <c r="D51" s="62">
        <f t="shared" si="12"/>
        <v>4.0317119999999997</v>
      </c>
      <c r="E51" s="62">
        <f t="shared" si="13"/>
        <v>0.20901574964581013</v>
      </c>
      <c r="F51" s="63">
        <f t="shared" si="14"/>
        <v>5.1842926688664797</v>
      </c>
      <c r="G51" s="63">
        <f t="shared" si="15"/>
        <v>22.757982753098187</v>
      </c>
      <c r="H51" s="63" t="str">
        <f t="shared" si="16"/>
        <v/>
      </c>
      <c r="I51" s="63">
        <f t="shared" si="17"/>
        <v>8.1000000000000014</v>
      </c>
      <c r="J51" s="63" t="str">
        <f t="shared" si="18"/>
        <v/>
      </c>
      <c r="K51" s="63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7" t="str">
        <f>Analitos!$A$19</f>
        <v>MONO#</v>
      </c>
      <c r="B52" s="37">
        <v>1</v>
      </c>
      <c r="C52" s="37">
        <f t="shared" si="11"/>
        <v>25</v>
      </c>
      <c r="D52" s="62">
        <f t="shared" si="12"/>
        <v>0.34645200000000004</v>
      </c>
      <c r="E52" s="62">
        <f t="shared" si="13"/>
        <v>2.6328804251870865E-2</v>
      </c>
      <c r="F52" s="63">
        <f t="shared" si="14"/>
        <v>7.5995532575568516</v>
      </c>
      <c r="G52" s="63">
        <f t="shared" si="15"/>
        <v>26.16342831769812</v>
      </c>
      <c r="H52" s="63" t="str">
        <f t="shared" si="16"/>
        <v/>
      </c>
      <c r="I52" s="63">
        <f t="shared" si="17"/>
        <v>9.9750000000000014</v>
      </c>
      <c r="J52" s="63" t="str">
        <f t="shared" si="18"/>
        <v/>
      </c>
      <c r="K52" s="63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7" t="str">
        <f>Analitos!$A$19</f>
        <v>MONO#</v>
      </c>
      <c r="B53" s="37">
        <v>2</v>
      </c>
      <c r="C53" s="37">
        <f t="shared" si="11"/>
        <v>25</v>
      </c>
      <c r="D53" s="62">
        <f t="shared" si="12"/>
        <v>0.75047999999999992</v>
      </c>
      <c r="E53" s="62">
        <f t="shared" si="13"/>
        <v>6.0834680350383474E-2</v>
      </c>
      <c r="F53" s="63">
        <f t="shared" si="14"/>
        <v>8.1061028075876074</v>
      </c>
      <c r="G53" s="63">
        <f t="shared" si="15"/>
        <v>26.16342831769812</v>
      </c>
      <c r="H53" s="63" t="str">
        <f t="shared" si="16"/>
        <v/>
      </c>
      <c r="I53" s="63">
        <f t="shared" si="17"/>
        <v>9.9750000000000014</v>
      </c>
      <c r="J53" s="63" t="str">
        <f t="shared" si="18"/>
        <v/>
      </c>
      <c r="K53" s="63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7" t="str">
        <f>Analitos!$A$19</f>
        <v>MONO#</v>
      </c>
      <c r="B54" s="37">
        <v>3</v>
      </c>
      <c r="C54" s="37">
        <f t="shared" si="11"/>
        <v>25</v>
      </c>
      <c r="D54" s="62">
        <f t="shared" si="12"/>
        <v>1.9486999999999997</v>
      </c>
      <c r="E54" s="62">
        <f t="shared" si="13"/>
        <v>0.15946174306083577</v>
      </c>
      <c r="F54" s="63">
        <f t="shared" si="14"/>
        <v>8.1829806055747838</v>
      </c>
      <c r="G54" s="63">
        <f t="shared" si="15"/>
        <v>26.16342831769812</v>
      </c>
      <c r="H54" s="63" t="str">
        <f t="shared" si="16"/>
        <v/>
      </c>
      <c r="I54" s="63">
        <f t="shared" si="17"/>
        <v>9.9750000000000014</v>
      </c>
      <c r="J54" s="63" t="str">
        <f t="shared" si="18"/>
        <v/>
      </c>
      <c r="K54" s="63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7" t="str">
        <f>Analitos!$A$20</f>
        <v>EO#</v>
      </c>
      <c r="B55" s="37">
        <v>1</v>
      </c>
      <c r="C55" s="37">
        <f t="shared" si="11"/>
        <v>25</v>
      </c>
      <c r="D55" s="62">
        <f t="shared" si="12"/>
        <v>0.28698400000000002</v>
      </c>
      <c r="E55" s="62">
        <f t="shared" si="13"/>
        <v>1.636262713217736E-2</v>
      </c>
      <c r="F55" s="63">
        <f t="shared" si="14"/>
        <v>5.7015816673324506</v>
      </c>
      <c r="G55" s="63">
        <f t="shared" si="15"/>
        <v>43.555633017205778</v>
      </c>
      <c r="H55" s="63" t="str">
        <f t="shared" si="16"/>
        <v/>
      </c>
      <c r="I55" s="63">
        <f t="shared" si="17"/>
        <v>11.175000000000001</v>
      </c>
      <c r="J55" s="63" t="str">
        <f t="shared" si="18"/>
        <v/>
      </c>
      <c r="K55" s="63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7" t="str">
        <f>Analitos!$A$20</f>
        <v>EO#</v>
      </c>
      <c r="B56" s="37">
        <v>2</v>
      </c>
      <c r="C56" s="37">
        <f t="shared" si="11"/>
        <v>25</v>
      </c>
      <c r="D56" s="62">
        <f t="shared" si="12"/>
        <v>0.73586800000000008</v>
      </c>
      <c r="E56" s="62">
        <f t="shared" si="13"/>
        <v>3.8327130512645122E-2</v>
      </c>
      <c r="F56" s="63">
        <f t="shared" si="14"/>
        <v>5.2084246784267174</v>
      </c>
      <c r="G56" s="63">
        <f t="shared" si="15"/>
        <v>43.555633017205778</v>
      </c>
      <c r="H56" s="63" t="str">
        <f t="shared" si="16"/>
        <v/>
      </c>
      <c r="I56" s="63">
        <f t="shared" si="17"/>
        <v>11.175000000000001</v>
      </c>
      <c r="J56" s="63" t="str">
        <f t="shared" si="18"/>
        <v/>
      </c>
      <c r="K56" s="63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7" t="str">
        <f>Analitos!$A$20</f>
        <v>EO#</v>
      </c>
      <c r="B57" s="37">
        <v>3</v>
      </c>
      <c r="C57" s="37">
        <f t="shared" si="11"/>
        <v>25</v>
      </c>
      <c r="D57" s="62">
        <f t="shared" si="12"/>
        <v>1.8723040000000004</v>
      </c>
      <c r="E57" s="62">
        <f t="shared" si="13"/>
        <v>0.11039531421215307</v>
      </c>
      <c r="F57" s="63">
        <f t="shared" si="14"/>
        <v>5.8962280811317527</v>
      </c>
      <c r="G57" s="63">
        <f t="shared" si="15"/>
        <v>43.555633017205778</v>
      </c>
      <c r="H57" s="63" t="str">
        <f t="shared" si="16"/>
        <v/>
      </c>
      <c r="I57" s="63">
        <f t="shared" si="17"/>
        <v>11.175000000000001</v>
      </c>
      <c r="J57" s="63" t="str">
        <f t="shared" si="18"/>
        <v/>
      </c>
      <c r="K57" s="63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7" t="str">
        <f>Analitos!$A$21</f>
        <v>BASO#</v>
      </c>
      <c r="B58" s="37">
        <v>1</v>
      </c>
      <c r="C58" s="37">
        <f t="shared" si="11"/>
        <v>25</v>
      </c>
      <c r="D58" s="62">
        <f t="shared" si="12"/>
        <v>0.14679599999999998</v>
      </c>
      <c r="E58" s="62">
        <f t="shared" si="13"/>
        <v>5.6076198159290356E-3</v>
      </c>
      <c r="F58" s="63">
        <f t="shared" si="14"/>
        <v>3.8200085941912834</v>
      </c>
      <c r="G58" s="63">
        <f t="shared" si="15"/>
        <v>26.2487335922151</v>
      </c>
      <c r="H58" s="63" t="str">
        <f t="shared" si="16"/>
        <v/>
      </c>
      <c r="I58" s="63">
        <f t="shared" si="17"/>
        <v>9.3000000000000007</v>
      </c>
      <c r="J58" s="63" t="str">
        <f t="shared" si="18"/>
        <v/>
      </c>
      <c r="K58" s="63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7" t="str">
        <f>Analitos!$A$21</f>
        <v>BASO#</v>
      </c>
      <c r="B59" s="37">
        <v>2</v>
      </c>
      <c r="C59" s="37">
        <f t="shared" si="11"/>
        <v>25</v>
      </c>
      <c r="D59" s="62">
        <f t="shared" si="12"/>
        <v>0.32461600000000013</v>
      </c>
      <c r="E59" s="62">
        <f t="shared" si="13"/>
        <v>6.8859567236514057E-3</v>
      </c>
      <c r="F59" s="63">
        <f t="shared" si="14"/>
        <v>2.1212622679262276</v>
      </c>
      <c r="G59" s="63">
        <f t="shared" si="15"/>
        <v>26.2487335922151</v>
      </c>
      <c r="H59" s="63" t="str">
        <f t="shared" si="16"/>
        <v/>
      </c>
      <c r="I59" s="63">
        <f t="shared" si="17"/>
        <v>9.3000000000000007</v>
      </c>
      <c r="J59" s="63" t="str">
        <f t="shared" si="18"/>
        <v/>
      </c>
      <c r="K59" s="63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7" t="str">
        <f>Analitos!$A$21</f>
        <v>BASO#</v>
      </c>
      <c r="B60" s="37">
        <v>3</v>
      </c>
      <c r="C60" s="37">
        <f t="shared" si="11"/>
        <v>25</v>
      </c>
      <c r="D60" s="62">
        <f t="shared" si="12"/>
        <v>0.7983880000000001</v>
      </c>
      <c r="E60" s="62">
        <f t="shared" si="13"/>
        <v>2.3986842226520755E-2</v>
      </c>
      <c r="F60" s="63">
        <f t="shared" si="14"/>
        <v>3.0044091627780918</v>
      </c>
      <c r="G60" s="63">
        <f t="shared" si="15"/>
        <v>26.2487335922151</v>
      </c>
      <c r="H60" s="63" t="str">
        <f t="shared" si="16"/>
        <v/>
      </c>
      <c r="I60" s="63">
        <f t="shared" si="17"/>
        <v>9.3000000000000007</v>
      </c>
      <c r="J60" s="63" t="str">
        <f t="shared" si="18"/>
        <v/>
      </c>
      <c r="K60" s="63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7" t="str">
        <f>Analitos!$A$22</f>
        <v>IG%</v>
      </c>
      <c r="B61" s="37">
        <v>1</v>
      </c>
      <c r="C61" s="37">
        <f t="shared" si="11"/>
        <v>0</v>
      </c>
      <c r="D61" s="62" t="str">
        <f t="shared" si="12"/>
        <v/>
      </c>
      <c r="E61" s="62" t="str">
        <f t="shared" si="13"/>
        <v/>
      </c>
      <c r="F61" s="63" t="str">
        <f t="shared" si="14"/>
        <v/>
      </c>
      <c r="G61" s="63" t="str">
        <f t="shared" si="15"/>
        <v/>
      </c>
      <c r="H61" s="63" t="str">
        <f t="shared" si="16"/>
        <v/>
      </c>
      <c r="I61" s="63" t="str">
        <f t="shared" si="17"/>
        <v/>
      </c>
      <c r="J61" s="63" t="str">
        <f t="shared" si="18"/>
        <v/>
      </c>
      <c r="K61" s="63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7" t="str">
        <f>Analitos!$A$22</f>
        <v>IG%</v>
      </c>
      <c r="B62" s="37">
        <v>2</v>
      </c>
      <c r="C62" s="37">
        <f t="shared" si="11"/>
        <v>0</v>
      </c>
      <c r="D62" s="62" t="str">
        <f t="shared" si="12"/>
        <v/>
      </c>
      <c r="E62" s="62" t="str">
        <f t="shared" si="13"/>
        <v/>
      </c>
      <c r="F62" s="63" t="str">
        <f t="shared" si="14"/>
        <v/>
      </c>
      <c r="G62" s="63" t="str">
        <f t="shared" si="15"/>
        <v/>
      </c>
      <c r="H62" s="63" t="str">
        <f t="shared" si="16"/>
        <v/>
      </c>
      <c r="I62" s="63" t="str">
        <f t="shared" si="17"/>
        <v/>
      </c>
      <c r="J62" s="63" t="str">
        <f t="shared" si="18"/>
        <v/>
      </c>
      <c r="K62" s="63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7" t="str">
        <f>Analitos!$A$22</f>
        <v>IG%</v>
      </c>
      <c r="B63" s="37">
        <v>3</v>
      </c>
      <c r="C63" s="37">
        <f t="shared" si="11"/>
        <v>0</v>
      </c>
      <c r="D63" s="62" t="str">
        <f t="shared" si="12"/>
        <v/>
      </c>
      <c r="E63" s="62" t="str">
        <f t="shared" si="13"/>
        <v/>
      </c>
      <c r="F63" s="63" t="str">
        <f t="shared" si="14"/>
        <v/>
      </c>
      <c r="G63" s="63" t="str">
        <f t="shared" si="15"/>
        <v/>
      </c>
      <c r="H63" s="63" t="str">
        <f t="shared" si="16"/>
        <v/>
      </c>
      <c r="I63" s="63" t="str">
        <f t="shared" si="17"/>
        <v/>
      </c>
      <c r="J63" s="63" t="str">
        <f t="shared" si="18"/>
        <v/>
      </c>
      <c r="K63" s="63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7" t="str">
        <f>Analitos!$A$23</f>
        <v>IG#</v>
      </c>
      <c r="B64" s="37">
        <v>1</v>
      </c>
      <c r="C64" s="37">
        <f t="shared" si="11"/>
        <v>25</v>
      </c>
      <c r="D64" s="62">
        <f t="shared" si="12"/>
        <v>10.282411999999999</v>
      </c>
      <c r="E64" s="62">
        <f t="shared" si="13"/>
        <v>0.25684105545388702</v>
      </c>
      <c r="F64" s="63">
        <f t="shared" si="14"/>
        <v>2.4978677712377899</v>
      </c>
      <c r="G64" s="63" t="str">
        <f t="shared" si="15"/>
        <v/>
      </c>
      <c r="H64" s="63" t="str">
        <f t="shared" si="16"/>
        <v/>
      </c>
      <c r="I64" s="63" t="str">
        <f t="shared" si="17"/>
        <v/>
      </c>
      <c r="J64" s="63" t="str">
        <f t="shared" si="18"/>
        <v/>
      </c>
      <c r="K64" s="63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7" t="str">
        <f>Analitos!$A$23</f>
        <v>IG#</v>
      </c>
      <c r="B65" s="37">
        <v>2</v>
      </c>
      <c r="C65" s="37">
        <f t="shared" si="11"/>
        <v>25</v>
      </c>
      <c r="D65" s="62">
        <f t="shared" si="12"/>
        <v>10.962323999999999</v>
      </c>
      <c r="E65" s="62">
        <f t="shared" si="13"/>
        <v>0.34872433272333231</v>
      </c>
      <c r="F65" s="63">
        <f t="shared" si="14"/>
        <v>3.1811168208797</v>
      </c>
      <c r="G65" s="63" t="str">
        <f t="shared" si="15"/>
        <v/>
      </c>
      <c r="H65" s="63" t="str">
        <f t="shared" si="16"/>
        <v/>
      </c>
      <c r="I65" s="63" t="str">
        <f t="shared" si="17"/>
        <v/>
      </c>
      <c r="J65" s="63" t="str">
        <f t="shared" si="18"/>
        <v/>
      </c>
      <c r="K65" s="63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7" t="str">
        <f>Analitos!$A$23</f>
        <v>IG#</v>
      </c>
      <c r="B66" s="37">
        <v>3</v>
      </c>
      <c r="C66" s="37">
        <f t="shared" si="11"/>
        <v>25</v>
      </c>
      <c r="D66" s="62">
        <f t="shared" si="12"/>
        <v>11.864048000000002</v>
      </c>
      <c r="E66" s="62">
        <f t="shared" si="13"/>
        <v>0.3282312969030628</v>
      </c>
      <c r="F66" s="63">
        <f t="shared" si="14"/>
        <v>2.7666045931629974</v>
      </c>
      <c r="G66" s="63" t="str">
        <f t="shared" si="15"/>
        <v/>
      </c>
      <c r="H66" s="63" t="str">
        <f t="shared" si="16"/>
        <v/>
      </c>
      <c r="I66" s="63" t="str">
        <f t="shared" si="17"/>
        <v/>
      </c>
      <c r="J66" s="63" t="str">
        <f t="shared" si="18"/>
        <v/>
      </c>
      <c r="K66" s="63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7" t="str">
        <f>Analitos!$A$24</f>
        <v>NRBC%</v>
      </c>
      <c r="B67" s="37">
        <v>1</v>
      </c>
      <c r="C67" s="37">
        <f t="shared" si="11"/>
        <v>25</v>
      </c>
      <c r="D67" s="62">
        <f t="shared" si="12"/>
        <v>5.1844959999999993</v>
      </c>
      <c r="E67" s="62">
        <f t="shared" si="13"/>
        <v>0.66721256138255269</v>
      </c>
      <c r="F67" s="63">
        <f t="shared" si="14"/>
        <v>12.869381351293409</v>
      </c>
      <c r="G67" s="63" t="str">
        <f t="shared" si="15"/>
        <v/>
      </c>
      <c r="H67" s="63" t="str">
        <f t="shared" si="16"/>
        <v/>
      </c>
      <c r="I67" s="63" t="str">
        <f t="shared" si="17"/>
        <v/>
      </c>
      <c r="J67" s="63" t="str">
        <f t="shared" si="18"/>
        <v/>
      </c>
      <c r="K67" s="63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7" t="str">
        <f>Analitos!$A$24</f>
        <v>NRBC%</v>
      </c>
      <c r="B68" s="37">
        <v>2</v>
      </c>
      <c r="C68" s="37">
        <f t="shared" si="11"/>
        <v>25</v>
      </c>
      <c r="D68" s="62">
        <f t="shared" si="12"/>
        <v>6.164752</v>
      </c>
      <c r="E68" s="62">
        <f t="shared" si="13"/>
        <v>0.31433732029991801</v>
      </c>
      <c r="F68" s="63">
        <f t="shared" si="14"/>
        <v>5.0989451043597214</v>
      </c>
      <c r="G68" s="63" t="str">
        <f t="shared" si="15"/>
        <v/>
      </c>
      <c r="H68" s="63" t="str">
        <f t="shared" si="16"/>
        <v/>
      </c>
      <c r="I68" s="63" t="str">
        <f t="shared" si="17"/>
        <v/>
      </c>
      <c r="J68" s="63" t="str">
        <f t="shared" si="18"/>
        <v/>
      </c>
      <c r="K68" s="63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7" t="str">
        <f>Analitos!$A$24</f>
        <v>NRBC%</v>
      </c>
      <c r="B69" s="37">
        <v>3</v>
      </c>
      <c r="C69" s="37">
        <f t="shared" si="11"/>
        <v>25</v>
      </c>
      <c r="D69" s="62">
        <f t="shared" si="12"/>
        <v>6.630744</v>
      </c>
      <c r="E69" s="62">
        <f t="shared" si="13"/>
        <v>0.17380840524362828</v>
      </c>
      <c r="F69" s="63">
        <f t="shared" si="14"/>
        <v>2.6212504244414849</v>
      </c>
      <c r="G69" s="63" t="str">
        <f t="shared" si="15"/>
        <v/>
      </c>
      <c r="H69" s="63" t="str">
        <f t="shared" si="16"/>
        <v/>
      </c>
      <c r="I69" s="63" t="str">
        <f t="shared" si="17"/>
        <v/>
      </c>
      <c r="J69" s="63" t="str">
        <f t="shared" si="18"/>
        <v/>
      </c>
      <c r="K69" s="63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7" t="str">
        <f>Analitos!$A$25</f>
        <v>NRBC#</v>
      </c>
      <c r="B70" s="37">
        <v>1</v>
      </c>
      <c r="C70" s="37">
        <f t="shared" si="11"/>
        <v>25</v>
      </c>
      <c r="D70" s="62">
        <f t="shared" si="12"/>
        <v>0.14360800000000001</v>
      </c>
      <c r="E70" s="62">
        <f t="shared" si="13"/>
        <v>3.3061041020109053E-2</v>
      </c>
      <c r="F70" s="63">
        <f t="shared" si="14"/>
        <v>23.021726519489896</v>
      </c>
      <c r="G70" s="63" t="str">
        <f t="shared" si="15"/>
        <v/>
      </c>
      <c r="H70" s="63" t="str">
        <f t="shared" si="16"/>
        <v/>
      </c>
      <c r="I70" s="63" t="str">
        <f t="shared" si="17"/>
        <v/>
      </c>
      <c r="J70" s="63" t="str">
        <f t="shared" si="18"/>
        <v/>
      </c>
      <c r="K70" s="63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7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2">
        <f t="shared" ref="D71:D102" si="23">IF(INDEX(engEstat,ROW()-6,4)="","",INDEX(engEstat,ROW()-6,4))</f>
        <v>0.41771199999999992</v>
      </c>
      <c r="E71" s="62">
        <f t="shared" ref="E71:E102" si="24">IF(INDEX(engEstat,ROW()-6,5)="","",INDEX(engEstat,ROW()-6,5))</f>
        <v>1.5328848619514772E-2</v>
      </c>
      <c r="F71" s="63">
        <f t="shared" ref="F71:F102" si="25">IF(INDEX(engEstat,ROW()-6,6)="","",INDEX(engEstat,ROW()-6,6))</f>
        <v>3.6697170824670526</v>
      </c>
      <c r="G71" s="63" t="str">
        <f t="shared" ref="G71:G102" si="26">IF(INDEX(engEstat,ROW()-6,7)="","",INDEX(engEstat,ROW()-6,7))</f>
        <v/>
      </c>
      <c r="H71" s="63" t="str">
        <f t="shared" ref="H71:H102" si="27">IF(INDEX(engEstat,ROW()-6,8)="","",INDEX(engEstat,ROW()-6,8))</f>
        <v/>
      </c>
      <c r="I71" s="63" t="str">
        <f t="shared" ref="I71:I102" si="28">IF(INDEX(engEstat,ROW()-6,9)="","",INDEX(engEstat,ROW()-6,9))</f>
        <v/>
      </c>
      <c r="J71" s="63" t="str">
        <f t="shared" ref="J71:J102" si="29">IF($A71="","",IFERROR(AVERAGE($P71:$U71),""))</f>
        <v/>
      </c>
      <c r="K71" s="63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7" t="str">
        <f>Analitos!$A$25</f>
        <v>NRBC#</v>
      </c>
      <c r="B72" s="37">
        <v>3</v>
      </c>
      <c r="C72" s="37">
        <f t="shared" si="22"/>
        <v>25</v>
      </c>
      <c r="D72" s="62">
        <f t="shared" si="23"/>
        <v>1.0887040000000001</v>
      </c>
      <c r="E72" s="62">
        <f t="shared" si="24"/>
        <v>3.115325665159261E-2</v>
      </c>
      <c r="F72" s="63">
        <f t="shared" si="25"/>
        <v>2.8614992368534153</v>
      </c>
      <c r="G72" s="63" t="str">
        <f t="shared" si="26"/>
        <v/>
      </c>
      <c r="H72" s="63" t="str">
        <f t="shared" si="27"/>
        <v/>
      </c>
      <c r="I72" s="63" t="str">
        <f t="shared" si="28"/>
        <v/>
      </c>
      <c r="J72" s="63" t="str">
        <f t="shared" si="29"/>
        <v/>
      </c>
      <c r="K72" s="63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7" t="str">
        <f>Analitos!$A$26</f>
        <v>RDW-SD</v>
      </c>
      <c r="B73" s="37">
        <v>1</v>
      </c>
      <c r="C73" s="37">
        <f t="shared" si="22"/>
        <v>25</v>
      </c>
      <c r="D73" s="62">
        <f t="shared" si="23"/>
        <v>49.839127999999988</v>
      </c>
      <c r="E73" s="62">
        <f t="shared" si="24"/>
        <v>0.57875046617691783</v>
      </c>
      <c r="F73" s="63">
        <f t="shared" si="25"/>
        <v>1.1612371431878141</v>
      </c>
      <c r="G73" s="63">
        <f t="shared" si="26"/>
        <v>3.6654153790683175</v>
      </c>
      <c r="H73" s="63" t="str">
        <f t="shared" si="27"/>
        <v/>
      </c>
      <c r="I73" s="63">
        <f t="shared" si="28"/>
        <v>1.2000000000000002</v>
      </c>
      <c r="J73" s="63" t="str">
        <f t="shared" si="29"/>
        <v/>
      </c>
      <c r="K73" s="63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7" t="str">
        <f>Analitos!$A$26</f>
        <v>RDW-SD</v>
      </c>
      <c r="B74" s="37">
        <v>2</v>
      </c>
      <c r="C74" s="37">
        <f t="shared" si="22"/>
        <v>25</v>
      </c>
      <c r="D74" s="62">
        <f t="shared" si="23"/>
        <v>14.800632000000002</v>
      </c>
      <c r="E74" s="62">
        <f t="shared" si="24"/>
        <v>7.9774811814256455E-2</v>
      </c>
      <c r="F74" s="63">
        <f t="shared" si="25"/>
        <v>0.53899598215979183</v>
      </c>
      <c r="G74" s="63">
        <f t="shared" si="26"/>
        <v>3.6654153790683175</v>
      </c>
      <c r="H74" s="63" t="str">
        <f t="shared" si="27"/>
        <v/>
      </c>
      <c r="I74" s="63">
        <f t="shared" si="28"/>
        <v>1.2000000000000002</v>
      </c>
      <c r="J74" s="63" t="str">
        <f t="shared" si="29"/>
        <v/>
      </c>
      <c r="K74" s="63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7" t="str">
        <f>Analitos!$A$26</f>
        <v>RDW-SD</v>
      </c>
      <c r="B75" s="37">
        <v>3</v>
      </c>
      <c r="C75" s="37">
        <f t="shared" si="22"/>
        <v>25</v>
      </c>
      <c r="D75" s="62">
        <f t="shared" si="23"/>
        <v>47.319515999999993</v>
      </c>
      <c r="E75" s="62">
        <f t="shared" si="24"/>
        <v>0.56263412229144638</v>
      </c>
      <c r="F75" s="63">
        <f t="shared" si="25"/>
        <v>1.1890107292970757</v>
      </c>
      <c r="G75" s="63">
        <f t="shared" si="26"/>
        <v>3.6654153790683175</v>
      </c>
      <c r="H75" s="63" t="str">
        <f t="shared" si="27"/>
        <v/>
      </c>
      <c r="I75" s="63">
        <f t="shared" si="28"/>
        <v>1.2000000000000002</v>
      </c>
      <c r="J75" s="63" t="str">
        <f t="shared" si="29"/>
        <v/>
      </c>
      <c r="K75" s="63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7" t="str">
        <f>Analitos!$A$27</f>
        <v>RDW-CV</v>
      </c>
      <c r="B76" s="37">
        <v>1</v>
      </c>
      <c r="C76" s="37">
        <f t="shared" si="22"/>
        <v>25</v>
      </c>
      <c r="D76" s="62">
        <f t="shared" si="23"/>
        <v>19.490500000000004</v>
      </c>
      <c r="E76" s="62">
        <f t="shared" si="24"/>
        <v>0.15752848684179865</v>
      </c>
      <c r="F76" s="63">
        <f t="shared" si="25"/>
        <v>0.80823214818398004</v>
      </c>
      <c r="G76" s="63" t="str">
        <f t="shared" si="26"/>
        <v/>
      </c>
      <c r="H76" s="63" t="str">
        <f t="shared" si="27"/>
        <v/>
      </c>
      <c r="I76" s="63" t="str">
        <f t="shared" si="28"/>
        <v/>
      </c>
      <c r="J76" s="63" t="str">
        <f t="shared" si="29"/>
        <v/>
      </c>
      <c r="K76" s="63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7" t="str">
        <f>Analitos!$A$27</f>
        <v>RDW-CV</v>
      </c>
      <c r="B77" s="37">
        <v>2</v>
      </c>
      <c r="C77" s="37">
        <f t="shared" si="22"/>
        <v>25</v>
      </c>
      <c r="D77" s="62">
        <f t="shared" si="23"/>
        <v>9.8274359999999987</v>
      </c>
      <c r="E77" s="62">
        <f t="shared" si="24"/>
        <v>0.31543085068944465</v>
      </c>
      <c r="F77" s="63">
        <f t="shared" si="25"/>
        <v>3.2096963103035696</v>
      </c>
      <c r="G77" s="63" t="str">
        <f t="shared" si="26"/>
        <v/>
      </c>
      <c r="H77" s="63" t="str">
        <f t="shared" si="27"/>
        <v/>
      </c>
      <c r="I77" s="63" t="str">
        <f t="shared" si="28"/>
        <v/>
      </c>
      <c r="J77" s="63" t="str">
        <f t="shared" si="29"/>
        <v/>
      </c>
      <c r="K77" s="63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7" t="str">
        <f>Analitos!$A$27</f>
        <v>RDW-CV</v>
      </c>
      <c r="B78" s="37">
        <v>3</v>
      </c>
      <c r="C78" s="37">
        <f t="shared" si="22"/>
        <v>25</v>
      </c>
      <c r="D78" s="62">
        <f t="shared" si="23"/>
        <v>14.942495999999998</v>
      </c>
      <c r="E78" s="62">
        <f t="shared" si="24"/>
        <v>0.10446846605555164</v>
      </c>
      <c r="F78" s="63">
        <f t="shared" si="25"/>
        <v>0.69913665063421571</v>
      </c>
      <c r="G78" s="63" t="str">
        <f t="shared" si="26"/>
        <v/>
      </c>
      <c r="H78" s="63" t="str">
        <f t="shared" si="27"/>
        <v/>
      </c>
      <c r="I78" s="63" t="str">
        <f t="shared" si="28"/>
        <v/>
      </c>
      <c r="J78" s="63" t="str">
        <f t="shared" si="29"/>
        <v/>
      </c>
      <c r="K78" s="63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7" t="str">
        <f>Analitos!$A$28</f>
        <v>MPV</v>
      </c>
      <c r="B79" s="37">
        <v>1</v>
      </c>
      <c r="C79" s="37">
        <f t="shared" si="22"/>
        <v>0</v>
      </c>
      <c r="D79" s="62" t="str">
        <f t="shared" si="23"/>
        <v/>
      </c>
      <c r="E79" s="62" t="str">
        <f t="shared" si="24"/>
        <v/>
      </c>
      <c r="F79" s="63" t="str">
        <f t="shared" si="25"/>
        <v/>
      </c>
      <c r="G79" s="63">
        <f t="shared" si="26"/>
        <v>5.4740904491766216</v>
      </c>
      <c r="H79" s="63" t="str">
        <f t="shared" si="27"/>
        <v/>
      </c>
      <c r="I79" s="63">
        <f t="shared" si="28"/>
        <v>1.6500000000000001</v>
      </c>
      <c r="J79" s="63" t="str">
        <f t="shared" si="29"/>
        <v/>
      </c>
      <c r="K79" s="63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7" t="str">
        <f>Analitos!$A$28</f>
        <v>MPV</v>
      </c>
      <c r="B80" s="37">
        <v>2</v>
      </c>
      <c r="C80" s="37">
        <f t="shared" si="22"/>
        <v>0</v>
      </c>
      <c r="D80" s="62" t="str">
        <f t="shared" si="23"/>
        <v/>
      </c>
      <c r="E80" s="62" t="str">
        <f t="shared" si="24"/>
        <v/>
      </c>
      <c r="F80" s="63" t="str">
        <f t="shared" si="25"/>
        <v/>
      </c>
      <c r="G80" s="63">
        <f t="shared" si="26"/>
        <v>5.4740904491766216</v>
      </c>
      <c r="H80" s="63" t="str">
        <f t="shared" si="27"/>
        <v/>
      </c>
      <c r="I80" s="63">
        <f t="shared" si="28"/>
        <v>1.6500000000000001</v>
      </c>
      <c r="J80" s="63" t="str">
        <f t="shared" si="29"/>
        <v/>
      </c>
      <c r="K80" s="63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7" t="str">
        <f>Analitos!$A$28</f>
        <v>MPV</v>
      </c>
      <c r="B81" s="37">
        <v>3</v>
      </c>
      <c r="C81" s="37">
        <f t="shared" si="22"/>
        <v>0</v>
      </c>
      <c r="D81" s="62" t="str">
        <f t="shared" si="23"/>
        <v/>
      </c>
      <c r="E81" s="62" t="str">
        <f t="shared" si="24"/>
        <v/>
      </c>
      <c r="F81" s="63" t="str">
        <f t="shared" si="25"/>
        <v/>
      </c>
      <c r="G81" s="63">
        <f t="shared" si="26"/>
        <v>5.4740904491766216</v>
      </c>
      <c r="H81" s="63" t="str">
        <f t="shared" si="27"/>
        <v/>
      </c>
      <c r="I81" s="63">
        <f t="shared" si="28"/>
        <v>1.6500000000000001</v>
      </c>
      <c r="J81" s="63" t="str">
        <f t="shared" si="29"/>
        <v/>
      </c>
      <c r="K81" s="63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7" t="str">
        <f>Analitos!$A$29</f>
        <v>RET%</v>
      </c>
      <c r="B82" s="37">
        <v>1</v>
      </c>
      <c r="C82" s="37">
        <f t="shared" si="22"/>
        <v>25</v>
      </c>
      <c r="D82" s="62">
        <f t="shared" si="23"/>
        <v>4.5726240000000002</v>
      </c>
      <c r="E82" s="62">
        <f t="shared" si="24"/>
        <v>0.2743823522629204</v>
      </c>
      <c r="F82" s="63">
        <f t="shared" si="25"/>
        <v>6.0005448132827102</v>
      </c>
      <c r="G82" s="63">
        <f t="shared" si="26"/>
        <v>22.797628473468187</v>
      </c>
      <c r="H82" s="63" t="str">
        <f t="shared" si="27"/>
        <v/>
      </c>
      <c r="I82" s="63">
        <f t="shared" si="28"/>
        <v>7.2749999999999995</v>
      </c>
      <c r="J82" s="63" t="str">
        <f t="shared" si="29"/>
        <v/>
      </c>
      <c r="K82" s="63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7" t="str">
        <f>Analitos!$A$29</f>
        <v>RET%</v>
      </c>
      <c r="B83" s="37">
        <v>2</v>
      </c>
      <c r="C83" s="37">
        <f t="shared" si="22"/>
        <v>25</v>
      </c>
      <c r="D83" s="62">
        <f t="shared" si="23"/>
        <v>2.3624999999999998</v>
      </c>
      <c r="E83" s="62">
        <f t="shared" si="24"/>
        <v>8.893195900987072E-2</v>
      </c>
      <c r="F83" s="63">
        <f t="shared" si="25"/>
        <v>3.7643157252855333</v>
      </c>
      <c r="G83" s="63">
        <f t="shared" si="26"/>
        <v>22.797628473468187</v>
      </c>
      <c r="H83" s="63" t="str">
        <f t="shared" si="27"/>
        <v/>
      </c>
      <c r="I83" s="63">
        <f t="shared" si="28"/>
        <v>7.2749999999999995</v>
      </c>
      <c r="J83" s="63" t="str">
        <f t="shared" si="29"/>
        <v/>
      </c>
      <c r="K83" s="63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7" t="str">
        <f>Analitos!$A$29</f>
        <v>RET%</v>
      </c>
      <c r="B84" s="37">
        <v>3</v>
      </c>
      <c r="C84" s="37">
        <f t="shared" si="22"/>
        <v>25</v>
      </c>
      <c r="D84" s="62">
        <f t="shared" si="23"/>
        <v>1.2213039999999999</v>
      </c>
      <c r="E84" s="62">
        <f t="shared" si="24"/>
        <v>5.5083553806921377E-2</v>
      </c>
      <c r="F84" s="63">
        <f t="shared" si="25"/>
        <v>4.5102246293241794</v>
      </c>
      <c r="G84" s="63">
        <f t="shared" si="26"/>
        <v>22.797628473468187</v>
      </c>
      <c r="H84" s="63" t="str">
        <f t="shared" si="27"/>
        <v/>
      </c>
      <c r="I84" s="63">
        <f t="shared" si="28"/>
        <v>7.2749999999999995</v>
      </c>
      <c r="J84" s="63" t="str">
        <f t="shared" si="29"/>
        <v/>
      </c>
      <c r="K84" s="63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7" t="str">
        <f>Analitos!$A$30</f>
        <v>RET#</v>
      </c>
      <c r="B85" s="37">
        <v>1</v>
      </c>
      <c r="C85" s="37">
        <f t="shared" si="22"/>
        <v>25</v>
      </c>
      <c r="D85" s="62">
        <f t="shared" si="23"/>
        <v>0.10709200000000001</v>
      </c>
      <c r="E85" s="62">
        <f t="shared" si="24"/>
        <v>6.8489609917612073E-3</v>
      </c>
      <c r="F85" s="63">
        <f t="shared" si="25"/>
        <v>6.3953992751664055</v>
      </c>
      <c r="G85" s="63" t="str">
        <f t="shared" si="26"/>
        <v/>
      </c>
      <c r="H85" s="63" t="str">
        <f t="shared" si="27"/>
        <v/>
      </c>
      <c r="I85" s="63" t="str">
        <f t="shared" si="28"/>
        <v/>
      </c>
      <c r="J85" s="63" t="str">
        <f t="shared" si="29"/>
        <v/>
      </c>
      <c r="K85" s="63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7" t="str">
        <f>Analitos!$A$30</f>
        <v>RET#</v>
      </c>
      <c r="B86" s="37">
        <v>2</v>
      </c>
      <c r="C86" s="37">
        <f t="shared" si="22"/>
        <v>25</v>
      </c>
      <c r="D86" s="62">
        <f t="shared" si="23"/>
        <v>0.10256400000000002</v>
      </c>
      <c r="E86" s="62">
        <f t="shared" si="24"/>
        <v>3.7048256819091139E-3</v>
      </c>
      <c r="F86" s="63">
        <f t="shared" si="25"/>
        <v>3.6122086520700374</v>
      </c>
      <c r="G86" s="63" t="str">
        <f t="shared" si="26"/>
        <v/>
      </c>
      <c r="H86" s="63" t="str">
        <f t="shared" si="27"/>
        <v/>
      </c>
      <c r="I86" s="63" t="str">
        <f t="shared" si="28"/>
        <v/>
      </c>
      <c r="J86" s="63" t="str">
        <f t="shared" si="29"/>
        <v/>
      </c>
      <c r="K86" s="63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3">
      <c r="A87" s="57" t="str">
        <f>Analitos!$A$30</f>
        <v>RET#</v>
      </c>
      <c r="B87" s="37">
        <v>3</v>
      </c>
      <c r="C87" s="37">
        <f t="shared" si="22"/>
        <v>25</v>
      </c>
      <c r="D87" s="62">
        <f t="shared" si="23"/>
        <v>6.3236000000000001E-2</v>
      </c>
      <c r="E87" s="62">
        <f t="shared" si="24"/>
        <v>2.2521989254948149E-3</v>
      </c>
      <c r="F87" s="63">
        <f t="shared" si="25"/>
        <v>3.5615771482934004</v>
      </c>
      <c r="G87" s="63" t="str">
        <f t="shared" si="26"/>
        <v/>
      </c>
      <c r="H87" s="63" t="str">
        <f t="shared" si="27"/>
        <v/>
      </c>
      <c r="I87" s="63" t="str">
        <f t="shared" si="28"/>
        <v/>
      </c>
      <c r="J87" s="63" t="str">
        <f t="shared" si="29"/>
        <v/>
      </c>
      <c r="K87" s="63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3">
      <c r="A88" s="57" t="str">
        <f>Analitos!$A$31</f>
        <v>IRF</v>
      </c>
      <c r="B88" s="37">
        <v>1</v>
      </c>
      <c r="C88" s="37">
        <f t="shared" si="22"/>
        <v>25</v>
      </c>
      <c r="D88" s="62">
        <f t="shared" si="23"/>
        <v>39.193863999999991</v>
      </c>
      <c r="E88" s="62">
        <f t="shared" si="24"/>
        <v>7.07549850510431</v>
      </c>
      <c r="F88" s="63">
        <f t="shared" si="25"/>
        <v>18.052566863793555</v>
      </c>
      <c r="G88" s="63" t="str">
        <f t="shared" si="26"/>
        <v/>
      </c>
      <c r="H88" s="63" t="str">
        <f t="shared" si="27"/>
        <v/>
      </c>
      <c r="I88" s="63" t="str">
        <f t="shared" si="28"/>
        <v/>
      </c>
      <c r="J88" s="63" t="str">
        <f t="shared" si="29"/>
        <v/>
      </c>
      <c r="K88" s="63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3">
      <c r="A89" s="57" t="str">
        <f>Analitos!$A$31</f>
        <v>IRF</v>
      </c>
      <c r="B89" s="37">
        <v>2</v>
      </c>
      <c r="C89" s="37">
        <f t="shared" si="22"/>
        <v>25</v>
      </c>
      <c r="D89" s="62">
        <f t="shared" si="23"/>
        <v>40.723823999999993</v>
      </c>
      <c r="E89" s="62">
        <f t="shared" si="24"/>
        <v>8.0076935583995308</v>
      </c>
      <c r="F89" s="63">
        <f t="shared" si="25"/>
        <v>19.663412646119706</v>
      </c>
      <c r="G89" s="63" t="str">
        <f t="shared" si="26"/>
        <v/>
      </c>
      <c r="H89" s="63" t="str">
        <f t="shared" si="27"/>
        <v/>
      </c>
      <c r="I89" s="63" t="str">
        <f t="shared" si="28"/>
        <v/>
      </c>
      <c r="J89" s="63" t="str">
        <f t="shared" si="29"/>
        <v/>
      </c>
      <c r="K89" s="63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3">
      <c r="A90" s="57" t="str">
        <f>Analitos!$A$31</f>
        <v>IRF</v>
      </c>
      <c r="B90" s="37">
        <v>3</v>
      </c>
      <c r="C90" s="37">
        <f t="shared" si="22"/>
        <v>25</v>
      </c>
      <c r="D90" s="62">
        <f t="shared" si="23"/>
        <v>33.550919999999998</v>
      </c>
      <c r="E90" s="62">
        <f t="shared" si="24"/>
        <v>5.033293440184071</v>
      </c>
      <c r="F90" s="63">
        <f t="shared" si="25"/>
        <v>15.001953568438873</v>
      </c>
      <c r="G90" s="63" t="str">
        <f t="shared" si="26"/>
        <v/>
      </c>
      <c r="H90" s="63" t="str">
        <f t="shared" si="27"/>
        <v/>
      </c>
      <c r="I90" s="63" t="str">
        <f t="shared" si="28"/>
        <v/>
      </c>
      <c r="J90" s="63" t="str">
        <f t="shared" si="29"/>
        <v/>
      </c>
      <c r="K90" s="63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3">
      <c r="A91" s="57">
        <f>Analitos!$A$32</f>
        <v>0</v>
      </c>
      <c r="B91" s="37">
        <v>1</v>
      </c>
      <c r="C91" s="37" t="str">
        <f t="shared" si="22"/>
        <v/>
      </c>
      <c r="D91" s="62" t="str">
        <f t="shared" si="23"/>
        <v/>
      </c>
      <c r="E91" s="62" t="str">
        <f t="shared" si="24"/>
        <v/>
      </c>
      <c r="F91" s="63" t="str">
        <f t="shared" si="25"/>
        <v/>
      </c>
      <c r="G91" s="63" t="str">
        <f t="shared" si="26"/>
        <v/>
      </c>
      <c r="H91" s="63" t="str">
        <f t="shared" si="27"/>
        <v/>
      </c>
      <c r="I91" s="63" t="str">
        <f t="shared" si="28"/>
        <v/>
      </c>
      <c r="J91" s="63" t="str">
        <f t="shared" si="29"/>
        <v/>
      </c>
      <c r="K91" s="63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3">
      <c r="A92" s="57">
        <f>Analitos!$A$32</f>
        <v>0</v>
      </c>
      <c r="B92" s="37">
        <v>2</v>
      </c>
      <c r="C92" s="37" t="str">
        <f t="shared" si="22"/>
        <v/>
      </c>
      <c r="D92" s="62" t="str">
        <f t="shared" si="23"/>
        <v/>
      </c>
      <c r="E92" s="62" t="str">
        <f t="shared" si="24"/>
        <v/>
      </c>
      <c r="F92" s="63" t="str">
        <f t="shared" si="25"/>
        <v/>
      </c>
      <c r="G92" s="63" t="str">
        <f t="shared" si="26"/>
        <v/>
      </c>
      <c r="H92" s="63" t="str">
        <f t="shared" si="27"/>
        <v/>
      </c>
      <c r="I92" s="63" t="str">
        <f t="shared" si="28"/>
        <v/>
      </c>
      <c r="J92" s="63" t="str">
        <f t="shared" si="29"/>
        <v/>
      </c>
      <c r="K92" s="63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3">
      <c r="A93" s="57">
        <f>Analitos!$A$32</f>
        <v>0</v>
      </c>
      <c r="B93" s="37">
        <v>3</v>
      </c>
      <c r="C93" s="37" t="str">
        <f t="shared" si="22"/>
        <v/>
      </c>
      <c r="D93" s="62" t="str">
        <f t="shared" si="23"/>
        <v/>
      </c>
      <c r="E93" s="62" t="str">
        <f t="shared" si="24"/>
        <v/>
      </c>
      <c r="F93" s="63" t="str">
        <f t="shared" si="25"/>
        <v/>
      </c>
      <c r="G93" s="63" t="str">
        <f t="shared" si="26"/>
        <v/>
      </c>
      <c r="H93" s="63" t="str">
        <f t="shared" si="27"/>
        <v/>
      </c>
      <c r="I93" s="63" t="str">
        <f t="shared" si="28"/>
        <v/>
      </c>
      <c r="J93" s="63" t="str">
        <f t="shared" si="29"/>
        <v/>
      </c>
      <c r="K93" s="63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3">
      <c r="A94" s="57">
        <f>Analitos!$A$33</f>
        <v>0</v>
      </c>
      <c r="B94" s="37">
        <v>1</v>
      </c>
      <c r="C94" s="37" t="str">
        <f t="shared" si="22"/>
        <v/>
      </c>
      <c r="D94" s="62" t="str">
        <f t="shared" si="23"/>
        <v/>
      </c>
      <c r="E94" s="62" t="str">
        <f t="shared" si="24"/>
        <v/>
      </c>
      <c r="F94" s="63" t="str">
        <f t="shared" si="25"/>
        <v/>
      </c>
      <c r="G94" s="63" t="str">
        <f t="shared" si="26"/>
        <v/>
      </c>
      <c r="H94" s="63" t="str">
        <f t="shared" si="27"/>
        <v/>
      </c>
      <c r="I94" s="63" t="str">
        <f t="shared" si="28"/>
        <v/>
      </c>
      <c r="J94" s="63" t="str">
        <f t="shared" si="29"/>
        <v/>
      </c>
      <c r="K94" s="63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3">
      <c r="A95" s="57">
        <f>Analitos!$A$33</f>
        <v>0</v>
      </c>
      <c r="B95" s="37">
        <v>2</v>
      </c>
      <c r="C95" s="37" t="str">
        <f t="shared" si="22"/>
        <v/>
      </c>
      <c r="D95" s="62" t="str">
        <f t="shared" si="23"/>
        <v/>
      </c>
      <c r="E95" s="62" t="str">
        <f t="shared" si="24"/>
        <v/>
      </c>
      <c r="F95" s="63" t="str">
        <f t="shared" si="25"/>
        <v/>
      </c>
      <c r="G95" s="63" t="str">
        <f t="shared" si="26"/>
        <v/>
      </c>
      <c r="H95" s="63" t="str">
        <f t="shared" si="27"/>
        <v/>
      </c>
      <c r="I95" s="63" t="str">
        <f t="shared" si="28"/>
        <v/>
      </c>
      <c r="J95" s="63" t="str">
        <f t="shared" si="29"/>
        <v/>
      </c>
      <c r="K95" s="63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3">
      <c r="A96" s="57">
        <f>Analitos!$A$33</f>
        <v>0</v>
      </c>
      <c r="B96" s="37">
        <v>3</v>
      </c>
      <c r="C96" s="37" t="str">
        <f t="shared" si="22"/>
        <v/>
      </c>
      <c r="D96" s="62" t="str">
        <f t="shared" si="23"/>
        <v/>
      </c>
      <c r="E96" s="62" t="str">
        <f t="shared" si="24"/>
        <v/>
      </c>
      <c r="F96" s="63" t="str">
        <f t="shared" si="25"/>
        <v/>
      </c>
      <c r="G96" s="63" t="str">
        <f t="shared" si="26"/>
        <v/>
      </c>
      <c r="H96" s="63" t="str">
        <f t="shared" si="27"/>
        <v/>
      </c>
      <c r="I96" s="63" t="str">
        <f t="shared" si="28"/>
        <v/>
      </c>
      <c r="J96" s="63" t="str">
        <f t="shared" si="29"/>
        <v/>
      </c>
      <c r="K96" s="63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3">
      <c r="A97" s="57">
        <f>Analitos!$A$34</f>
        <v>0</v>
      </c>
      <c r="B97" s="37">
        <v>1</v>
      </c>
      <c r="C97" s="37" t="str">
        <f t="shared" si="22"/>
        <v/>
      </c>
      <c r="D97" s="62" t="str">
        <f t="shared" si="23"/>
        <v/>
      </c>
      <c r="E97" s="62" t="str">
        <f t="shared" si="24"/>
        <v/>
      </c>
      <c r="F97" s="63" t="str">
        <f t="shared" si="25"/>
        <v/>
      </c>
      <c r="G97" s="63" t="str">
        <f t="shared" si="26"/>
        <v/>
      </c>
      <c r="H97" s="63" t="str">
        <f t="shared" si="27"/>
        <v/>
      </c>
      <c r="I97" s="63" t="str">
        <f t="shared" si="28"/>
        <v/>
      </c>
      <c r="J97" s="63" t="str">
        <f t="shared" si="29"/>
        <v/>
      </c>
      <c r="K97" s="63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3">
      <c r="A98" s="57">
        <f>Analitos!$A$34</f>
        <v>0</v>
      </c>
      <c r="B98" s="37">
        <v>2</v>
      </c>
      <c r="C98" s="37" t="str">
        <f t="shared" si="22"/>
        <v/>
      </c>
      <c r="D98" s="62" t="str">
        <f t="shared" si="23"/>
        <v/>
      </c>
      <c r="E98" s="62" t="str">
        <f t="shared" si="24"/>
        <v/>
      </c>
      <c r="F98" s="63" t="str">
        <f t="shared" si="25"/>
        <v/>
      </c>
      <c r="G98" s="63" t="str">
        <f t="shared" si="26"/>
        <v/>
      </c>
      <c r="H98" s="63" t="str">
        <f t="shared" si="27"/>
        <v/>
      </c>
      <c r="I98" s="63" t="str">
        <f t="shared" si="28"/>
        <v/>
      </c>
      <c r="J98" s="63" t="str">
        <f t="shared" si="29"/>
        <v/>
      </c>
      <c r="K98" s="63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3">
      <c r="A99" s="57">
        <f>Analitos!$A$34</f>
        <v>0</v>
      </c>
      <c r="B99" s="37">
        <v>3</v>
      </c>
      <c r="C99" s="37" t="str">
        <f t="shared" si="22"/>
        <v/>
      </c>
      <c r="D99" s="62" t="str">
        <f t="shared" si="23"/>
        <v/>
      </c>
      <c r="E99" s="62" t="str">
        <f t="shared" si="24"/>
        <v/>
      </c>
      <c r="F99" s="63" t="str">
        <f t="shared" si="25"/>
        <v/>
      </c>
      <c r="G99" s="63" t="str">
        <f t="shared" si="26"/>
        <v/>
      </c>
      <c r="H99" s="63" t="str">
        <f t="shared" si="27"/>
        <v/>
      </c>
      <c r="I99" s="63" t="str">
        <f t="shared" si="28"/>
        <v/>
      </c>
      <c r="J99" s="63" t="str">
        <f t="shared" si="29"/>
        <v/>
      </c>
      <c r="K99" s="63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3">
      <c r="A100" s="57">
        <f>Analitos!$A$35</f>
        <v>0</v>
      </c>
      <c r="B100" s="37">
        <v>1</v>
      </c>
      <c r="C100" s="37" t="str">
        <f t="shared" si="22"/>
        <v/>
      </c>
      <c r="D100" s="62" t="str">
        <f t="shared" si="23"/>
        <v/>
      </c>
      <c r="E100" s="62" t="str">
        <f t="shared" si="24"/>
        <v/>
      </c>
      <c r="F100" s="63" t="str">
        <f t="shared" si="25"/>
        <v/>
      </c>
      <c r="G100" s="63" t="str">
        <f t="shared" si="26"/>
        <v/>
      </c>
      <c r="H100" s="63" t="str">
        <f t="shared" si="27"/>
        <v/>
      </c>
      <c r="I100" s="63" t="str">
        <f t="shared" si="28"/>
        <v/>
      </c>
      <c r="J100" s="63" t="str">
        <f t="shared" si="29"/>
        <v/>
      </c>
      <c r="K100" s="63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3">
      <c r="A101" s="57">
        <f>Analitos!$A$35</f>
        <v>0</v>
      </c>
      <c r="B101" s="37">
        <v>2</v>
      </c>
      <c r="C101" s="37" t="str">
        <f t="shared" si="22"/>
        <v/>
      </c>
      <c r="D101" s="62" t="str">
        <f t="shared" si="23"/>
        <v/>
      </c>
      <c r="E101" s="62" t="str">
        <f t="shared" si="24"/>
        <v/>
      </c>
      <c r="F101" s="63" t="str">
        <f t="shared" si="25"/>
        <v/>
      </c>
      <c r="G101" s="63" t="str">
        <f t="shared" si="26"/>
        <v/>
      </c>
      <c r="H101" s="63" t="str">
        <f t="shared" si="27"/>
        <v/>
      </c>
      <c r="I101" s="63" t="str">
        <f t="shared" si="28"/>
        <v/>
      </c>
      <c r="J101" s="63" t="str">
        <f t="shared" si="29"/>
        <v/>
      </c>
      <c r="K101" s="63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3">
      <c r="A102" s="57">
        <f>Analitos!$A$35</f>
        <v>0</v>
      </c>
      <c r="B102" s="37">
        <v>3</v>
      </c>
      <c r="C102" s="37" t="str">
        <f t="shared" si="22"/>
        <v/>
      </c>
      <c r="D102" s="62" t="str">
        <f t="shared" si="23"/>
        <v/>
      </c>
      <c r="E102" s="62" t="str">
        <f t="shared" si="24"/>
        <v/>
      </c>
      <c r="F102" s="63" t="str">
        <f t="shared" si="25"/>
        <v/>
      </c>
      <c r="G102" s="63" t="str">
        <f t="shared" si="26"/>
        <v/>
      </c>
      <c r="H102" s="63" t="str">
        <f t="shared" si="27"/>
        <v/>
      </c>
      <c r="I102" s="63" t="str">
        <f t="shared" si="28"/>
        <v/>
      </c>
      <c r="J102" s="63" t="str">
        <f t="shared" si="29"/>
        <v/>
      </c>
      <c r="K102" s="63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3">
      <c r="A103" s="57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2" t="str">
        <f t="shared" ref="D103:D126" si="34">IF(INDEX(engEstat,ROW()-6,4)="","",INDEX(engEstat,ROW()-6,4))</f>
        <v/>
      </c>
      <c r="E103" s="62" t="str">
        <f t="shared" ref="E103:E126" si="35">IF(INDEX(engEstat,ROW()-6,5)="","",INDEX(engEstat,ROW()-6,5))</f>
        <v/>
      </c>
      <c r="F103" s="63" t="str">
        <f t="shared" ref="F103:F126" si="36">IF(INDEX(engEstat,ROW()-6,6)="","",INDEX(engEstat,ROW()-6,6))</f>
        <v/>
      </c>
      <c r="G103" s="63" t="str">
        <f t="shared" ref="G103:G126" si="37">IF(INDEX(engEstat,ROW()-6,7)="","",INDEX(engEstat,ROW()-6,7))</f>
        <v/>
      </c>
      <c r="H103" s="63" t="str">
        <f t="shared" ref="H103:H126" si="38">IF(INDEX(engEstat,ROW()-6,8)="","",INDEX(engEstat,ROW()-6,8))</f>
        <v/>
      </c>
      <c r="I103" s="63" t="str">
        <f t="shared" ref="I103:I126" si="39">IF(INDEX(engEstat,ROW()-6,9)="","",INDEX(engEstat,ROW()-6,9))</f>
        <v/>
      </c>
      <c r="J103" s="63" t="str">
        <f t="shared" ref="J103:J126" si="40">IF($A103="","",IFERROR(AVERAGE($P103:$U103),""))</f>
        <v/>
      </c>
      <c r="K103" s="63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3">
      <c r="A104" s="57">
        <f>Analitos!$A$36</f>
        <v>0</v>
      </c>
      <c r="B104" s="37">
        <v>2</v>
      </c>
      <c r="C104" s="37" t="str">
        <f t="shared" si="33"/>
        <v/>
      </c>
      <c r="D104" s="62" t="str">
        <f t="shared" si="34"/>
        <v/>
      </c>
      <c r="E104" s="62" t="str">
        <f t="shared" si="35"/>
        <v/>
      </c>
      <c r="F104" s="63" t="str">
        <f t="shared" si="36"/>
        <v/>
      </c>
      <c r="G104" s="63" t="str">
        <f t="shared" si="37"/>
        <v/>
      </c>
      <c r="H104" s="63" t="str">
        <f t="shared" si="38"/>
        <v/>
      </c>
      <c r="I104" s="63" t="str">
        <f t="shared" si="39"/>
        <v/>
      </c>
      <c r="J104" s="63" t="str">
        <f t="shared" si="40"/>
        <v/>
      </c>
      <c r="K104" s="63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3">
      <c r="A105" s="57">
        <f>Analitos!$A$36</f>
        <v>0</v>
      </c>
      <c r="B105" s="37">
        <v>3</v>
      </c>
      <c r="C105" s="37" t="str">
        <f t="shared" si="33"/>
        <v/>
      </c>
      <c r="D105" s="62" t="str">
        <f t="shared" si="34"/>
        <v/>
      </c>
      <c r="E105" s="62" t="str">
        <f t="shared" si="35"/>
        <v/>
      </c>
      <c r="F105" s="63" t="str">
        <f t="shared" si="36"/>
        <v/>
      </c>
      <c r="G105" s="63" t="str">
        <f t="shared" si="37"/>
        <v/>
      </c>
      <c r="H105" s="63" t="str">
        <f t="shared" si="38"/>
        <v/>
      </c>
      <c r="I105" s="63" t="str">
        <f t="shared" si="39"/>
        <v/>
      </c>
      <c r="J105" s="63" t="str">
        <f t="shared" si="40"/>
        <v/>
      </c>
      <c r="K105" s="63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3">
      <c r="A106" s="57">
        <f>Analitos!$A$37</f>
        <v>0</v>
      </c>
      <c r="B106" s="37">
        <v>1</v>
      </c>
      <c r="C106" s="37" t="str">
        <f t="shared" si="33"/>
        <v/>
      </c>
      <c r="D106" s="62" t="str">
        <f t="shared" si="34"/>
        <v/>
      </c>
      <c r="E106" s="62" t="str">
        <f t="shared" si="35"/>
        <v/>
      </c>
      <c r="F106" s="63" t="str">
        <f t="shared" si="36"/>
        <v/>
      </c>
      <c r="G106" s="63" t="str">
        <f t="shared" si="37"/>
        <v/>
      </c>
      <c r="H106" s="63" t="str">
        <f t="shared" si="38"/>
        <v/>
      </c>
      <c r="I106" s="63" t="str">
        <f t="shared" si="39"/>
        <v/>
      </c>
      <c r="J106" s="63" t="str">
        <f t="shared" si="40"/>
        <v/>
      </c>
      <c r="K106" s="63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3">
      <c r="A107" s="57">
        <f>Analitos!$A$37</f>
        <v>0</v>
      </c>
      <c r="B107" s="37">
        <v>2</v>
      </c>
      <c r="C107" s="37" t="str">
        <f t="shared" si="33"/>
        <v/>
      </c>
      <c r="D107" s="62" t="str">
        <f t="shared" si="34"/>
        <v/>
      </c>
      <c r="E107" s="62" t="str">
        <f t="shared" si="35"/>
        <v/>
      </c>
      <c r="F107" s="63" t="str">
        <f t="shared" si="36"/>
        <v/>
      </c>
      <c r="G107" s="63" t="str">
        <f t="shared" si="37"/>
        <v/>
      </c>
      <c r="H107" s="63" t="str">
        <f t="shared" si="38"/>
        <v/>
      </c>
      <c r="I107" s="63" t="str">
        <f t="shared" si="39"/>
        <v/>
      </c>
      <c r="J107" s="63" t="str">
        <f t="shared" si="40"/>
        <v/>
      </c>
      <c r="K107" s="63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3">
      <c r="A108" s="57">
        <f>Analitos!$A$37</f>
        <v>0</v>
      </c>
      <c r="B108" s="37">
        <v>3</v>
      </c>
      <c r="C108" s="37" t="str">
        <f t="shared" si="33"/>
        <v/>
      </c>
      <c r="D108" s="62" t="str">
        <f t="shared" si="34"/>
        <v/>
      </c>
      <c r="E108" s="62" t="str">
        <f t="shared" si="35"/>
        <v/>
      </c>
      <c r="F108" s="63" t="str">
        <f t="shared" si="36"/>
        <v/>
      </c>
      <c r="G108" s="63" t="str">
        <f t="shared" si="37"/>
        <v/>
      </c>
      <c r="H108" s="63" t="str">
        <f t="shared" si="38"/>
        <v/>
      </c>
      <c r="I108" s="63" t="str">
        <f t="shared" si="39"/>
        <v/>
      </c>
      <c r="J108" s="63" t="str">
        <f t="shared" si="40"/>
        <v/>
      </c>
      <c r="K108" s="63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3">
      <c r="A109" s="57">
        <f>Analitos!$A$38</f>
        <v>0</v>
      </c>
      <c r="B109" s="37">
        <v>1</v>
      </c>
      <c r="C109" s="37" t="str">
        <f t="shared" si="33"/>
        <v/>
      </c>
      <c r="D109" s="62" t="str">
        <f t="shared" si="34"/>
        <v/>
      </c>
      <c r="E109" s="62" t="str">
        <f t="shared" si="35"/>
        <v/>
      </c>
      <c r="F109" s="63" t="str">
        <f t="shared" si="36"/>
        <v/>
      </c>
      <c r="G109" s="63" t="str">
        <f t="shared" si="37"/>
        <v/>
      </c>
      <c r="H109" s="63" t="str">
        <f t="shared" si="38"/>
        <v/>
      </c>
      <c r="I109" s="63" t="str">
        <f t="shared" si="39"/>
        <v/>
      </c>
      <c r="J109" s="63" t="str">
        <f t="shared" si="40"/>
        <v/>
      </c>
      <c r="K109" s="63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3">
      <c r="A110" s="57">
        <f>Analitos!$A$38</f>
        <v>0</v>
      </c>
      <c r="B110" s="37">
        <v>2</v>
      </c>
      <c r="C110" s="37" t="str">
        <f t="shared" si="33"/>
        <v/>
      </c>
      <c r="D110" s="62" t="str">
        <f t="shared" si="34"/>
        <v/>
      </c>
      <c r="E110" s="62" t="str">
        <f t="shared" si="35"/>
        <v/>
      </c>
      <c r="F110" s="63" t="str">
        <f t="shared" si="36"/>
        <v/>
      </c>
      <c r="G110" s="63" t="str">
        <f t="shared" si="37"/>
        <v/>
      </c>
      <c r="H110" s="63" t="str">
        <f t="shared" si="38"/>
        <v/>
      </c>
      <c r="I110" s="63" t="str">
        <f t="shared" si="39"/>
        <v/>
      </c>
      <c r="J110" s="63" t="str">
        <f t="shared" si="40"/>
        <v/>
      </c>
      <c r="K110" s="63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3">
      <c r="A111" s="57">
        <f>Analitos!$A$38</f>
        <v>0</v>
      </c>
      <c r="B111" s="37">
        <v>3</v>
      </c>
      <c r="C111" s="37" t="str">
        <f t="shared" si="33"/>
        <v/>
      </c>
      <c r="D111" s="62" t="str">
        <f t="shared" si="34"/>
        <v/>
      </c>
      <c r="E111" s="62" t="str">
        <f t="shared" si="35"/>
        <v/>
      </c>
      <c r="F111" s="63" t="str">
        <f t="shared" si="36"/>
        <v/>
      </c>
      <c r="G111" s="63" t="str">
        <f t="shared" si="37"/>
        <v/>
      </c>
      <c r="H111" s="63" t="str">
        <f t="shared" si="38"/>
        <v/>
      </c>
      <c r="I111" s="63" t="str">
        <f t="shared" si="39"/>
        <v/>
      </c>
      <c r="J111" s="63" t="str">
        <f t="shared" si="40"/>
        <v/>
      </c>
      <c r="K111" s="63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3">
      <c r="A112" s="57">
        <f>Analitos!$A$39</f>
        <v>0</v>
      </c>
      <c r="B112" s="37">
        <v>1</v>
      </c>
      <c r="C112" s="37" t="str">
        <f t="shared" si="33"/>
        <v/>
      </c>
      <c r="D112" s="62" t="str">
        <f t="shared" si="34"/>
        <v/>
      </c>
      <c r="E112" s="62" t="str">
        <f t="shared" si="35"/>
        <v/>
      </c>
      <c r="F112" s="63" t="str">
        <f t="shared" si="36"/>
        <v/>
      </c>
      <c r="G112" s="63" t="str">
        <f t="shared" si="37"/>
        <v/>
      </c>
      <c r="H112" s="63" t="str">
        <f t="shared" si="38"/>
        <v/>
      </c>
      <c r="I112" s="63" t="str">
        <f t="shared" si="39"/>
        <v/>
      </c>
      <c r="J112" s="63" t="str">
        <f t="shared" si="40"/>
        <v/>
      </c>
      <c r="K112" s="63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3">
      <c r="A113" s="57">
        <f>Analitos!$A$39</f>
        <v>0</v>
      </c>
      <c r="B113" s="37">
        <v>2</v>
      </c>
      <c r="C113" s="37" t="str">
        <f t="shared" si="33"/>
        <v/>
      </c>
      <c r="D113" s="62" t="str">
        <f t="shared" si="34"/>
        <v/>
      </c>
      <c r="E113" s="62" t="str">
        <f t="shared" si="35"/>
        <v/>
      </c>
      <c r="F113" s="63" t="str">
        <f t="shared" si="36"/>
        <v/>
      </c>
      <c r="G113" s="63" t="str">
        <f t="shared" si="37"/>
        <v/>
      </c>
      <c r="H113" s="63" t="str">
        <f t="shared" si="38"/>
        <v/>
      </c>
      <c r="I113" s="63" t="str">
        <f t="shared" si="39"/>
        <v/>
      </c>
      <c r="J113" s="63" t="str">
        <f t="shared" si="40"/>
        <v/>
      </c>
      <c r="K113" s="63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3">
      <c r="A114" s="57">
        <f>Analitos!$A$39</f>
        <v>0</v>
      </c>
      <c r="B114" s="37">
        <v>3</v>
      </c>
      <c r="C114" s="37" t="str">
        <f t="shared" si="33"/>
        <v/>
      </c>
      <c r="D114" s="62" t="str">
        <f t="shared" si="34"/>
        <v/>
      </c>
      <c r="E114" s="62" t="str">
        <f t="shared" si="35"/>
        <v/>
      </c>
      <c r="F114" s="63" t="str">
        <f t="shared" si="36"/>
        <v/>
      </c>
      <c r="G114" s="63" t="str">
        <f t="shared" si="37"/>
        <v/>
      </c>
      <c r="H114" s="63" t="str">
        <f t="shared" si="38"/>
        <v/>
      </c>
      <c r="I114" s="63" t="str">
        <f t="shared" si="39"/>
        <v/>
      </c>
      <c r="J114" s="63" t="str">
        <f t="shared" si="40"/>
        <v/>
      </c>
      <c r="K114" s="63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3">
      <c r="A115" s="57">
        <f>Analitos!$A$40</f>
        <v>0</v>
      </c>
      <c r="B115" s="37">
        <v>1</v>
      </c>
      <c r="C115" s="37" t="str">
        <f t="shared" si="33"/>
        <v/>
      </c>
      <c r="D115" s="62" t="str">
        <f t="shared" si="34"/>
        <v/>
      </c>
      <c r="E115" s="62" t="str">
        <f t="shared" si="35"/>
        <v/>
      </c>
      <c r="F115" s="63" t="str">
        <f t="shared" si="36"/>
        <v/>
      </c>
      <c r="G115" s="63" t="str">
        <f t="shared" si="37"/>
        <v/>
      </c>
      <c r="H115" s="63" t="str">
        <f t="shared" si="38"/>
        <v/>
      </c>
      <c r="I115" s="63" t="str">
        <f t="shared" si="39"/>
        <v/>
      </c>
      <c r="J115" s="63" t="str">
        <f t="shared" si="40"/>
        <v/>
      </c>
      <c r="K115" s="63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3">
      <c r="A116" s="57">
        <f>Analitos!$A$40</f>
        <v>0</v>
      </c>
      <c r="B116" s="37">
        <v>2</v>
      </c>
      <c r="C116" s="37" t="str">
        <f t="shared" si="33"/>
        <v/>
      </c>
      <c r="D116" s="62" t="str">
        <f t="shared" si="34"/>
        <v/>
      </c>
      <c r="E116" s="62" t="str">
        <f t="shared" si="35"/>
        <v/>
      </c>
      <c r="F116" s="63" t="str">
        <f t="shared" si="36"/>
        <v/>
      </c>
      <c r="G116" s="63" t="str">
        <f t="shared" si="37"/>
        <v/>
      </c>
      <c r="H116" s="63" t="str">
        <f t="shared" si="38"/>
        <v/>
      </c>
      <c r="I116" s="63" t="str">
        <f t="shared" si="39"/>
        <v/>
      </c>
      <c r="J116" s="63" t="str">
        <f t="shared" si="40"/>
        <v/>
      </c>
      <c r="K116" s="63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3">
      <c r="A117" s="57">
        <f>Analitos!$A$40</f>
        <v>0</v>
      </c>
      <c r="B117" s="37">
        <v>3</v>
      </c>
      <c r="C117" s="37" t="str">
        <f t="shared" si="33"/>
        <v/>
      </c>
      <c r="D117" s="62" t="str">
        <f t="shared" si="34"/>
        <v/>
      </c>
      <c r="E117" s="62" t="str">
        <f t="shared" si="35"/>
        <v/>
      </c>
      <c r="F117" s="63" t="str">
        <f t="shared" si="36"/>
        <v/>
      </c>
      <c r="G117" s="63" t="str">
        <f t="shared" si="37"/>
        <v/>
      </c>
      <c r="H117" s="63" t="str">
        <f t="shared" si="38"/>
        <v/>
      </c>
      <c r="I117" s="63" t="str">
        <f t="shared" si="39"/>
        <v/>
      </c>
      <c r="J117" s="63" t="str">
        <f t="shared" si="40"/>
        <v/>
      </c>
      <c r="K117" s="63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3">
      <c r="A118" s="57">
        <f>Analitos!$A$41</f>
        <v>0</v>
      </c>
      <c r="B118" s="37">
        <v>1</v>
      </c>
      <c r="C118" s="37" t="str">
        <f t="shared" si="33"/>
        <v/>
      </c>
      <c r="D118" s="62" t="str">
        <f t="shared" si="34"/>
        <v/>
      </c>
      <c r="E118" s="62" t="str">
        <f t="shared" si="35"/>
        <v/>
      </c>
      <c r="F118" s="63" t="str">
        <f t="shared" si="36"/>
        <v/>
      </c>
      <c r="G118" s="63" t="str">
        <f t="shared" si="37"/>
        <v/>
      </c>
      <c r="H118" s="63" t="str">
        <f t="shared" si="38"/>
        <v/>
      </c>
      <c r="I118" s="63" t="str">
        <f t="shared" si="39"/>
        <v/>
      </c>
      <c r="J118" s="63" t="str">
        <f t="shared" si="40"/>
        <v/>
      </c>
      <c r="K118" s="63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3">
      <c r="A119" s="57">
        <f>Analitos!$A$41</f>
        <v>0</v>
      </c>
      <c r="B119" s="37">
        <v>2</v>
      </c>
      <c r="C119" s="37" t="str">
        <f t="shared" si="33"/>
        <v/>
      </c>
      <c r="D119" s="62" t="str">
        <f t="shared" si="34"/>
        <v/>
      </c>
      <c r="E119" s="62" t="str">
        <f t="shared" si="35"/>
        <v/>
      </c>
      <c r="F119" s="63" t="str">
        <f t="shared" si="36"/>
        <v/>
      </c>
      <c r="G119" s="63" t="str">
        <f t="shared" si="37"/>
        <v/>
      </c>
      <c r="H119" s="63" t="str">
        <f t="shared" si="38"/>
        <v/>
      </c>
      <c r="I119" s="63" t="str">
        <f t="shared" si="39"/>
        <v/>
      </c>
      <c r="J119" s="63" t="str">
        <f t="shared" si="40"/>
        <v/>
      </c>
      <c r="K119" s="63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3">
      <c r="A120" s="57">
        <f>Analitos!$A$41</f>
        <v>0</v>
      </c>
      <c r="B120" s="37">
        <v>3</v>
      </c>
      <c r="C120" s="37" t="str">
        <f t="shared" si="33"/>
        <v/>
      </c>
      <c r="D120" s="62" t="str">
        <f t="shared" si="34"/>
        <v/>
      </c>
      <c r="E120" s="62" t="str">
        <f t="shared" si="35"/>
        <v/>
      </c>
      <c r="F120" s="63" t="str">
        <f t="shared" si="36"/>
        <v/>
      </c>
      <c r="G120" s="63" t="str">
        <f t="shared" si="37"/>
        <v/>
      </c>
      <c r="H120" s="63" t="str">
        <f t="shared" si="38"/>
        <v/>
      </c>
      <c r="I120" s="63" t="str">
        <f t="shared" si="39"/>
        <v/>
      </c>
      <c r="J120" s="63" t="str">
        <f t="shared" si="40"/>
        <v/>
      </c>
      <c r="K120" s="63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3">
      <c r="A121" s="57">
        <f>Analitos!$A$42</f>
        <v>0</v>
      </c>
      <c r="B121" s="37">
        <v>1</v>
      </c>
      <c r="C121" s="37" t="str">
        <f t="shared" si="33"/>
        <v/>
      </c>
      <c r="D121" s="62" t="str">
        <f t="shared" si="34"/>
        <v/>
      </c>
      <c r="E121" s="62" t="str">
        <f t="shared" si="35"/>
        <v/>
      </c>
      <c r="F121" s="63" t="str">
        <f t="shared" si="36"/>
        <v/>
      </c>
      <c r="G121" s="63" t="str">
        <f t="shared" si="37"/>
        <v/>
      </c>
      <c r="H121" s="63" t="str">
        <f t="shared" si="38"/>
        <v/>
      </c>
      <c r="I121" s="63" t="str">
        <f t="shared" si="39"/>
        <v/>
      </c>
      <c r="J121" s="63" t="str">
        <f t="shared" si="40"/>
        <v/>
      </c>
      <c r="K121" s="63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3">
      <c r="A122" s="57">
        <f>Analitos!$A$42</f>
        <v>0</v>
      </c>
      <c r="B122" s="37">
        <v>2</v>
      </c>
      <c r="C122" s="37" t="str">
        <f t="shared" si="33"/>
        <v/>
      </c>
      <c r="D122" s="62" t="str">
        <f t="shared" si="34"/>
        <v/>
      </c>
      <c r="E122" s="62" t="str">
        <f t="shared" si="35"/>
        <v/>
      </c>
      <c r="F122" s="63" t="str">
        <f t="shared" si="36"/>
        <v/>
      </c>
      <c r="G122" s="63" t="str">
        <f t="shared" si="37"/>
        <v/>
      </c>
      <c r="H122" s="63" t="str">
        <f t="shared" si="38"/>
        <v/>
      </c>
      <c r="I122" s="63" t="str">
        <f t="shared" si="39"/>
        <v/>
      </c>
      <c r="J122" s="63" t="str">
        <f t="shared" si="40"/>
        <v/>
      </c>
      <c r="K122" s="63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3">
      <c r="A123" s="57">
        <f>Analitos!$A$42</f>
        <v>0</v>
      </c>
      <c r="B123" s="37">
        <v>3</v>
      </c>
      <c r="C123" s="37" t="str">
        <f t="shared" si="33"/>
        <v/>
      </c>
      <c r="D123" s="62" t="str">
        <f t="shared" si="34"/>
        <v/>
      </c>
      <c r="E123" s="62" t="str">
        <f t="shared" si="35"/>
        <v/>
      </c>
      <c r="F123" s="63" t="str">
        <f t="shared" si="36"/>
        <v/>
      </c>
      <c r="G123" s="63" t="str">
        <f t="shared" si="37"/>
        <v/>
      </c>
      <c r="H123" s="63" t="str">
        <f t="shared" si="38"/>
        <v/>
      </c>
      <c r="I123" s="63" t="str">
        <f t="shared" si="39"/>
        <v/>
      </c>
      <c r="J123" s="63" t="str">
        <f t="shared" si="40"/>
        <v/>
      </c>
      <c r="K123" s="63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3">
      <c r="A124" s="57">
        <f>Analitos!$A$43</f>
        <v>0</v>
      </c>
      <c r="B124" s="37">
        <v>1</v>
      </c>
      <c r="C124" s="37" t="str">
        <f t="shared" si="33"/>
        <v/>
      </c>
      <c r="D124" s="62" t="str">
        <f t="shared" si="34"/>
        <v/>
      </c>
      <c r="E124" s="62" t="str">
        <f t="shared" si="35"/>
        <v/>
      </c>
      <c r="F124" s="63" t="str">
        <f t="shared" si="36"/>
        <v/>
      </c>
      <c r="G124" s="63" t="str">
        <f t="shared" si="37"/>
        <v/>
      </c>
      <c r="H124" s="63" t="str">
        <f t="shared" si="38"/>
        <v/>
      </c>
      <c r="I124" s="63" t="str">
        <f t="shared" si="39"/>
        <v/>
      </c>
      <c r="J124" s="63" t="str">
        <f t="shared" si="40"/>
        <v/>
      </c>
      <c r="K124" s="63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3">
      <c r="A125" s="57">
        <f>Analitos!$A$43</f>
        <v>0</v>
      </c>
      <c r="B125" s="37">
        <v>2</v>
      </c>
      <c r="C125" s="37" t="str">
        <f t="shared" si="33"/>
        <v/>
      </c>
      <c r="D125" s="62" t="str">
        <f t="shared" si="34"/>
        <v/>
      </c>
      <c r="E125" s="62" t="str">
        <f t="shared" si="35"/>
        <v/>
      </c>
      <c r="F125" s="63" t="str">
        <f t="shared" si="36"/>
        <v/>
      </c>
      <c r="G125" s="63" t="str">
        <f t="shared" si="37"/>
        <v/>
      </c>
      <c r="H125" s="63" t="str">
        <f t="shared" si="38"/>
        <v/>
      </c>
      <c r="I125" s="63" t="str">
        <f t="shared" si="39"/>
        <v/>
      </c>
      <c r="J125" s="63" t="str">
        <f t="shared" si="40"/>
        <v/>
      </c>
      <c r="K125" s="63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3">
      <c r="A126" s="57">
        <f>Analitos!$A$43</f>
        <v>0</v>
      </c>
      <c r="B126" s="37">
        <v>3</v>
      </c>
      <c r="C126" s="37" t="str">
        <f t="shared" si="33"/>
        <v/>
      </c>
      <c r="D126" s="62" t="str">
        <f t="shared" si="34"/>
        <v/>
      </c>
      <c r="E126" s="62" t="str">
        <f t="shared" si="35"/>
        <v/>
      </c>
      <c r="F126" s="63" t="str">
        <f t="shared" si="36"/>
        <v/>
      </c>
      <c r="G126" s="63" t="str">
        <f t="shared" si="37"/>
        <v/>
      </c>
      <c r="H126" s="63" t="str">
        <f t="shared" si="38"/>
        <v/>
      </c>
      <c r="I126" s="63" t="str">
        <f t="shared" si="39"/>
        <v/>
      </c>
      <c r="J126" s="63" t="str">
        <f t="shared" si="40"/>
        <v/>
      </c>
      <c r="K126" s="63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sheetProtection algorithmName="SHA-512" hashValue="SdZde4+8C17rhhKOdiSGLvcAoAes3q1tN0cAucARaVPlrCWwaRGnSNbO5kOcvh6n5r8MzTxo3IcT7p5JBraWNA==" saltValue="UYAATvvmYQW87T4pXhi3JQ==" spinCount="100000" sheet="1" objects="1" scenarios="1"/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4" t="s">
        <v>343</v>
      </c>
      <c r="B1" s="105"/>
      <c r="C1" s="105"/>
      <c r="D1" s="105"/>
      <c r="E1" s="105"/>
      <c r="F1" s="105"/>
      <c r="G1" s="105"/>
      <c r="H1" s="105"/>
      <c r="I1" s="105"/>
      <c r="J1" s="105"/>
      <c r="M1" s="5" t="s">
        <v>344</v>
      </c>
      <c r="N1" s="65" t="s">
        <v>353</v>
      </c>
    </row>
    <row r="2" spans="1:14" ht="19.95" customHeight="1" x14ac:dyDescent="0.3">
      <c r="A2" s="109" t="s">
        <v>345</v>
      </c>
      <c r="B2" s="105"/>
      <c r="C2" s="105"/>
      <c r="D2" s="105"/>
      <c r="E2" s="105"/>
      <c r="F2" s="105"/>
      <c r="G2" s="105"/>
      <c r="H2" s="105"/>
      <c r="I2" s="105"/>
      <c r="J2" s="105"/>
      <c r="M2" s="5" t="s">
        <v>346</v>
      </c>
      <c r="N2" s="65" t="s">
        <v>355</v>
      </c>
    </row>
    <row r="3" spans="1:14" ht="28.05" customHeight="1" x14ac:dyDescent="0.3">
      <c r="A3" s="17" t="s">
        <v>347</v>
      </c>
      <c r="B3" s="17" t="s">
        <v>348</v>
      </c>
      <c r="C3" s="17" t="s">
        <v>349</v>
      </c>
      <c r="D3" s="17" t="s">
        <v>350</v>
      </c>
      <c r="E3" s="17" t="s">
        <v>351</v>
      </c>
      <c r="G3" s="124" t="s">
        <v>352</v>
      </c>
      <c r="H3" s="105"/>
      <c r="I3" s="105"/>
      <c r="J3" s="105"/>
    </row>
    <row r="4" spans="1:14" ht="40.049999999999997" customHeight="1" x14ac:dyDescent="0.3">
      <c r="A4" s="24" t="s">
        <v>353</v>
      </c>
      <c r="B4" s="25" t="s">
        <v>354</v>
      </c>
      <c r="C4" s="39" t="s">
        <v>355</v>
      </c>
      <c r="D4" s="66" t="s">
        <v>356</v>
      </c>
      <c r="E4" s="70" t="s">
        <v>357</v>
      </c>
    </row>
    <row r="5" spans="1:14" ht="40.049999999999997" customHeight="1" x14ac:dyDescent="0.3">
      <c r="A5" s="68" t="s">
        <v>358</v>
      </c>
      <c r="B5" s="25" t="s">
        <v>359</v>
      </c>
      <c r="C5" s="69" t="s">
        <v>358</v>
      </c>
      <c r="D5" s="66" t="s">
        <v>360</v>
      </c>
      <c r="E5" s="71" t="s">
        <v>361</v>
      </c>
      <c r="G5" s="46" t="s">
        <v>347</v>
      </c>
      <c r="H5" s="73"/>
    </row>
    <row r="6" spans="1:14" ht="22.05" customHeight="1" x14ac:dyDescent="0.3">
      <c r="A6" s="54"/>
      <c r="B6" s="54"/>
      <c r="C6" s="41"/>
      <c r="D6" s="67"/>
      <c r="E6" s="72"/>
      <c r="G6" s="46" t="s">
        <v>348</v>
      </c>
      <c r="H6" s="73"/>
    </row>
    <row r="7" spans="1:14" ht="22.05" customHeight="1" x14ac:dyDescent="0.3">
      <c r="A7" s="54"/>
      <c r="B7" s="54"/>
      <c r="C7" s="41"/>
      <c r="D7" s="67"/>
      <c r="E7" s="72"/>
      <c r="G7" s="46" t="s">
        <v>362</v>
      </c>
      <c r="H7" s="74"/>
    </row>
    <row r="8" spans="1:14" ht="22.05" customHeight="1" x14ac:dyDescent="0.3">
      <c r="A8" s="54"/>
      <c r="B8" s="54"/>
      <c r="C8" s="41"/>
      <c r="D8" s="67"/>
      <c r="E8" s="72"/>
      <c r="G8" s="46" t="s">
        <v>349</v>
      </c>
      <c r="H8" s="73"/>
    </row>
    <row r="9" spans="1:14" ht="22.05" customHeight="1" x14ac:dyDescent="0.3">
      <c r="A9" s="54"/>
      <c r="B9" s="54"/>
      <c r="C9" s="41"/>
      <c r="D9" s="67"/>
      <c r="E9" s="72"/>
    </row>
    <row r="10" spans="1:14" ht="22.05" customHeight="1" x14ac:dyDescent="0.3">
      <c r="A10" s="54"/>
      <c r="B10" s="54"/>
      <c r="C10" s="41"/>
      <c r="D10" s="67"/>
      <c r="E10" s="72"/>
    </row>
    <row r="11" spans="1:14" ht="22.05" customHeight="1" x14ac:dyDescent="0.3">
      <c r="A11" s="54"/>
      <c r="B11" s="54"/>
      <c r="C11" s="41"/>
      <c r="D11" s="67"/>
      <c r="E11" s="72"/>
      <c r="G11" s="123"/>
      <c r="H11" s="105"/>
      <c r="I11" s="105"/>
      <c r="J11" s="105"/>
    </row>
    <row r="12" spans="1:14" ht="22.05" customHeight="1" x14ac:dyDescent="0.3">
      <c r="A12" s="54"/>
      <c r="B12" s="54"/>
      <c r="C12" s="41"/>
      <c r="D12" s="67"/>
      <c r="E12" s="72"/>
    </row>
    <row r="13" spans="1:14" ht="22.05" customHeight="1" x14ac:dyDescent="0.3">
      <c r="A13" s="54"/>
      <c r="B13" s="54"/>
      <c r="C13" s="41"/>
      <c r="D13" s="67"/>
      <c r="E13" s="72"/>
    </row>
    <row r="14" spans="1:14" ht="22.05" customHeight="1" x14ac:dyDescent="0.3">
      <c r="A14" s="54"/>
      <c r="B14" s="54"/>
      <c r="C14" s="41"/>
      <c r="D14" s="67"/>
      <c r="E14" s="72"/>
    </row>
    <row r="15" spans="1:14" ht="22.05" customHeight="1" x14ac:dyDescent="0.3">
      <c r="A15" s="54"/>
      <c r="B15" s="54"/>
      <c r="C15" s="41"/>
      <c r="D15" s="67"/>
      <c r="E15" s="72"/>
    </row>
    <row r="16" spans="1:14" ht="22.05" customHeight="1" x14ac:dyDescent="0.3">
      <c r="A16" s="54"/>
      <c r="B16" s="54"/>
      <c r="C16" s="41"/>
      <c r="D16" s="67"/>
      <c r="E16" s="72"/>
    </row>
    <row r="17" spans="1:5" ht="22.05" customHeight="1" x14ac:dyDescent="0.3">
      <c r="A17" s="54"/>
      <c r="B17" s="54"/>
      <c r="C17" s="41"/>
      <c r="D17" s="67"/>
      <c r="E17" s="72"/>
    </row>
    <row r="18" spans="1:5" ht="22.05" customHeight="1" x14ac:dyDescent="0.3">
      <c r="A18" s="54"/>
      <c r="B18" s="54"/>
      <c r="C18" s="41"/>
      <c r="D18" s="67"/>
      <c r="E18" s="72"/>
    </row>
    <row r="19" spans="1:5" ht="22.05" customHeight="1" x14ac:dyDescent="0.3">
      <c r="A19" s="54"/>
      <c r="B19" s="54"/>
      <c r="C19" s="41"/>
      <c r="D19" s="67"/>
      <c r="E19" s="72"/>
    </row>
    <row r="20" spans="1:5" ht="22.05" customHeight="1" x14ac:dyDescent="0.3">
      <c r="A20" s="54"/>
      <c r="B20" s="54"/>
      <c r="C20" s="41"/>
      <c r="D20" s="67"/>
      <c r="E20" s="72"/>
    </row>
    <row r="21" spans="1:5" ht="22.05" customHeight="1" x14ac:dyDescent="0.3">
      <c r="A21" s="54"/>
      <c r="B21" s="54"/>
      <c r="C21" s="41"/>
      <c r="D21" s="67"/>
      <c r="E21" s="72"/>
    </row>
    <row r="22" spans="1:5" ht="22.05" customHeight="1" x14ac:dyDescent="0.3">
      <c r="A22" s="54"/>
      <c r="B22" s="54"/>
      <c r="C22" s="41"/>
      <c r="D22" s="67"/>
      <c r="E22" s="72"/>
    </row>
    <row r="23" spans="1:5" ht="22.05" customHeight="1" x14ac:dyDescent="0.3">
      <c r="A23" s="54"/>
      <c r="B23" s="54"/>
      <c r="C23" s="41"/>
      <c r="D23" s="67"/>
      <c r="E23" s="72"/>
    </row>
    <row r="24" spans="1:5" ht="22.05" customHeight="1" x14ac:dyDescent="0.3">
      <c r="A24" s="54"/>
      <c r="B24" s="54"/>
      <c r="C24" s="41"/>
      <c r="D24" s="67"/>
      <c r="E24" s="72"/>
    </row>
    <row r="25" spans="1:5" ht="22.05" customHeight="1" x14ac:dyDescent="0.3">
      <c r="A25" s="54"/>
      <c r="B25" s="54"/>
      <c r="C25" s="41"/>
      <c r="D25" s="67"/>
      <c r="E25" s="72"/>
    </row>
    <row r="26" spans="1:5" ht="22.05" customHeight="1" x14ac:dyDescent="0.3">
      <c r="A26" s="54"/>
      <c r="B26" s="54"/>
      <c r="C26" s="41"/>
      <c r="D26" s="67"/>
      <c r="E26" s="72"/>
    </row>
    <row r="27" spans="1:5" ht="22.05" customHeight="1" x14ac:dyDescent="0.3">
      <c r="A27" s="54"/>
      <c r="B27" s="54"/>
      <c r="C27" s="41"/>
      <c r="D27" s="67"/>
      <c r="E27" s="72"/>
    </row>
    <row r="28" spans="1:5" ht="22.05" customHeight="1" x14ac:dyDescent="0.3">
      <c r="A28" s="54"/>
      <c r="B28" s="54"/>
      <c r="C28" s="41"/>
      <c r="D28" s="67"/>
      <c r="E28" s="72"/>
    </row>
    <row r="29" spans="1:5" ht="22.05" customHeight="1" x14ac:dyDescent="0.3">
      <c r="A29" s="54"/>
      <c r="B29" s="54"/>
      <c r="C29" s="41"/>
      <c r="D29" s="67"/>
      <c r="E29" s="72"/>
    </row>
    <row r="30" spans="1:5" ht="22.05" customHeight="1" x14ac:dyDescent="0.3">
      <c r="A30" s="54"/>
      <c r="B30" s="54"/>
      <c r="C30" s="41"/>
      <c r="D30" s="67"/>
      <c r="E30" s="72"/>
    </row>
    <row r="31" spans="1:5" ht="22.05" customHeight="1" x14ac:dyDescent="0.3">
      <c r="A31" s="54"/>
      <c r="B31" s="54"/>
      <c r="C31" s="41"/>
      <c r="D31" s="67"/>
      <c r="E31" s="72"/>
    </row>
    <row r="32" spans="1:5" ht="22.05" customHeight="1" x14ac:dyDescent="0.3">
      <c r="A32" s="54"/>
      <c r="B32" s="54"/>
      <c r="C32" s="41"/>
      <c r="D32" s="67"/>
      <c r="E32" s="72"/>
    </row>
    <row r="33" spans="1:5" ht="22.05" customHeight="1" x14ac:dyDescent="0.3">
      <c r="A33" s="54"/>
      <c r="B33" s="54"/>
      <c r="C33" s="41"/>
      <c r="D33" s="67"/>
      <c r="E33" s="72"/>
    </row>
    <row r="34" spans="1:5" ht="22.05" customHeight="1" x14ac:dyDescent="0.3">
      <c r="A34" s="54"/>
      <c r="B34" s="54"/>
      <c r="C34" s="41"/>
      <c r="D34" s="67"/>
      <c r="E34" s="72"/>
    </row>
    <row r="35" spans="1:5" ht="22.05" customHeight="1" x14ac:dyDescent="0.3">
      <c r="A35" s="54"/>
      <c r="B35" s="54"/>
      <c r="C35" s="41"/>
      <c r="D35" s="67"/>
      <c r="E35" s="72"/>
    </row>
    <row r="36" spans="1:5" ht="22.05" customHeight="1" x14ac:dyDescent="0.3">
      <c r="A36" s="54"/>
      <c r="B36" s="54"/>
      <c r="C36" s="41"/>
      <c r="D36" s="67"/>
      <c r="E36" s="72"/>
    </row>
    <row r="37" spans="1:5" ht="22.05" customHeight="1" x14ac:dyDescent="0.3">
      <c r="A37" s="54"/>
      <c r="B37" s="54"/>
      <c r="C37" s="41"/>
      <c r="D37" s="67"/>
      <c r="E37" s="72"/>
    </row>
    <row r="38" spans="1:5" ht="22.05" customHeight="1" x14ac:dyDescent="0.3">
      <c r="A38" s="54"/>
      <c r="B38" s="54"/>
      <c r="C38" s="41"/>
      <c r="D38" s="67"/>
      <c r="E38" s="72"/>
    </row>
    <row r="39" spans="1:5" ht="22.05" customHeight="1" x14ac:dyDescent="0.3">
      <c r="A39" s="54"/>
      <c r="B39" s="54"/>
      <c r="C39" s="41"/>
      <c r="D39" s="67"/>
      <c r="E39" s="72"/>
    </row>
    <row r="40" spans="1:5" ht="22.05" customHeight="1" x14ac:dyDescent="0.3">
      <c r="A40" s="54"/>
      <c r="B40" s="54"/>
      <c r="C40" s="41"/>
      <c r="D40" s="67"/>
      <c r="E40" s="72"/>
    </row>
    <row r="41" spans="1:5" ht="22.05" customHeight="1" x14ac:dyDescent="0.3">
      <c r="A41" s="54"/>
      <c r="B41" s="54"/>
      <c r="C41" s="41"/>
      <c r="D41" s="67"/>
      <c r="E41" s="72"/>
    </row>
    <row r="42" spans="1:5" ht="22.05" customHeight="1" x14ac:dyDescent="0.3">
      <c r="A42" s="54"/>
      <c r="B42" s="54"/>
      <c r="C42" s="41"/>
      <c r="D42" s="67"/>
      <c r="E42" s="72"/>
    </row>
    <row r="43" spans="1:5" ht="22.05" customHeight="1" x14ac:dyDescent="0.3">
      <c r="A43" s="54"/>
      <c r="B43" s="54"/>
      <c r="C43" s="41"/>
      <c r="D43" s="67"/>
      <c r="E43" s="72"/>
    </row>
    <row r="44" spans="1:5" ht="22.05" customHeight="1" x14ac:dyDescent="0.3">
      <c r="A44" s="54"/>
      <c r="B44" s="54"/>
      <c r="C44" s="41"/>
      <c r="D44" s="67"/>
      <c r="E44" s="72"/>
    </row>
    <row r="45" spans="1:5" ht="22.05" customHeight="1" x14ac:dyDescent="0.3">
      <c r="A45" s="54"/>
      <c r="B45" s="54"/>
      <c r="C45" s="41"/>
      <c r="D45" s="67"/>
      <c r="E45" s="72"/>
    </row>
    <row r="46" spans="1:5" ht="22.05" customHeight="1" x14ac:dyDescent="0.3">
      <c r="A46" s="54"/>
      <c r="B46" s="54"/>
      <c r="C46" s="41"/>
      <c r="D46" s="67"/>
      <c r="E46" s="72"/>
    </row>
    <row r="47" spans="1:5" ht="22.05" customHeight="1" x14ac:dyDescent="0.3">
      <c r="A47" s="54"/>
      <c r="B47" s="54"/>
      <c r="C47" s="41"/>
      <c r="D47" s="67"/>
      <c r="E47" s="72"/>
    </row>
    <row r="48" spans="1:5" ht="22.05" customHeight="1" x14ac:dyDescent="0.3">
      <c r="A48" s="54"/>
      <c r="B48" s="54"/>
      <c r="C48" s="41"/>
      <c r="D48" s="67"/>
      <c r="E48" s="72"/>
    </row>
    <row r="49" spans="1:5" ht="22.05" customHeight="1" x14ac:dyDescent="0.3">
      <c r="A49" s="54"/>
      <c r="B49" s="54"/>
      <c r="C49" s="41"/>
      <c r="D49" s="67"/>
      <c r="E49" s="72"/>
    </row>
    <row r="50" spans="1:5" ht="22.05" customHeight="1" x14ac:dyDescent="0.3">
      <c r="A50" s="54"/>
      <c r="B50" s="54"/>
      <c r="C50" s="41"/>
      <c r="D50" s="67"/>
      <c r="E50" s="72"/>
    </row>
    <row r="51" spans="1:5" ht="22.05" customHeight="1" x14ac:dyDescent="0.3">
      <c r="A51" s="54"/>
      <c r="B51" s="54"/>
      <c r="C51" s="41"/>
      <c r="D51" s="67"/>
      <c r="E51" s="72"/>
    </row>
    <row r="52" spans="1:5" ht="22.05" customHeight="1" x14ac:dyDescent="0.3">
      <c r="A52" s="54"/>
      <c r="B52" s="54"/>
      <c r="C52" s="41"/>
      <c r="D52" s="67"/>
      <c r="E52" s="72"/>
    </row>
    <row r="53" spans="1:5" ht="22.05" customHeight="1" x14ac:dyDescent="0.3">
      <c r="A53" s="54"/>
      <c r="B53" s="54"/>
      <c r="C53" s="41"/>
      <c r="D53" s="67"/>
      <c r="E53" s="72"/>
    </row>
  </sheetData>
  <sheetProtection algorithmName="SHA-512" hashValue="XvO9CpTCpIArEpbqMFKnKIYSu5bmbW5D7aFiCjw5TTBi6C5RXQm9ZQAKCnQz7o2Nxy5ETUQRuuZIIU1eDP0sEw==" saltValue="25yY7UWMPVUZ8qVy6sN6UA==" spinCount="100000" sheet="1" objects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4" t="s">
        <v>363</v>
      </c>
      <c r="B1" s="105"/>
      <c r="C1" s="105"/>
      <c r="D1" s="105"/>
      <c r="E1" s="105"/>
      <c r="F1" s="105"/>
      <c r="H1" s="125" t="str">
        <f>"Assinaturas do lote em uso: "&amp;loteAtivo</f>
        <v>Assinaturas do lote em uso: 522611</v>
      </c>
      <c r="I1" s="117"/>
      <c r="J1" s="118"/>
    </row>
    <row r="2" spans="1:10" ht="19.95" customHeight="1" x14ac:dyDescent="0.3">
      <c r="A2" s="109" t="s">
        <v>364</v>
      </c>
      <c r="B2" s="105"/>
      <c r="C2" s="105"/>
      <c r="D2" s="105"/>
      <c r="E2" s="105"/>
      <c r="F2" s="105"/>
    </row>
    <row r="3" spans="1:10" ht="28.05" customHeight="1" x14ac:dyDescent="0.3">
      <c r="A3" s="17" t="s">
        <v>384</v>
      </c>
      <c r="B3" s="17" t="s">
        <v>199</v>
      </c>
      <c r="C3" s="17" t="s">
        <v>365</v>
      </c>
      <c r="D3" s="17" t="s">
        <v>366</v>
      </c>
      <c r="E3" s="17" t="s">
        <v>367</v>
      </c>
      <c r="F3" s="17" t="s">
        <v>368</v>
      </c>
    </row>
    <row r="4" spans="1:10" ht="37.950000000000003" customHeight="1" x14ac:dyDescent="0.3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50000000000003" customHeight="1" x14ac:dyDescent="0.3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50000000000003" customHeight="1" x14ac:dyDescent="0.3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50000000000003" customHeight="1" x14ac:dyDescent="0.3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50000000000003" customHeight="1" x14ac:dyDescent="0.3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50000000000003" customHeight="1" x14ac:dyDescent="0.3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50000000000003" customHeight="1" x14ac:dyDescent="0.3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50000000000003" customHeight="1" x14ac:dyDescent="0.3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50000000000003" customHeight="1" x14ac:dyDescent="0.3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50000000000003" customHeight="1" x14ac:dyDescent="0.3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50000000000003" customHeight="1" x14ac:dyDescent="0.3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50000000000003" customHeight="1" x14ac:dyDescent="0.3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50000000000003" customHeight="1" x14ac:dyDescent="0.3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50000000000003" customHeight="1" x14ac:dyDescent="0.3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50000000000003" customHeight="1" x14ac:dyDescent="0.3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50000000000003" customHeight="1" x14ac:dyDescent="0.3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50000000000003" customHeight="1" x14ac:dyDescent="0.3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50000000000003" customHeight="1" x14ac:dyDescent="0.3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50000000000003" customHeight="1" x14ac:dyDescent="0.3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50000000000003" customHeight="1" x14ac:dyDescent="0.3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50000000000003" customHeight="1" x14ac:dyDescent="0.3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50000000000003" customHeight="1" x14ac:dyDescent="0.3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50000000000003" customHeight="1" x14ac:dyDescent="0.3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50000000000003" customHeight="1" x14ac:dyDescent="0.3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50000000000003" customHeight="1" x14ac:dyDescent="0.3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50000000000003" customHeight="1" x14ac:dyDescent="0.3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50000000000003" customHeight="1" x14ac:dyDescent="0.3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50000000000003" customHeight="1" x14ac:dyDescent="0.3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50000000000003" customHeight="1" x14ac:dyDescent="0.3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50000000000003" customHeight="1" x14ac:dyDescent="0.3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50000000000003" customHeight="1" x14ac:dyDescent="0.3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50000000000003" customHeight="1" x14ac:dyDescent="0.3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50000000000003" customHeight="1" x14ac:dyDescent="0.3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50000000000003" customHeight="1" x14ac:dyDescent="0.3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50000000000003" customHeight="1" x14ac:dyDescent="0.3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50000000000003" customHeight="1" x14ac:dyDescent="0.3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50000000000003" customHeight="1" x14ac:dyDescent="0.3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50000000000003" customHeight="1" x14ac:dyDescent="0.3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50000000000003" customHeight="1" x14ac:dyDescent="0.3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50000000000003" customHeight="1" x14ac:dyDescent="0.3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50000000000003" customHeight="1" x14ac:dyDescent="0.3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50000000000003" customHeight="1" x14ac:dyDescent="0.3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50000000000003" customHeight="1" x14ac:dyDescent="0.3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50000000000003" customHeight="1" x14ac:dyDescent="0.3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50000000000003" customHeight="1" x14ac:dyDescent="0.3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50000000000003" customHeight="1" x14ac:dyDescent="0.3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50000000000003" customHeight="1" x14ac:dyDescent="0.3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50000000000003" customHeight="1" x14ac:dyDescent="0.3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50000000000003" customHeight="1" x14ac:dyDescent="0.3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50000000000003" customHeight="1" x14ac:dyDescent="0.3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50000000000003" customHeight="1" x14ac:dyDescent="0.3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50000000000003" customHeight="1" x14ac:dyDescent="0.3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50000000000003" customHeight="1" x14ac:dyDescent="0.3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50000000000003" customHeight="1" x14ac:dyDescent="0.3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50000000000003" customHeight="1" x14ac:dyDescent="0.3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50000000000003" customHeight="1" x14ac:dyDescent="0.3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50000000000003" customHeight="1" x14ac:dyDescent="0.3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50000000000003" customHeight="1" x14ac:dyDescent="0.3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50000000000003" customHeight="1" x14ac:dyDescent="0.3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50000000000003" customHeight="1" x14ac:dyDescent="0.3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50000000000003" customHeight="1" x14ac:dyDescent="0.3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50000000000003" customHeight="1" x14ac:dyDescent="0.3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50000000000003" customHeight="1" x14ac:dyDescent="0.3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50000000000003" customHeight="1" x14ac:dyDescent="0.3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50000000000003" customHeight="1" x14ac:dyDescent="0.3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50000000000003" customHeight="1" x14ac:dyDescent="0.3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50000000000003" customHeight="1" x14ac:dyDescent="0.3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50000000000003" customHeight="1" x14ac:dyDescent="0.3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50000000000003" customHeight="1" x14ac:dyDescent="0.3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50000000000003" customHeight="1" x14ac:dyDescent="0.3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50000000000003" customHeight="1" x14ac:dyDescent="0.3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50000000000003" customHeight="1" x14ac:dyDescent="0.3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50000000000003" customHeight="1" x14ac:dyDescent="0.3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50000000000003" customHeight="1" x14ac:dyDescent="0.3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50000000000003" customHeight="1" x14ac:dyDescent="0.3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50000000000003" customHeight="1" x14ac:dyDescent="0.3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50000000000003" customHeight="1" x14ac:dyDescent="0.3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50000000000003" customHeight="1" x14ac:dyDescent="0.3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50000000000003" customHeight="1" x14ac:dyDescent="0.3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50000000000003" customHeight="1" x14ac:dyDescent="0.3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50000000000003" customHeight="1" x14ac:dyDescent="0.3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50000000000003" customHeight="1" x14ac:dyDescent="0.3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50000000000003" customHeight="1" x14ac:dyDescent="0.3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50000000000003" customHeight="1" x14ac:dyDescent="0.3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50000000000003" customHeight="1" x14ac:dyDescent="0.3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50000000000003" customHeight="1" x14ac:dyDescent="0.3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50000000000003" customHeight="1" x14ac:dyDescent="0.3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50000000000003" customHeight="1" x14ac:dyDescent="0.3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50000000000003" customHeight="1" x14ac:dyDescent="0.3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50000000000003" customHeight="1" x14ac:dyDescent="0.3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50000000000003" customHeight="1" x14ac:dyDescent="0.3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50000000000003" customHeight="1" x14ac:dyDescent="0.3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50000000000003" customHeight="1" x14ac:dyDescent="0.3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50000000000003" customHeight="1" x14ac:dyDescent="0.3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50000000000003" customHeight="1" x14ac:dyDescent="0.3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50000000000003" customHeight="1" x14ac:dyDescent="0.3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50000000000003" customHeight="1" x14ac:dyDescent="0.3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50000000000003" customHeight="1" x14ac:dyDescent="0.3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50000000000003" customHeight="1" x14ac:dyDescent="0.3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50000000000003" customHeight="1" x14ac:dyDescent="0.3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50000000000003" customHeight="1" x14ac:dyDescent="0.3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50000000000003" customHeight="1" x14ac:dyDescent="0.3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50000000000003" customHeight="1" x14ac:dyDescent="0.3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50000000000003" customHeight="1" x14ac:dyDescent="0.3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50000000000003" customHeight="1" x14ac:dyDescent="0.3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50000000000003" customHeight="1" x14ac:dyDescent="0.3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50000000000003" customHeight="1" x14ac:dyDescent="0.3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50000000000003" customHeight="1" x14ac:dyDescent="0.3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50000000000003" customHeight="1" x14ac:dyDescent="0.3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50000000000003" customHeight="1" x14ac:dyDescent="0.3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50000000000003" customHeight="1" x14ac:dyDescent="0.3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50000000000003" customHeight="1" x14ac:dyDescent="0.3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50000000000003" customHeight="1" x14ac:dyDescent="0.3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50000000000003" customHeight="1" x14ac:dyDescent="0.3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50000000000003" customHeight="1" x14ac:dyDescent="0.3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50000000000003" customHeight="1" x14ac:dyDescent="0.3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50000000000003" customHeight="1" x14ac:dyDescent="0.3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50000000000003" customHeight="1" x14ac:dyDescent="0.3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50000000000003" customHeight="1" x14ac:dyDescent="0.3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50000000000003" customHeight="1" x14ac:dyDescent="0.3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50000000000003" customHeight="1" x14ac:dyDescent="0.3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50000000000003" customHeight="1" x14ac:dyDescent="0.3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50000000000003" customHeight="1" x14ac:dyDescent="0.3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50000000000003" customHeight="1" x14ac:dyDescent="0.3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50000000000003" customHeight="1" x14ac:dyDescent="0.3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50000000000003" customHeight="1" x14ac:dyDescent="0.3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50000000000003" customHeight="1" x14ac:dyDescent="0.3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50000000000003" customHeight="1" x14ac:dyDescent="0.3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50000000000003" customHeight="1" x14ac:dyDescent="0.3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50000000000003" customHeight="1" x14ac:dyDescent="0.3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50000000000003" customHeight="1" x14ac:dyDescent="0.3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50000000000003" customHeight="1" x14ac:dyDescent="0.3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50000000000003" customHeight="1" x14ac:dyDescent="0.3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50000000000003" customHeight="1" x14ac:dyDescent="0.3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50000000000003" customHeight="1" x14ac:dyDescent="0.3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50000000000003" customHeight="1" x14ac:dyDescent="0.3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50000000000003" customHeight="1" x14ac:dyDescent="0.3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50000000000003" customHeight="1" x14ac:dyDescent="0.3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50000000000003" customHeight="1" x14ac:dyDescent="0.3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50000000000003" customHeight="1" x14ac:dyDescent="0.3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50000000000003" customHeight="1" x14ac:dyDescent="0.3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50000000000003" customHeight="1" x14ac:dyDescent="0.3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50000000000003" customHeight="1" x14ac:dyDescent="0.3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50000000000003" customHeight="1" x14ac:dyDescent="0.3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50000000000003" customHeight="1" x14ac:dyDescent="0.3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50000000000003" customHeight="1" x14ac:dyDescent="0.3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50000000000003" customHeight="1" x14ac:dyDescent="0.3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50000000000003" customHeight="1" x14ac:dyDescent="0.3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50000000000003" customHeight="1" x14ac:dyDescent="0.3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50000000000003" customHeight="1" x14ac:dyDescent="0.3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50000000000003" customHeight="1" x14ac:dyDescent="0.3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50000000000003" customHeight="1" x14ac:dyDescent="0.3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50000000000003" customHeight="1" x14ac:dyDescent="0.3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50000000000003" customHeight="1" x14ac:dyDescent="0.3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50000000000003" customHeight="1" x14ac:dyDescent="0.3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50000000000003" customHeight="1" x14ac:dyDescent="0.3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50000000000003" customHeight="1" x14ac:dyDescent="0.3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50000000000003" customHeight="1" x14ac:dyDescent="0.3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50000000000003" customHeight="1" x14ac:dyDescent="0.3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50000000000003" customHeight="1" x14ac:dyDescent="0.3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50000000000003" customHeight="1" x14ac:dyDescent="0.3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50000000000003" customHeight="1" x14ac:dyDescent="0.3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50000000000003" customHeight="1" x14ac:dyDescent="0.3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50000000000003" customHeight="1" x14ac:dyDescent="0.3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50000000000003" customHeight="1" x14ac:dyDescent="0.3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50000000000003" customHeight="1" x14ac:dyDescent="0.3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50000000000003" customHeight="1" x14ac:dyDescent="0.3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50000000000003" customHeight="1" x14ac:dyDescent="0.3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50000000000003" customHeight="1" x14ac:dyDescent="0.3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50000000000003" customHeight="1" x14ac:dyDescent="0.3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50000000000003" customHeight="1" x14ac:dyDescent="0.3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50000000000003" customHeight="1" x14ac:dyDescent="0.3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50000000000003" customHeight="1" x14ac:dyDescent="0.3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50000000000003" customHeight="1" x14ac:dyDescent="0.3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50000000000003" customHeight="1" x14ac:dyDescent="0.3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50000000000003" customHeight="1" x14ac:dyDescent="0.3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50000000000003" customHeight="1" x14ac:dyDescent="0.3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50000000000003" customHeight="1" x14ac:dyDescent="0.3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50000000000003" customHeight="1" x14ac:dyDescent="0.3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50000000000003" customHeight="1" x14ac:dyDescent="0.3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50000000000003" customHeight="1" x14ac:dyDescent="0.3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50000000000003" customHeight="1" x14ac:dyDescent="0.3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50000000000003" customHeight="1" x14ac:dyDescent="0.3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50000000000003" customHeight="1" x14ac:dyDescent="0.3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50000000000003" customHeight="1" x14ac:dyDescent="0.3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50000000000003" customHeight="1" x14ac:dyDescent="0.3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50000000000003" customHeight="1" x14ac:dyDescent="0.3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50000000000003" customHeight="1" x14ac:dyDescent="0.3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50000000000003" customHeight="1" x14ac:dyDescent="0.3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50000000000003" customHeight="1" x14ac:dyDescent="0.3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50000000000003" customHeight="1" x14ac:dyDescent="0.3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50000000000003" customHeight="1" x14ac:dyDescent="0.3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50000000000003" customHeight="1" x14ac:dyDescent="0.3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50000000000003" customHeight="1" x14ac:dyDescent="0.3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50000000000003" customHeight="1" x14ac:dyDescent="0.3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50000000000003" customHeight="1" x14ac:dyDescent="0.3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50000000000003" customHeight="1" x14ac:dyDescent="0.3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50000000000003" customHeight="1" x14ac:dyDescent="0.3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50000000000003" customHeight="1" x14ac:dyDescent="0.3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50000000000003" customHeight="1" x14ac:dyDescent="0.3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sheetProtection algorithmName="SHA-512" hashValue="KDZeYIU+TZjB05Hw5XCW5OxW2gfZ1VNnYfzGOnt5zIkbUEb9vhitshqjDfRVCzry3/VuO0esuyP6iioLQb0k4w==" saltValue="pP2nWhUfDugSkgRKKxh0gg==" spinCount="100000" sheet="1" objects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0" t="s">
        <v>365</v>
      </c>
      <c r="B1" s="30" t="s">
        <v>369</v>
      </c>
      <c r="C1" s="30" t="s">
        <v>367</v>
      </c>
      <c r="D1" s="30" t="s">
        <v>370</v>
      </c>
    </row>
  </sheetData>
  <sheetProtection algorithmName="SHA-512" hashValue="Rr2d13hPRfCvLN1ZJhDlDekJAqKOnw9r2QZJhiBh8k3+rNaFfU8d6SI6VMIm+Q1m9Xdd7pQejZWmdTjjPnqHLQ==" saltValue="tzxtXVS21U6F7Reg2OWFPw==" spinCount="100000" sheet="1" objects="1" scenarios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371</v>
      </c>
      <c r="F1" s="30" t="s">
        <v>372</v>
      </c>
      <c r="G1" s="30" t="s">
        <v>373</v>
      </c>
      <c r="H1" s="30" t="s">
        <v>374</v>
      </c>
      <c r="I1" s="30" t="s">
        <v>375</v>
      </c>
      <c r="J1" s="30" t="s">
        <v>376</v>
      </c>
      <c r="K1" s="30" t="s">
        <v>377</v>
      </c>
      <c r="L1" s="30" t="s">
        <v>291</v>
      </c>
    </row>
    <row r="2" spans="1:12" x14ac:dyDescent="0.3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382</v>
      </c>
      <c r="I2" s="32" t="s">
        <v>311</v>
      </c>
      <c r="J2" s="32"/>
      <c r="K2" s="32"/>
      <c r="L2" s="32" t="s">
        <v>312</v>
      </c>
    </row>
    <row r="3" spans="1:12" x14ac:dyDescent="0.3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3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3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3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3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3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3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3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3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3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3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3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3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3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3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3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3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3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3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3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3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3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3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3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3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3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3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3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3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3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3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3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3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3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3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3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3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3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3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3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3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3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3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3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3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3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3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3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3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3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3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3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3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3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3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3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3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3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3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3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3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3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3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3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3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3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3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3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3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3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3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3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3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3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3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3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3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3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3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3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3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3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3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3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3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3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3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3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3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3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3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3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3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3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3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3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3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3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3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3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3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3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3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3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3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3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3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3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3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3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3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3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3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3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3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3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3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3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3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3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3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3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3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3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3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3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3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3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3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3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3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3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3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3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3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sheetProtection algorithmName="SHA-512" hashValue="+I3PllXcDmSXuWxim2I2C9dK3dziJfqHWaEEpaOmgUfogc0YVfbZn3ZtAtX2dkWnV3MTCvjzabxPL5hANGD6Rg==" saltValue="hWv+apj9ORHjvISK6qB1bw==" spinCount="100000" sheet="1" objects="1" scenarios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abSelected="1" workbookViewId="0">
      <selection activeCell="E15" sqref="E15:H15"/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6" t="s">
        <v>378</v>
      </c>
      <c r="D8" s="105"/>
      <c r="E8" s="105"/>
      <c r="F8" s="105"/>
      <c r="G8" s="105"/>
      <c r="H8" s="105"/>
      <c r="I8" s="105"/>
    </row>
    <row r="9" spans="3:9" ht="18" customHeight="1" x14ac:dyDescent="0.3">
      <c r="C9" s="105"/>
      <c r="D9" s="105"/>
      <c r="E9" s="105"/>
      <c r="F9" s="105"/>
      <c r="G9" s="105"/>
      <c r="H9" s="105"/>
      <c r="I9" s="105"/>
    </row>
    <row r="10" spans="3:9" ht="18" customHeight="1" x14ac:dyDescent="0.3">
      <c r="C10" s="131" t="s">
        <v>379</v>
      </c>
      <c r="D10" s="105"/>
      <c r="E10" s="105"/>
      <c r="F10" s="105"/>
      <c r="G10" s="105"/>
      <c r="H10" s="105"/>
      <c r="I10" s="105"/>
    </row>
    <row r="11" spans="3:9" ht="18" customHeight="1" x14ac:dyDescent="0.3"/>
    <row r="12" spans="3:9" ht="18" customHeight="1" x14ac:dyDescent="0.3"/>
    <row r="13" spans="3:9" ht="18" customHeight="1" x14ac:dyDescent="0.3">
      <c r="C13" s="127" t="s">
        <v>380</v>
      </c>
      <c r="D13" s="105"/>
      <c r="E13" s="132" t="s">
        <v>353</v>
      </c>
      <c r="F13" s="130"/>
      <c r="G13" s="130"/>
      <c r="H13" s="130"/>
    </row>
    <row r="14" spans="3:9" ht="18" customHeight="1" x14ac:dyDescent="0.3"/>
    <row r="15" spans="3:9" ht="18" customHeight="1" x14ac:dyDescent="0.3">
      <c r="C15" s="127" t="s">
        <v>362</v>
      </c>
      <c r="D15" s="105"/>
      <c r="E15" s="129"/>
      <c r="F15" s="130"/>
      <c r="G15" s="130"/>
      <c r="H15" s="130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8"/>
      <c r="D20" s="105"/>
      <c r="E20" s="105"/>
      <c r="F20" s="105"/>
      <c r="G20" s="105"/>
      <c r="H20" s="105"/>
      <c r="I20" s="105"/>
    </row>
    <row r="21" spans="3:9" ht="18" customHeight="1" x14ac:dyDescent="0.3"/>
    <row r="22" spans="3:9" ht="18" customHeight="1" x14ac:dyDescent="0.3">
      <c r="C22" s="107" t="s">
        <v>381</v>
      </c>
      <c r="D22" s="105"/>
      <c r="E22" s="105"/>
      <c r="F22" s="105"/>
      <c r="G22" s="105"/>
      <c r="H22" s="105"/>
      <c r="I22" s="10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ClikE8r6+oDDs8nG4F4JorPjPMw541o1z2+4uxvasCezrVlGMBXS6cdu4QdXtadPVRRNwicVeyepJ4rKEwWOdw==" saltValue="FiLkwmYrZIqO0nhOvU7dbA==" spinCount="100000" sheet="1" objects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57</vt:i4>
      </vt:variant>
    </vt:vector>
  </HeadingPairs>
  <TitlesOfParts>
    <vt:vector size="60" baseType="lpstr">
      <vt:lpstr>Audit_Legenda</vt:lpstr>
      <vt:lpstr>Audit_Log</vt:lpstr>
      <vt:lpstr>Login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2026-08-04T08:59:39Z</dcterms:modified>
</cp:coreProperties>
</file>