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itrixlabph\globalsmile\"/>
    </mc:Choice>
  </mc:AlternateContent>
  <xr:revisionPtr revIDLastSave="0" documentId="13_ncr:1_{F693B654-8226-4D4B-8CAD-12525C57E48D}" xr6:coauthVersionLast="47" xr6:coauthVersionMax="47" xr10:uidLastSave="{00000000-0000-0000-0000-000000000000}"/>
  <bookViews>
    <workbookView xWindow="-108" yWindow="-108" windowWidth="23256" windowHeight="12576" tabRatio="584" activeTab="2" xr2:uid="{00000000-000D-0000-FFFF-FFFF00000000}"/>
  </bookViews>
  <sheets>
    <sheet name="PJ" sheetId="14" r:id="rId1"/>
    <sheet name="PJ Non-Vat" sheetId="15" r:id="rId2"/>
    <sheet name="CDJ" sheetId="7" r:id="rId3"/>
    <sheet name="SJ" sheetId="3" r:id="rId4"/>
    <sheet name="CRJ" sheetId="4" r:id="rId5"/>
    <sheet name="GJ" sheetId="5" r:id="rId6"/>
    <sheet name="ZZZ_CompileProbe" sheetId="18" r:id="rId7"/>
    <sheet name="GL" sheetId="6" r:id="rId8"/>
    <sheet name="SUPPLIERS DATA" sheetId="11" r:id="rId9"/>
    <sheet name="CRJ2" sheetId="17" r:id="rId10"/>
    <sheet name="PJ2" sheetId="1" r:id="rId11"/>
    <sheet name="PJ Non-Vat2" sheetId="10" r:id="rId12"/>
    <sheet name="CDJ old" sheetId="2" r:id="rId13"/>
    <sheet name="SJ2" sheetId="16" r:id="rId14"/>
  </sheets>
  <externalReferences>
    <externalReference r:id="rId15"/>
  </externalReferences>
  <definedNames>
    <definedName name="_xlnm._FilterDatabase" localSheetId="2" hidden="1">CDJ!$F$14:$U$68</definedName>
    <definedName name="_xlnm._FilterDatabase" localSheetId="12" hidden="1">'CDJ old'!$F$14:$U$68</definedName>
    <definedName name="_xlnm._FilterDatabase" localSheetId="8" hidden="1">'SUPPLIERS DATA'!$B$4:$F$104</definedName>
  </definedNames>
  <calcPr calcId="191029"/>
</workbook>
</file>

<file path=xl/calcChain.xml><?xml version="1.0" encoding="utf-8"?>
<calcChain xmlns="http://schemas.openxmlformats.org/spreadsheetml/2006/main">
  <c r="T15" i="7" l="1"/>
  <c r="T16" i="7"/>
  <c r="T17" i="7"/>
  <c r="S17" i="7"/>
  <c r="J9" i="14"/>
  <c r="I9" i="14" s="1"/>
  <c r="B197" i="11"/>
  <c r="B198" i="11" s="1"/>
  <c r="B199" i="11" s="1"/>
  <c r="B200" i="11" s="1"/>
  <c r="B201" i="11" s="1"/>
  <c r="B174" i="11"/>
  <c r="B175" i="11"/>
  <c r="B176" i="1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55" i="1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30" i="1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20" i="11"/>
  <c r="B121" i="11"/>
  <c r="B122" i="11" s="1"/>
  <c r="B123" i="11" s="1"/>
  <c r="B124" i="11" s="1"/>
  <c r="B125" i="11" s="1"/>
  <c r="B126" i="11" s="1"/>
  <c r="B127" i="11" s="1"/>
  <c r="B128" i="11" s="1"/>
  <c r="B129" i="11" s="1"/>
  <c r="B104" i="1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M17" i="3"/>
  <c r="L17" i="3" s="1"/>
  <c r="M16" i="3"/>
  <c r="L16" i="3" s="1"/>
  <c r="H14" i="6"/>
  <c r="H15" i="6"/>
  <c r="H16" i="6"/>
  <c r="H17" i="6"/>
  <c r="H18" i="6"/>
  <c r="H19" i="6"/>
  <c r="H20" i="6"/>
  <c r="H21" i="6"/>
  <c r="H22" i="6"/>
  <c r="H23" i="6"/>
  <c r="H24" i="6"/>
  <c r="I24" i="6"/>
  <c r="I23" i="6"/>
  <c r="I22" i="6"/>
  <c r="I21" i="6"/>
  <c r="I20" i="6"/>
  <c r="I19" i="6"/>
  <c r="I18" i="6"/>
  <c r="I17" i="6"/>
  <c r="I16" i="6"/>
  <c r="I15" i="6"/>
  <c r="I14" i="6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G24" i="6"/>
  <c r="G23" i="6"/>
  <c r="G22" i="6"/>
  <c r="G21" i="6"/>
  <c r="G20" i="6"/>
  <c r="G19" i="6"/>
  <c r="G18" i="6"/>
  <c r="G17" i="6"/>
  <c r="L118" i="4"/>
  <c r="K118" i="4"/>
  <c r="J118" i="4"/>
  <c r="I118" i="4"/>
  <c r="H118" i="4"/>
  <c r="L111" i="4"/>
  <c r="K111" i="4"/>
  <c r="J111" i="4"/>
  <c r="I111" i="4"/>
  <c r="H111" i="4"/>
  <c r="L103" i="4"/>
  <c r="K103" i="4"/>
  <c r="H103" i="4"/>
  <c r="L95" i="4"/>
  <c r="K95" i="4"/>
  <c r="J95" i="4"/>
  <c r="J103" i="4" s="1"/>
  <c r="I95" i="4"/>
  <c r="I103" i="4" s="1"/>
  <c r="H95" i="4"/>
  <c r="L87" i="4"/>
  <c r="K87" i="4"/>
  <c r="J87" i="4"/>
  <c r="I87" i="4"/>
  <c r="H87" i="4"/>
  <c r="L78" i="4"/>
  <c r="K78" i="4"/>
  <c r="J78" i="4"/>
  <c r="I78" i="4"/>
  <c r="H78" i="4"/>
  <c r="L69" i="4"/>
  <c r="K69" i="4"/>
  <c r="J69" i="4"/>
  <c r="I69" i="4"/>
  <c r="H69" i="4"/>
  <c r="L61" i="4"/>
  <c r="K61" i="4"/>
  <c r="J61" i="4"/>
  <c r="I61" i="4"/>
  <c r="H61" i="4"/>
  <c r="L53" i="4"/>
  <c r="K53" i="4"/>
  <c r="J53" i="4"/>
  <c r="I53" i="4"/>
  <c r="H53" i="4"/>
  <c r="G16" i="6" s="1"/>
  <c r="M9" i="14" l="1"/>
  <c r="L9" i="14" s="1"/>
  <c r="O17" i="3"/>
  <c r="N17" i="3" s="1"/>
  <c r="O16" i="3"/>
  <c r="N16" i="3" s="1"/>
  <c r="D2" i="14" l="1"/>
  <c r="D3" i="14"/>
  <c r="D4" i="14"/>
  <c r="D5" i="14"/>
  <c r="D5" i="15"/>
  <c r="D4" i="15"/>
  <c r="D3" i="15"/>
  <c r="D2" i="15"/>
  <c r="M15" i="3"/>
  <c r="O15" i="3" s="1"/>
  <c r="N15" i="3" s="1"/>
  <c r="M14" i="3"/>
  <c r="O14" i="3" s="1"/>
  <c r="N14" i="3" s="1"/>
  <c r="M12" i="3"/>
  <c r="O12" i="3" s="1"/>
  <c r="N12" i="3" s="1"/>
  <c r="M13" i="3"/>
  <c r="O13" i="3" s="1"/>
  <c r="N13" i="3" s="1"/>
  <c r="L15" i="3" l="1"/>
  <c r="L14" i="3"/>
  <c r="L12" i="3"/>
  <c r="L13" i="3"/>
  <c r="I44" i="4"/>
  <c r="J44" i="4"/>
  <c r="K44" i="4"/>
  <c r="L44" i="4"/>
  <c r="H44" i="4"/>
  <c r="G15" i="6" s="1"/>
  <c r="I36" i="4"/>
  <c r="J36" i="4"/>
  <c r="K36" i="4"/>
  <c r="L36" i="4"/>
  <c r="H36" i="4"/>
  <c r="G14" i="6" s="1"/>
  <c r="I25" i="4"/>
  <c r="J25" i="4"/>
  <c r="K25" i="4"/>
  <c r="L25" i="4"/>
  <c r="H25" i="4"/>
  <c r="G13" i="6" s="1"/>
  <c r="J8" i="14"/>
  <c r="I8" i="14" s="1"/>
  <c r="U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F6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I13" i="6" s="1"/>
  <c r="H13" i="6" s="1"/>
  <c r="M11" i="3"/>
  <c r="L11" i="3" s="1"/>
  <c r="J48" i="3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L319" i="17"/>
  <c r="J319" i="17"/>
  <c r="K317" i="17"/>
  <c r="I317" i="17"/>
  <c r="H317" i="17"/>
  <c r="J316" i="17"/>
  <c r="L316" i="17" s="1"/>
  <c r="J315" i="17"/>
  <c r="L315" i="17" s="1"/>
  <c r="J314" i="17"/>
  <c r="L314" i="17" s="1"/>
  <c r="J313" i="17"/>
  <c r="L313" i="17" s="1"/>
  <c r="J312" i="17"/>
  <c r="L312" i="17" s="1"/>
  <c r="J311" i="17"/>
  <c r="L311" i="17" s="1"/>
  <c r="J310" i="17"/>
  <c r="L310" i="17" s="1"/>
  <c r="J309" i="17"/>
  <c r="L309" i="17" s="1"/>
  <c r="J308" i="17"/>
  <c r="L308" i="17" s="1"/>
  <c r="J307" i="17"/>
  <c r="L307" i="17" s="1"/>
  <c r="J306" i="17"/>
  <c r="L306" i="17" s="1"/>
  <c r="J305" i="17"/>
  <c r="L305" i="17" s="1"/>
  <c r="J304" i="17"/>
  <c r="L304" i="17" s="1"/>
  <c r="J303" i="17"/>
  <c r="L303" i="17" s="1"/>
  <c r="J302" i="17"/>
  <c r="L302" i="17" s="1"/>
  <c r="J301" i="17"/>
  <c r="L301" i="17" s="1"/>
  <c r="J300" i="17"/>
  <c r="L300" i="17" s="1"/>
  <c r="J299" i="17"/>
  <c r="L299" i="17" s="1"/>
  <c r="J298" i="17"/>
  <c r="L298" i="17" s="1"/>
  <c r="J297" i="17"/>
  <c r="L297" i="17" s="1"/>
  <c r="J296" i="17"/>
  <c r="L296" i="17" s="1"/>
  <c r="J295" i="17"/>
  <c r="L295" i="17" s="1"/>
  <c r="J294" i="17"/>
  <c r="L294" i="17" s="1"/>
  <c r="J293" i="17"/>
  <c r="L293" i="17" s="1"/>
  <c r="J292" i="17"/>
  <c r="L292" i="17" s="1"/>
  <c r="J291" i="17"/>
  <c r="L291" i="17" s="1"/>
  <c r="J290" i="17"/>
  <c r="L290" i="17" s="1"/>
  <c r="J289" i="17"/>
  <c r="L289" i="17" s="1"/>
  <c r="J288" i="17"/>
  <c r="L288" i="17" s="1"/>
  <c r="J287" i="17"/>
  <c r="L287" i="17" s="1"/>
  <c r="J286" i="17"/>
  <c r="L286" i="17" s="1"/>
  <c r="J285" i="17"/>
  <c r="L285" i="17" s="1"/>
  <c r="J284" i="17"/>
  <c r="L284" i="17" s="1"/>
  <c r="J283" i="17"/>
  <c r="L283" i="17" s="1"/>
  <c r="J282" i="17"/>
  <c r="L282" i="17" s="1"/>
  <c r="J281" i="17"/>
  <c r="L281" i="17" s="1"/>
  <c r="J280" i="17"/>
  <c r="L280" i="17" s="1"/>
  <c r="J279" i="17"/>
  <c r="L279" i="17" s="1"/>
  <c r="J278" i="17"/>
  <c r="L278" i="17" s="1"/>
  <c r="J277" i="17"/>
  <c r="L277" i="17" s="1"/>
  <c r="J276" i="17"/>
  <c r="L276" i="17" s="1"/>
  <c r="J275" i="17"/>
  <c r="L275" i="17" s="1"/>
  <c r="J274" i="17"/>
  <c r="L274" i="17" s="1"/>
  <c r="J273" i="17"/>
  <c r="L273" i="17" s="1"/>
  <c r="J272" i="17"/>
  <c r="L272" i="17" s="1"/>
  <c r="J271" i="17"/>
  <c r="L271" i="17" s="1"/>
  <c r="J270" i="17"/>
  <c r="L270" i="17" s="1"/>
  <c r="J269" i="17"/>
  <c r="L269" i="17" s="1"/>
  <c r="J268" i="17"/>
  <c r="L268" i="17" s="1"/>
  <c r="J267" i="17"/>
  <c r="L267" i="17" s="1"/>
  <c r="J266" i="17"/>
  <c r="L266" i="17" s="1"/>
  <c r="J265" i="17"/>
  <c r="L265" i="17" s="1"/>
  <c r="J264" i="17"/>
  <c r="L264" i="17" s="1"/>
  <c r="J263" i="17"/>
  <c r="L263" i="17" s="1"/>
  <c r="J262" i="17"/>
  <c r="L262" i="17" s="1"/>
  <c r="J261" i="17"/>
  <c r="L261" i="17" s="1"/>
  <c r="J260" i="17"/>
  <c r="L260" i="17" s="1"/>
  <c r="J259" i="17"/>
  <c r="L259" i="17" s="1"/>
  <c r="J258" i="17"/>
  <c r="L258" i="17" s="1"/>
  <c r="J257" i="17"/>
  <c r="L257" i="17" s="1"/>
  <c r="J256" i="17"/>
  <c r="L256" i="17" s="1"/>
  <c r="J255" i="17"/>
  <c r="L255" i="17" s="1"/>
  <c r="J254" i="17"/>
  <c r="L254" i="17" s="1"/>
  <c r="J253" i="17"/>
  <c r="L253" i="17" s="1"/>
  <c r="J252" i="17"/>
  <c r="L252" i="17" s="1"/>
  <c r="J251" i="17"/>
  <c r="L251" i="17" s="1"/>
  <c r="J250" i="17"/>
  <c r="L250" i="17" s="1"/>
  <c r="J249" i="17"/>
  <c r="L249" i="17" s="1"/>
  <c r="J248" i="17"/>
  <c r="L248" i="17" s="1"/>
  <c r="J247" i="17"/>
  <c r="L247" i="17" s="1"/>
  <c r="J246" i="17"/>
  <c r="L246" i="17" s="1"/>
  <c r="J245" i="17"/>
  <c r="L245" i="17" s="1"/>
  <c r="J244" i="17"/>
  <c r="L244" i="17" s="1"/>
  <c r="J243" i="17"/>
  <c r="L243" i="17" s="1"/>
  <c r="J242" i="17"/>
  <c r="L242" i="17" s="1"/>
  <c r="J241" i="17"/>
  <c r="L241" i="17" s="1"/>
  <c r="J240" i="17"/>
  <c r="L240" i="17" s="1"/>
  <c r="J239" i="17"/>
  <c r="L239" i="17" s="1"/>
  <c r="J238" i="17"/>
  <c r="L238" i="17" s="1"/>
  <c r="J237" i="17"/>
  <c r="L237" i="17" s="1"/>
  <c r="J236" i="17"/>
  <c r="L236" i="17" s="1"/>
  <c r="J235" i="17"/>
  <c r="L235" i="17" s="1"/>
  <c r="J234" i="17"/>
  <c r="L234" i="17" s="1"/>
  <c r="J233" i="17"/>
  <c r="L233" i="17" s="1"/>
  <c r="J232" i="17"/>
  <c r="L232" i="17" s="1"/>
  <c r="J231" i="17"/>
  <c r="L231" i="17" s="1"/>
  <c r="J230" i="17"/>
  <c r="L230" i="17" s="1"/>
  <c r="J229" i="17"/>
  <c r="L229" i="17" s="1"/>
  <c r="J228" i="17"/>
  <c r="L228" i="17" s="1"/>
  <c r="J227" i="17"/>
  <c r="L227" i="17" s="1"/>
  <c r="J226" i="17"/>
  <c r="L226" i="17" s="1"/>
  <c r="J225" i="17"/>
  <c r="L225" i="17" s="1"/>
  <c r="J224" i="17"/>
  <c r="L224" i="17" s="1"/>
  <c r="J223" i="17"/>
  <c r="L223" i="17" s="1"/>
  <c r="J222" i="17"/>
  <c r="L222" i="17" s="1"/>
  <c r="J221" i="17"/>
  <c r="L221" i="17" s="1"/>
  <c r="J220" i="17"/>
  <c r="L220" i="17" s="1"/>
  <c r="J219" i="17"/>
  <c r="L219" i="17" s="1"/>
  <c r="J218" i="17"/>
  <c r="L218" i="17" s="1"/>
  <c r="J217" i="17"/>
  <c r="L217" i="17" s="1"/>
  <c r="J216" i="17"/>
  <c r="L216" i="17" s="1"/>
  <c r="J215" i="17"/>
  <c r="L215" i="17" s="1"/>
  <c r="J214" i="17"/>
  <c r="L214" i="17" s="1"/>
  <c r="J213" i="17"/>
  <c r="L213" i="17" s="1"/>
  <c r="J212" i="17"/>
  <c r="L212" i="17" s="1"/>
  <c r="J211" i="17"/>
  <c r="L211" i="17" s="1"/>
  <c r="J210" i="17"/>
  <c r="L210" i="17" s="1"/>
  <c r="J209" i="17"/>
  <c r="L209" i="17" s="1"/>
  <c r="J208" i="17"/>
  <c r="L208" i="17" s="1"/>
  <c r="J207" i="17"/>
  <c r="L207" i="17" s="1"/>
  <c r="J206" i="17"/>
  <c r="L206" i="17" s="1"/>
  <c r="J205" i="17"/>
  <c r="L205" i="17" s="1"/>
  <c r="J204" i="17"/>
  <c r="L204" i="17" s="1"/>
  <c r="J203" i="17"/>
  <c r="L203" i="17" s="1"/>
  <c r="J202" i="17"/>
  <c r="J317" i="17" s="1"/>
  <c r="J201" i="17"/>
  <c r="L201" i="17" s="1"/>
  <c r="J200" i="17"/>
  <c r="L200" i="17" s="1"/>
  <c r="J199" i="17"/>
  <c r="L199" i="17" s="1"/>
  <c r="K197" i="17"/>
  <c r="I197" i="17"/>
  <c r="H197" i="17"/>
  <c r="L196" i="17"/>
  <c r="J196" i="17"/>
  <c r="L195" i="17"/>
  <c r="J195" i="17"/>
  <c r="L194" i="17"/>
  <c r="J194" i="17"/>
  <c r="L193" i="17"/>
  <c r="J193" i="17"/>
  <c r="L192" i="17"/>
  <c r="J192" i="17"/>
  <c r="L191" i="17"/>
  <c r="J191" i="17"/>
  <c r="L190" i="17"/>
  <c r="J190" i="17"/>
  <c r="L189" i="17"/>
  <c r="J189" i="17"/>
  <c r="L188" i="17"/>
  <c r="J188" i="17"/>
  <c r="L187" i="17"/>
  <c r="J187" i="17"/>
  <c r="L186" i="17"/>
  <c r="J186" i="17"/>
  <c r="L185" i="17"/>
  <c r="J185" i="17"/>
  <c r="L184" i="17"/>
  <c r="J184" i="17"/>
  <c r="L183" i="17"/>
  <c r="J183" i="17"/>
  <c r="L182" i="17"/>
  <c r="J182" i="17"/>
  <c r="L181" i="17"/>
  <c r="J181" i="17"/>
  <c r="L180" i="17"/>
  <c r="J180" i="17"/>
  <c r="L179" i="17"/>
  <c r="J179" i="17"/>
  <c r="L178" i="17"/>
  <c r="J178" i="17"/>
  <c r="L177" i="17"/>
  <c r="J177" i="17"/>
  <c r="L176" i="17"/>
  <c r="J176" i="17"/>
  <c r="L175" i="17"/>
  <c r="J175" i="17"/>
  <c r="L174" i="17"/>
  <c r="J174" i="17"/>
  <c r="L173" i="17"/>
  <c r="J173" i="17"/>
  <c r="L172" i="17"/>
  <c r="J172" i="17"/>
  <c r="L171" i="17"/>
  <c r="J171" i="17"/>
  <c r="L170" i="17"/>
  <c r="J170" i="17"/>
  <c r="L169" i="17"/>
  <c r="J169" i="17"/>
  <c r="L168" i="17"/>
  <c r="J168" i="17"/>
  <c r="L167" i="17"/>
  <c r="J167" i="17"/>
  <c r="L166" i="17"/>
  <c r="J166" i="17"/>
  <c r="L165" i="17"/>
  <c r="J165" i="17"/>
  <c r="L164" i="17"/>
  <c r="J164" i="17"/>
  <c r="L163" i="17"/>
  <c r="J163" i="17"/>
  <c r="L162" i="17"/>
  <c r="J162" i="17"/>
  <c r="L161" i="17"/>
  <c r="J161" i="17"/>
  <c r="L160" i="17"/>
  <c r="J160" i="17"/>
  <c r="L159" i="17"/>
  <c r="J159" i="17"/>
  <c r="L158" i="17"/>
  <c r="J158" i="17"/>
  <c r="L157" i="17"/>
  <c r="J157" i="17"/>
  <c r="L156" i="17"/>
  <c r="J156" i="17"/>
  <c r="L155" i="17"/>
  <c r="J155" i="17"/>
  <c r="L154" i="17"/>
  <c r="J154" i="17"/>
  <c r="L153" i="17"/>
  <c r="J153" i="17"/>
  <c r="L152" i="17"/>
  <c r="J152" i="17"/>
  <c r="L151" i="17"/>
  <c r="J151" i="17"/>
  <c r="L150" i="17"/>
  <c r="J150" i="17"/>
  <c r="L149" i="17"/>
  <c r="J149" i="17"/>
  <c r="L148" i="17"/>
  <c r="J148" i="17"/>
  <c r="L147" i="17"/>
  <c r="J147" i="17"/>
  <c r="L146" i="17"/>
  <c r="J146" i="17"/>
  <c r="L145" i="17"/>
  <c r="J145" i="17"/>
  <c r="L144" i="17"/>
  <c r="J144" i="17"/>
  <c r="L143" i="17"/>
  <c r="J143" i="17"/>
  <c r="L142" i="17"/>
  <c r="J142" i="17"/>
  <c r="L141" i="17"/>
  <c r="J141" i="17"/>
  <c r="L140" i="17"/>
  <c r="J140" i="17"/>
  <c r="L139" i="17"/>
  <c r="J139" i="17"/>
  <c r="L138" i="17"/>
  <c r="J138" i="17"/>
  <c r="L137" i="17"/>
  <c r="J137" i="17"/>
  <c r="L136" i="17"/>
  <c r="J136" i="17"/>
  <c r="L135" i="17"/>
  <c r="J135" i="17"/>
  <c r="L134" i="17"/>
  <c r="J134" i="17"/>
  <c r="L133" i="17"/>
  <c r="J133" i="17"/>
  <c r="L132" i="17"/>
  <c r="J132" i="17"/>
  <c r="L131" i="17"/>
  <c r="J131" i="17"/>
  <c r="L130" i="17"/>
  <c r="J130" i="17"/>
  <c r="L129" i="17"/>
  <c r="J129" i="17"/>
  <c r="L128" i="17"/>
  <c r="J128" i="17"/>
  <c r="L127" i="17"/>
  <c r="J127" i="17"/>
  <c r="L126" i="17"/>
  <c r="J126" i="17"/>
  <c r="L125" i="17"/>
  <c r="J125" i="17"/>
  <c r="L124" i="17"/>
  <c r="J124" i="17"/>
  <c r="L123" i="17"/>
  <c r="J123" i="17"/>
  <c r="L122" i="17"/>
  <c r="J122" i="17"/>
  <c r="L121" i="17"/>
  <c r="J121" i="17"/>
  <c r="L120" i="17"/>
  <c r="J120" i="17"/>
  <c r="L119" i="17"/>
  <c r="J119" i="17"/>
  <c r="L118" i="17"/>
  <c r="J118" i="17"/>
  <c r="L117" i="17"/>
  <c r="L197" i="17" s="1"/>
  <c r="J117" i="17"/>
  <c r="J197" i="17" s="1"/>
  <c r="K115" i="17"/>
  <c r="I115" i="17"/>
  <c r="I862" i="17" s="1"/>
  <c r="H115" i="17"/>
  <c r="H862" i="17" s="1"/>
  <c r="H863" i="17" s="1"/>
  <c r="J114" i="17"/>
  <c r="L114" i="17" s="1"/>
  <c r="J113" i="17"/>
  <c r="L113" i="17" s="1"/>
  <c r="J112" i="17"/>
  <c r="L112" i="17" s="1"/>
  <c r="J111" i="17"/>
  <c r="L111" i="17" s="1"/>
  <c r="J110" i="17"/>
  <c r="L110" i="17" s="1"/>
  <c r="J109" i="17"/>
  <c r="L109" i="17" s="1"/>
  <c r="J108" i="17"/>
  <c r="L108" i="17" s="1"/>
  <c r="J107" i="17"/>
  <c r="L107" i="17" s="1"/>
  <c r="J106" i="17"/>
  <c r="L106" i="17" s="1"/>
  <c r="J105" i="17"/>
  <c r="L105" i="17" s="1"/>
  <c r="J104" i="17"/>
  <c r="L104" i="17" s="1"/>
  <c r="J103" i="17"/>
  <c r="L103" i="17" s="1"/>
  <c r="J102" i="17"/>
  <c r="L102" i="17" s="1"/>
  <c r="J101" i="17"/>
  <c r="L101" i="17" s="1"/>
  <c r="J100" i="17"/>
  <c r="L100" i="17" s="1"/>
  <c r="J99" i="17"/>
  <c r="L99" i="17" s="1"/>
  <c r="J98" i="17"/>
  <c r="L98" i="17" s="1"/>
  <c r="J97" i="17"/>
  <c r="L97" i="17" s="1"/>
  <c r="J96" i="17"/>
  <c r="L96" i="17" s="1"/>
  <c r="J95" i="17"/>
  <c r="L95" i="17" s="1"/>
  <c r="J94" i="17"/>
  <c r="L94" i="17" s="1"/>
  <c r="J93" i="17"/>
  <c r="L93" i="17" s="1"/>
  <c r="J92" i="17"/>
  <c r="L92" i="17" s="1"/>
  <c r="J91" i="17"/>
  <c r="L91" i="17" s="1"/>
  <c r="J90" i="17"/>
  <c r="L90" i="17" s="1"/>
  <c r="J89" i="17"/>
  <c r="L89" i="17" s="1"/>
  <c r="J88" i="17"/>
  <c r="L88" i="17" s="1"/>
  <c r="J87" i="17"/>
  <c r="L87" i="17" s="1"/>
  <c r="J86" i="17"/>
  <c r="L86" i="17" s="1"/>
  <c r="J85" i="17"/>
  <c r="L85" i="17" s="1"/>
  <c r="J84" i="17"/>
  <c r="L84" i="17" s="1"/>
  <c r="J83" i="17"/>
  <c r="L83" i="17" s="1"/>
  <c r="J82" i="17"/>
  <c r="L82" i="17" s="1"/>
  <c r="J81" i="17"/>
  <c r="L81" i="17" s="1"/>
  <c r="J80" i="17"/>
  <c r="L80" i="17" s="1"/>
  <c r="J79" i="17"/>
  <c r="L79" i="17" s="1"/>
  <c r="J78" i="17"/>
  <c r="L78" i="17" s="1"/>
  <c r="J77" i="17"/>
  <c r="L77" i="17" s="1"/>
  <c r="J76" i="17"/>
  <c r="L76" i="17" s="1"/>
  <c r="J75" i="17"/>
  <c r="L75" i="17" s="1"/>
  <c r="J74" i="17"/>
  <c r="L74" i="17" s="1"/>
  <c r="J73" i="17"/>
  <c r="L73" i="17" s="1"/>
  <c r="J72" i="17"/>
  <c r="L72" i="17" s="1"/>
  <c r="J71" i="17"/>
  <c r="L71" i="17" s="1"/>
  <c r="J70" i="17"/>
  <c r="L70" i="17" s="1"/>
  <c r="J69" i="17"/>
  <c r="L69" i="17" s="1"/>
  <c r="J68" i="17"/>
  <c r="L68" i="17" s="1"/>
  <c r="J67" i="17"/>
  <c r="L67" i="17" s="1"/>
  <c r="J66" i="17"/>
  <c r="L66" i="17" s="1"/>
  <c r="J65" i="17"/>
  <c r="L65" i="17" s="1"/>
  <c r="J64" i="17"/>
  <c r="L64" i="17" s="1"/>
  <c r="J63" i="17"/>
  <c r="L63" i="17" s="1"/>
  <c r="J62" i="17"/>
  <c r="L62" i="17" s="1"/>
  <c r="J61" i="17"/>
  <c r="L61" i="17" s="1"/>
  <c r="J60" i="17"/>
  <c r="L60" i="17" s="1"/>
  <c r="J59" i="17"/>
  <c r="L59" i="17" s="1"/>
  <c r="J58" i="17"/>
  <c r="L58" i="17" s="1"/>
  <c r="J57" i="17"/>
  <c r="L57" i="17" s="1"/>
  <c r="J56" i="17"/>
  <c r="L56" i="17" s="1"/>
  <c r="J55" i="17"/>
  <c r="L55" i="17" s="1"/>
  <c r="J54" i="17"/>
  <c r="L54" i="17" s="1"/>
  <c r="J53" i="17"/>
  <c r="L53" i="17" s="1"/>
  <c r="J52" i="17"/>
  <c r="L52" i="17" s="1"/>
  <c r="J51" i="17"/>
  <c r="L51" i="17" s="1"/>
  <c r="J50" i="17"/>
  <c r="L50" i="17" s="1"/>
  <c r="J49" i="17"/>
  <c r="L49" i="17" s="1"/>
  <c r="J48" i="17"/>
  <c r="L48" i="17" s="1"/>
  <c r="J47" i="17"/>
  <c r="L47" i="17" s="1"/>
  <c r="J46" i="17"/>
  <c r="L46" i="17" s="1"/>
  <c r="J45" i="17"/>
  <c r="L45" i="17" s="1"/>
  <c r="J44" i="17"/>
  <c r="L44" i="17" s="1"/>
  <c r="J43" i="17"/>
  <c r="L43" i="17" s="1"/>
  <c r="J42" i="17"/>
  <c r="L42" i="17" s="1"/>
  <c r="J41" i="17"/>
  <c r="L41" i="17" s="1"/>
  <c r="J40" i="17"/>
  <c r="L40" i="17" s="1"/>
  <c r="J39" i="17"/>
  <c r="L39" i="17" s="1"/>
  <c r="J38" i="17"/>
  <c r="L38" i="17" s="1"/>
  <c r="J37" i="17"/>
  <c r="L37" i="17" s="1"/>
  <c r="J36" i="17"/>
  <c r="L36" i="17" s="1"/>
  <c r="J35" i="17"/>
  <c r="L35" i="17" s="1"/>
  <c r="J34" i="17"/>
  <c r="L34" i="17" s="1"/>
  <c r="J33" i="17"/>
  <c r="L33" i="17" s="1"/>
  <c r="J32" i="17"/>
  <c r="L32" i="17" s="1"/>
  <c r="J31" i="17"/>
  <c r="L31" i="17" s="1"/>
  <c r="J30" i="17"/>
  <c r="L30" i="17" s="1"/>
  <c r="J29" i="17"/>
  <c r="L29" i="17" s="1"/>
  <c r="J28" i="17"/>
  <c r="L28" i="17" s="1"/>
  <c r="J27" i="17"/>
  <c r="L27" i="17" s="1"/>
  <c r="J26" i="17"/>
  <c r="L26" i="17" s="1"/>
  <c r="J25" i="17"/>
  <c r="L25" i="17" s="1"/>
  <c r="J24" i="17"/>
  <c r="L24" i="17" s="1"/>
  <c r="J23" i="17"/>
  <c r="L23" i="17" s="1"/>
  <c r="J22" i="17"/>
  <c r="L22" i="17" s="1"/>
  <c r="J21" i="17"/>
  <c r="L21" i="17" s="1"/>
  <c r="J20" i="17"/>
  <c r="L20" i="17" s="1"/>
  <c r="J19" i="17"/>
  <c r="L19" i="17" s="1"/>
  <c r="J18" i="17"/>
  <c r="L18" i="17" s="1"/>
  <c r="J17" i="17"/>
  <c r="L17" i="17" s="1"/>
  <c r="J16" i="17"/>
  <c r="L16" i="17" s="1"/>
  <c r="J15" i="17"/>
  <c r="L15" i="17" s="1"/>
  <c r="J14" i="17"/>
  <c r="L14" i="17" s="1"/>
  <c r="J13" i="17"/>
  <c r="L13" i="17" s="1"/>
  <c r="J12" i="17"/>
  <c r="L12" i="17" s="1"/>
  <c r="J11" i="17"/>
  <c r="J115" i="17" s="1"/>
  <c r="L10" i="17"/>
  <c r="M10" i="17" s="1"/>
  <c r="M862" i="17" s="1"/>
  <c r="J10" i="17"/>
  <c r="D10" i="17"/>
  <c r="F7" i="17"/>
  <c r="F6" i="17"/>
  <c r="F5" i="17"/>
  <c r="F4" i="17"/>
  <c r="M326" i="16"/>
  <c r="O326" i="16" s="1"/>
  <c r="N326" i="16" s="1"/>
  <c r="L326" i="16"/>
  <c r="M324" i="16"/>
  <c r="L324" i="16" s="1"/>
  <c r="K324" i="16"/>
  <c r="J324" i="16"/>
  <c r="O324" i="16" s="1"/>
  <c r="N324" i="16" s="1"/>
  <c r="M321" i="16"/>
  <c r="O321" i="16" s="1"/>
  <c r="N321" i="16" s="1"/>
  <c r="O320" i="16"/>
  <c r="N320" i="16" s="1"/>
  <c r="M320" i="16"/>
  <c r="L320" i="16"/>
  <c r="M319" i="16"/>
  <c r="O319" i="16" s="1"/>
  <c r="N319" i="16" s="1"/>
  <c r="O318" i="16"/>
  <c r="N318" i="16"/>
  <c r="M318" i="16"/>
  <c r="L318" i="16"/>
  <c r="M317" i="16"/>
  <c r="O317" i="16" s="1"/>
  <c r="N317" i="16" s="1"/>
  <c r="O316" i="16"/>
  <c r="N316" i="16"/>
  <c r="M316" i="16"/>
  <c r="L316" i="16"/>
  <c r="M315" i="16"/>
  <c r="O315" i="16" s="1"/>
  <c r="N315" i="16" s="1"/>
  <c r="O314" i="16"/>
  <c r="N314" i="16" s="1"/>
  <c r="M314" i="16"/>
  <c r="L314" i="16"/>
  <c r="M313" i="16"/>
  <c r="O313" i="16" s="1"/>
  <c r="N313" i="16" s="1"/>
  <c r="O312" i="16"/>
  <c r="N312" i="16" s="1"/>
  <c r="M312" i="16"/>
  <c r="L312" i="16"/>
  <c r="M311" i="16"/>
  <c r="O311" i="16" s="1"/>
  <c r="N311" i="16" s="1"/>
  <c r="O310" i="16"/>
  <c r="N310" i="16" s="1"/>
  <c r="M310" i="16"/>
  <c r="L310" i="16"/>
  <c r="M309" i="16"/>
  <c r="O309" i="16" s="1"/>
  <c r="N309" i="16" s="1"/>
  <c r="O308" i="16"/>
  <c r="N308" i="16" s="1"/>
  <c r="M308" i="16"/>
  <c r="L308" i="16"/>
  <c r="M307" i="16"/>
  <c r="O307" i="16" s="1"/>
  <c r="N307" i="16" s="1"/>
  <c r="O306" i="16"/>
  <c r="N306" i="16" s="1"/>
  <c r="M306" i="16"/>
  <c r="L306" i="16"/>
  <c r="M305" i="16"/>
  <c r="O305" i="16" s="1"/>
  <c r="N305" i="16" s="1"/>
  <c r="O304" i="16"/>
  <c r="N304" i="16" s="1"/>
  <c r="M304" i="16"/>
  <c r="L304" i="16" s="1"/>
  <c r="M303" i="16"/>
  <c r="O303" i="16" s="1"/>
  <c r="N303" i="16" s="1"/>
  <c r="O302" i="16"/>
  <c r="N302" i="16"/>
  <c r="M302" i="16"/>
  <c r="L302" i="16" s="1"/>
  <c r="M301" i="16"/>
  <c r="O300" i="16"/>
  <c r="N300" i="16" s="1"/>
  <c r="M300" i="16"/>
  <c r="L300" i="16" s="1"/>
  <c r="M299" i="16"/>
  <c r="O298" i="16"/>
  <c r="N298" i="16" s="1"/>
  <c r="M298" i="16"/>
  <c r="L298" i="16" s="1"/>
  <c r="M297" i="16"/>
  <c r="O296" i="16"/>
  <c r="N296" i="16" s="1"/>
  <c r="M296" i="16"/>
  <c r="L296" i="16" s="1"/>
  <c r="M295" i="16"/>
  <c r="O294" i="16"/>
  <c r="N294" i="16" s="1"/>
  <c r="M294" i="16"/>
  <c r="L294" i="16" s="1"/>
  <c r="M293" i="16"/>
  <c r="O292" i="16"/>
  <c r="N292" i="16" s="1"/>
  <c r="M292" i="16"/>
  <c r="L292" i="16" s="1"/>
  <c r="M291" i="16"/>
  <c r="O290" i="16"/>
  <c r="N290" i="16" s="1"/>
  <c r="M290" i="16"/>
  <c r="L290" i="16" s="1"/>
  <c r="M289" i="16"/>
  <c r="O288" i="16"/>
  <c r="N288" i="16" s="1"/>
  <c r="M288" i="16"/>
  <c r="L288" i="16" s="1"/>
  <c r="M287" i="16"/>
  <c r="O286" i="16"/>
  <c r="N286" i="16" s="1"/>
  <c r="M286" i="16"/>
  <c r="L286" i="16" s="1"/>
  <c r="M285" i="16"/>
  <c r="O284" i="16"/>
  <c r="N284" i="16" s="1"/>
  <c r="M284" i="16"/>
  <c r="L284" i="16" s="1"/>
  <c r="M283" i="16"/>
  <c r="O282" i="16"/>
  <c r="N282" i="16" s="1"/>
  <c r="M282" i="16"/>
  <c r="L282" i="16" s="1"/>
  <c r="M281" i="16"/>
  <c r="O280" i="16"/>
  <c r="N280" i="16" s="1"/>
  <c r="M280" i="16"/>
  <c r="L280" i="16" s="1"/>
  <c r="M279" i="16"/>
  <c r="M278" i="16"/>
  <c r="M277" i="16"/>
  <c r="O276" i="16"/>
  <c r="N276" i="16" s="1"/>
  <c r="M276" i="16"/>
  <c r="L276" i="16" s="1"/>
  <c r="M275" i="16"/>
  <c r="M274" i="16"/>
  <c r="M273" i="16"/>
  <c r="O272" i="16"/>
  <c r="N272" i="16" s="1"/>
  <c r="M272" i="16"/>
  <c r="L272" i="16" s="1"/>
  <c r="M271" i="16"/>
  <c r="M270" i="16"/>
  <c r="M269" i="16"/>
  <c r="O268" i="16"/>
  <c r="N268" i="16" s="1"/>
  <c r="M268" i="16"/>
  <c r="L268" i="16" s="1"/>
  <c r="M267" i="16"/>
  <c r="M266" i="16"/>
  <c r="M265" i="16"/>
  <c r="O264" i="16"/>
  <c r="N264" i="16" s="1"/>
  <c r="M264" i="16"/>
  <c r="L264" i="16" s="1"/>
  <c r="M263" i="16"/>
  <c r="M262" i="16"/>
  <c r="M261" i="16"/>
  <c r="O260" i="16"/>
  <c r="N260" i="16" s="1"/>
  <c r="M260" i="16"/>
  <c r="L260" i="16" s="1"/>
  <c r="M259" i="16"/>
  <c r="M258" i="16"/>
  <c r="M257" i="16"/>
  <c r="O256" i="16"/>
  <c r="N256" i="16" s="1"/>
  <c r="M256" i="16"/>
  <c r="L256" i="16" s="1"/>
  <c r="M255" i="16"/>
  <c r="M254" i="16"/>
  <c r="M253" i="16"/>
  <c r="O252" i="16"/>
  <c r="N252" i="16" s="1"/>
  <c r="M252" i="16"/>
  <c r="L252" i="16" s="1"/>
  <c r="M251" i="16"/>
  <c r="M250" i="16"/>
  <c r="M249" i="16"/>
  <c r="O248" i="16"/>
  <c r="N248" i="16" s="1"/>
  <c r="M248" i="16"/>
  <c r="L248" i="16" s="1"/>
  <c r="M247" i="16"/>
  <c r="M246" i="16"/>
  <c r="M245" i="16"/>
  <c r="O244" i="16"/>
  <c r="N244" i="16" s="1"/>
  <c r="M244" i="16"/>
  <c r="L244" i="16" s="1"/>
  <c r="M243" i="16"/>
  <c r="M242" i="16"/>
  <c r="M241" i="16"/>
  <c r="O240" i="16"/>
  <c r="N240" i="16" s="1"/>
  <c r="M240" i="16"/>
  <c r="L240" i="16" s="1"/>
  <c r="M239" i="16"/>
  <c r="M238" i="16"/>
  <c r="M237" i="16"/>
  <c r="M236" i="16"/>
  <c r="L236" i="16" s="1"/>
  <c r="M235" i="16"/>
  <c r="O234" i="16"/>
  <c r="N234" i="16" s="1"/>
  <c r="M234" i="16"/>
  <c r="L234" i="16" s="1"/>
  <c r="O233" i="16"/>
  <c r="N233" i="16" s="1"/>
  <c r="M233" i="16"/>
  <c r="L233" i="16" s="1"/>
  <c r="O232" i="16"/>
  <c r="N232" i="16"/>
  <c r="M232" i="16"/>
  <c r="L232" i="16" s="1"/>
  <c r="M231" i="16"/>
  <c r="M230" i="16"/>
  <c r="O229" i="16"/>
  <c r="N229" i="16" s="1"/>
  <c r="M229" i="16"/>
  <c r="L229" i="16" s="1"/>
  <c r="M228" i="16"/>
  <c r="L228" i="16" s="1"/>
  <c r="M227" i="16"/>
  <c r="O226" i="16"/>
  <c r="N226" i="16" s="1"/>
  <c r="M226" i="16"/>
  <c r="L226" i="16" s="1"/>
  <c r="O225" i="16"/>
  <c r="N225" i="16" s="1"/>
  <c r="M225" i="16"/>
  <c r="L225" i="16" s="1"/>
  <c r="O224" i="16"/>
  <c r="N224" i="16"/>
  <c r="M224" i="16"/>
  <c r="L224" i="16" s="1"/>
  <c r="M223" i="16"/>
  <c r="M222" i="16"/>
  <c r="O221" i="16"/>
  <c r="N221" i="16" s="1"/>
  <c r="M221" i="16"/>
  <c r="L221" i="16" s="1"/>
  <c r="M220" i="16"/>
  <c r="L220" i="16" s="1"/>
  <c r="M219" i="16"/>
  <c r="O218" i="16"/>
  <c r="N218" i="16" s="1"/>
  <c r="M218" i="16"/>
  <c r="L218" i="16" s="1"/>
  <c r="O217" i="16"/>
  <c r="N217" i="16" s="1"/>
  <c r="M217" i="16"/>
  <c r="L217" i="16" s="1"/>
  <c r="O216" i="16"/>
  <c r="N216" i="16" s="1"/>
  <c r="M216" i="16"/>
  <c r="L216" i="16" s="1"/>
  <c r="M215" i="16"/>
  <c r="M214" i="16"/>
  <c r="O213" i="16"/>
  <c r="N213" i="16" s="1"/>
  <c r="M213" i="16"/>
  <c r="L213" i="16" s="1"/>
  <c r="M212" i="16"/>
  <c r="L212" i="16" s="1"/>
  <c r="M211" i="16"/>
  <c r="O210" i="16"/>
  <c r="N210" i="16" s="1"/>
  <c r="M210" i="16"/>
  <c r="L210" i="16" s="1"/>
  <c r="O209" i="16"/>
  <c r="N209" i="16" s="1"/>
  <c r="M209" i="16"/>
  <c r="L209" i="16" s="1"/>
  <c r="O208" i="16"/>
  <c r="N208" i="16"/>
  <c r="M208" i="16"/>
  <c r="L208" i="16" s="1"/>
  <c r="M207" i="16"/>
  <c r="M206" i="16"/>
  <c r="O205" i="16"/>
  <c r="N205" i="16" s="1"/>
  <c r="M205" i="16"/>
  <c r="L205" i="16" s="1"/>
  <c r="M204" i="16"/>
  <c r="L204" i="16" s="1"/>
  <c r="M202" i="16"/>
  <c r="L202" i="16" s="1"/>
  <c r="K202" i="16"/>
  <c r="O202" i="16" s="1"/>
  <c r="N202" i="16" s="1"/>
  <c r="J202" i="16"/>
  <c r="M199" i="16"/>
  <c r="M198" i="16"/>
  <c r="O198" i="16" s="1"/>
  <c r="N198" i="16" s="1"/>
  <c r="O197" i="16"/>
  <c r="N197" i="16" s="1"/>
  <c r="M197" i="16"/>
  <c r="L197" i="16"/>
  <c r="O196" i="16"/>
  <c r="N196" i="16" s="1"/>
  <c r="M196" i="16"/>
  <c r="L196" i="16" s="1"/>
  <c r="O195" i="16"/>
  <c r="N195" i="16" s="1"/>
  <c r="M195" i="16"/>
  <c r="L195" i="16" s="1"/>
  <c r="M194" i="16"/>
  <c r="N193" i="16"/>
  <c r="M193" i="16"/>
  <c r="O193" i="16" s="1"/>
  <c r="L193" i="16"/>
  <c r="M192" i="16"/>
  <c r="O192" i="16" s="1"/>
  <c r="N192" i="16" s="1"/>
  <c r="L192" i="16"/>
  <c r="M191" i="16"/>
  <c r="O191" i="16" s="1"/>
  <c r="N191" i="16" s="1"/>
  <c r="O190" i="16"/>
  <c r="N190" i="16" s="1"/>
  <c r="M190" i="16"/>
  <c r="L190" i="16"/>
  <c r="O189" i="16"/>
  <c r="N189" i="16"/>
  <c r="M189" i="16"/>
  <c r="L189" i="16"/>
  <c r="M188" i="16"/>
  <c r="L188" i="16" s="1"/>
  <c r="M187" i="16"/>
  <c r="M186" i="16"/>
  <c r="O186" i="16" s="1"/>
  <c r="N186" i="16" s="1"/>
  <c r="M185" i="16"/>
  <c r="O185" i="16" s="1"/>
  <c r="N185" i="16" s="1"/>
  <c r="M184" i="16"/>
  <c r="O184" i="16" s="1"/>
  <c r="N184" i="16" s="1"/>
  <c r="O183" i="16"/>
  <c r="N183" i="16" s="1"/>
  <c r="M183" i="16"/>
  <c r="L183" i="16"/>
  <c r="O182" i="16"/>
  <c r="N182" i="16" s="1"/>
  <c r="M182" i="16"/>
  <c r="L182" i="16"/>
  <c r="O181" i="16"/>
  <c r="N181" i="16" s="1"/>
  <c r="M181" i="16"/>
  <c r="L181" i="16"/>
  <c r="O180" i="16"/>
  <c r="N180" i="16" s="1"/>
  <c r="M180" i="16"/>
  <c r="L180" i="16" s="1"/>
  <c r="M179" i="16"/>
  <c r="L179" i="16" s="1"/>
  <c r="M178" i="16"/>
  <c r="O178" i="16" s="1"/>
  <c r="N178" i="16" s="1"/>
  <c r="M177" i="16"/>
  <c r="O177" i="16" s="1"/>
  <c r="N177" i="16" s="1"/>
  <c r="M176" i="16"/>
  <c r="O176" i="16" s="1"/>
  <c r="N176" i="16" s="1"/>
  <c r="L176" i="16"/>
  <c r="O175" i="16"/>
  <c r="N175" i="16" s="1"/>
  <c r="M175" i="16"/>
  <c r="L175" i="16" s="1"/>
  <c r="O174" i="16"/>
  <c r="N174" i="16" s="1"/>
  <c r="M174" i="16"/>
  <c r="L174" i="16"/>
  <c r="O173" i="16"/>
  <c r="N173" i="16" s="1"/>
  <c r="M173" i="16"/>
  <c r="L173" i="16"/>
  <c r="M172" i="16"/>
  <c r="L172" i="16" s="1"/>
  <c r="M171" i="16"/>
  <c r="O170" i="16"/>
  <c r="N170" i="16" s="1"/>
  <c r="M170" i="16"/>
  <c r="L170" i="16"/>
  <c r="M169" i="16"/>
  <c r="O169" i="16" s="1"/>
  <c r="N169" i="16" s="1"/>
  <c r="M168" i="16"/>
  <c r="O168" i="16" s="1"/>
  <c r="N168" i="16" s="1"/>
  <c r="L168" i="16"/>
  <c r="O167" i="16"/>
  <c r="N167" i="16" s="1"/>
  <c r="M167" i="16"/>
  <c r="L167" i="16"/>
  <c r="O166" i="16"/>
  <c r="N166" i="16" s="1"/>
  <c r="M166" i="16"/>
  <c r="L166" i="16"/>
  <c r="O165" i="16"/>
  <c r="N165" i="16"/>
  <c r="M165" i="16"/>
  <c r="L165" i="16"/>
  <c r="M164" i="16"/>
  <c r="L164" i="16" s="1"/>
  <c r="M163" i="16"/>
  <c r="L163" i="16" s="1"/>
  <c r="M162" i="16"/>
  <c r="O162" i="16" s="1"/>
  <c r="N162" i="16" s="1"/>
  <c r="N161" i="16"/>
  <c r="M161" i="16"/>
  <c r="O161" i="16" s="1"/>
  <c r="L161" i="16"/>
  <c r="M160" i="16"/>
  <c r="O160" i="16" s="1"/>
  <c r="N160" i="16" s="1"/>
  <c r="L160" i="16"/>
  <c r="M159" i="16"/>
  <c r="O159" i="16" s="1"/>
  <c r="N159" i="16" s="1"/>
  <c r="O158" i="16"/>
  <c r="N158" i="16" s="1"/>
  <c r="M158" i="16"/>
  <c r="L158" i="16"/>
  <c r="O157" i="16"/>
  <c r="N157" i="16" s="1"/>
  <c r="M157" i="16"/>
  <c r="L157" i="16"/>
  <c r="O156" i="16"/>
  <c r="N156" i="16" s="1"/>
  <c r="M156" i="16"/>
  <c r="L156" i="16" s="1"/>
  <c r="M155" i="16"/>
  <c r="O154" i="16"/>
  <c r="N154" i="16" s="1"/>
  <c r="M154" i="16"/>
  <c r="L154" i="16"/>
  <c r="M153" i="16"/>
  <c r="O153" i="16" s="1"/>
  <c r="N153" i="16" s="1"/>
  <c r="M152" i="16"/>
  <c r="O152" i="16" s="1"/>
  <c r="N152" i="16" s="1"/>
  <c r="O151" i="16"/>
  <c r="N151" i="16" s="1"/>
  <c r="M151" i="16"/>
  <c r="L151" i="16"/>
  <c r="M150" i="16"/>
  <c r="O150" i="16" s="1"/>
  <c r="N150" i="16" s="1"/>
  <c r="O149" i="16"/>
  <c r="N149" i="16" s="1"/>
  <c r="M149" i="16"/>
  <c r="L149" i="16"/>
  <c r="O148" i="16"/>
  <c r="N148" i="16" s="1"/>
  <c r="M148" i="16"/>
  <c r="L148" i="16"/>
  <c r="O147" i="16"/>
  <c r="N147" i="16" s="1"/>
  <c r="M147" i="16"/>
  <c r="L147" i="16"/>
  <c r="M146" i="16"/>
  <c r="O146" i="16" s="1"/>
  <c r="N146" i="16" s="1"/>
  <c r="O145" i="16"/>
  <c r="N145" i="16" s="1"/>
  <c r="M145" i="16"/>
  <c r="L145" i="16"/>
  <c r="O144" i="16"/>
  <c r="N144" i="16" s="1"/>
  <c r="M144" i="16"/>
  <c r="L144" i="16"/>
  <c r="O143" i="16"/>
  <c r="N143" i="16" s="1"/>
  <c r="M143" i="16"/>
  <c r="L143" i="16"/>
  <c r="O142" i="16"/>
  <c r="N142" i="16" s="1"/>
  <c r="M142" i="16"/>
  <c r="L142" i="16" s="1"/>
  <c r="O141" i="16"/>
  <c r="N141" i="16" s="1"/>
  <c r="M141" i="16"/>
  <c r="L141" i="16"/>
  <c r="O140" i="16"/>
  <c r="N140" i="16"/>
  <c r="M140" i="16"/>
  <c r="L140" i="16" s="1"/>
  <c r="M139" i="16"/>
  <c r="O139" i="16" s="1"/>
  <c r="N139" i="16" s="1"/>
  <c r="M138" i="16"/>
  <c r="O138" i="16" s="1"/>
  <c r="N138" i="16" s="1"/>
  <c r="O137" i="16"/>
  <c r="N137" i="16" s="1"/>
  <c r="M137" i="16"/>
  <c r="L137" i="16"/>
  <c r="M136" i="16"/>
  <c r="O136" i="16" s="1"/>
  <c r="N136" i="16" s="1"/>
  <c r="L136" i="16"/>
  <c r="O135" i="16"/>
  <c r="N135" i="16" s="1"/>
  <c r="M135" i="16"/>
  <c r="L135" i="16" s="1"/>
  <c r="O134" i="16"/>
  <c r="N134" i="16" s="1"/>
  <c r="M134" i="16"/>
  <c r="L134" i="16"/>
  <c r="O133" i="16"/>
  <c r="N133" i="16" s="1"/>
  <c r="M133" i="16"/>
  <c r="L133" i="16" s="1"/>
  <c r="M132" i="16"/>
  <c r="O132" i="16" s="1"/>
  <c r="N132" i="16" s="1"/>
  <c r="M131" i="16"/>
  <c r="O131" i="16" s="1"/>
  <c r="N131" i="16" s="1"/>
  <c r="M130" i="16"/>
  <c r="O130" i="16" s="1"/>
  <c r="N130" i="16" s="1"/>
  <c r="M129" i="16"/>
  <c r="O129" i="16" s="1"/>
  <c r="N129" i="16" s="1"/>
  <c r="L129" i="16"/>
  <c r="O128" i="16"/>
  <c r="N128" i="16" s="1"/>
  <c r="M128" i="16"/>
  <c r="L128" i="16"/>
  <c r="O127" i="16"/>
  <c r="N127" i="16" s="1"/>
  <c r="M127" i="16"/>
  <c r="L127" i="16"/>
  <c r="O126" i="16"/>
  <c r="N126" i="16" s="1"/>
  <c r="M126" i="16"/>
  <c r="L126" i="16" s="1"/>
  <c r="O125" i="16"/>
  <c r="N125" i="16" s="1"/>
  <c r="M125" i="16"/>
  <c r="L125" i="16" s="1"/>
  <c r="O124" i="16"/>
  <c r="N124" i="16"/>
  <c r="M124" i="16"/>
  <c r="L124" i="16" s="1"/>
  <c r="M123" i="16"/>
  <c r="O123" i="16" s="1"/>
  <c r="N123" i="16" s="1"/>
  <c r="M122" i="16"/>
  <c r="O122" i="16" s="1"/>
  <c r="N122" i="16" s="1"/>
  <c r="O121" i="16"/>
  <c r="N121" i="16" s="1"/>
  <c r="M121" i="16"/>
  <c r="L121" i="16"/>
  <c r="M120" i="16"/>
  <c r="O120" i="16" s="1"/>
  <c r="N120" i="16" s="1"/>
  <c r="L120" i="16"/>
  <c r="K118" i="16"/>
  <c r="J118" i="16"/>
  <c r="M118" i="16" s="1"/>
  <c r="L118" i="16" s="1"/>
  <c r="M115" i="16"/>
  <c r="L115" i="16" s="1"/>
  <c r="O114" i="16"/>
  <c r="N114" i="16" s="1"/>
  <c r="M114" i="16"/>
  <c r="L114" i="16"/>
  <c r="M113" i="16"/>
  <c r="L113" i="16" s="1"/>
  <c r="O112" i="16"/>
  <c r="N112" i="16" s="1"/>
  <c r="M112" i="16"/>
  <c r="L112" i="16" s="1"/>
  <c r="O111" i="16"/>
  <c r="N111" i="16"/>
  <c r="M111" i="16"/>
  <c r="L111" i="16" s="1"/>
  <c r="O110" i="16"/>
  <c r="N110" i="16"/>
  <c r="M110" i="16"/>
  <c r="L110" i="16" s="1"/>
  <c r="M109" i="16"/>
  <c r="L109" i="16" s="1"/>
  <c r="M108" i="16"/>
  <c r="O108" i="16" s="1"/>
  <c r="N108" i="16" s="1"/>
  <c r="M107" i="16"/>
  <c r="L107" i="16" s="1"/>
  <c r="M106" i="16"/>
  <c r="O106" i="16" s="1"/>
  <c r="N106" i="16" s="1"/>
  <c r="L106" i="16"/>
  <c r="O105" i="16"/>
  <c r="N105" i="16" s="1"/>
  <c r="M105" i="16"/>
  <c r="L105" i="16" s="1"/>
  <c r="O104" i="16"/>
  <c r="N104" i="16"/>
  <c r="M104" i="16"/>
  <c r="L104" i="16"/>
  <c r="O103" i="16"/>
  <c r="N103" i="16" s="1"/>
  <c r="M103" i="16"/>
  <c r="L103" i="16" s="1"/>
  <c r="M102" i="16"/>
  <c r="O102" i="16" s="1"/>
  <c r="N102" i="16" s="1"/>
  <c r="O101" i="16"/>
  <c r="N101" i="16"/>
  <c r="M101" i="16"/>
  <c r="L101" i="16" s="1"/>
  <c r="M100" i="16"/>
  <c r="O100" i="16" s="1"/>
  <c r="N100" i="16" s="1"/>
  <c r="L100" i="16"/>
  <c r="M99" i="16"/>
  <c r="L99" i="16" s="1"/>
  <c r="O98" i="16"/>
  <c r="N98" i="16" s="1"/>
  <c r="M98" i="16"/>
  <c r="L98" i="16"/>
  <c r="M97" i="16"/>
  <c r="L97" i="16" s="1"/>
  <c r="O96" i="16"/>
  <c r="N96" i="16" s="1"/>
  <c r="M96" i="16"/>
  <c r="L96" i="16" s="1"/>
  <c r="O95" i="16"/>
  <c r="N95" i="16"/>
  <c r="M95" i="16"/>
  <c r="L95" i="16" s="1"/>
  <c r="O94" i="16"/>
  <c r="N94" i="16"/>
  <c r="M94" i="16"/>
  <c r="L94" i="16" s="1"/>
  <c r="M93" i="16"/>
  <c r="L93" i="16" s="1"/>
  <c r="M92" i="16"/>
  <c r="O92" i="16" s="1"/>
  <c r="N92" i="16" s="1"/>
  <c r="M91" i="16"/>
  <c r="L91" i="16" s="1"/>
  <c r="M90" i="16"/>
  <c r="O90" i="16" s="1"/>
  <c r="N90" i="16" s="1"/>
  <c r="L90" i="16"/>
  <c r="O89" i="16"/>
  <c r="N89" i="16" s="1"/>
  <c r="M89" i="16"/>
  <c r="L89" i="16" s="1"/>
  <c r="O88" i="16"/>
  <c r="N88" i="16"/>
  <c r="M88" i="16"/>
  <c r="L88" i="16"/>
  <c r="O87" i="16"/>
  <c r="N87" i="16" s="1"/>
  <c r="M87" i="16"/>
  <c r="L87" i="16" s="1"/>
  <c r="M86" i="16"/>
  <c r="O86" i="16" s="1"/>
  <c r="N86" i="16" s="1"/>
  <c r="O85" i="16"/>
  <c r="N85" i="16"/>
  <c r="M85" i="16"/>
  <c r="L85" i="16" s="1"/>
  <c r="M84" i="16"/>
  <c r="O84" i="16" s="1"/>
  <c r="N84" i="16" s="1"/>
  <c r="L84" i="16"/>
  <c r="M83" i="16"/>
  <c r="L83" i="16" s="1"/>
  <c r="O82" i="16"/>
  <c r="N82" i="16" s="1"/>
  <c r="M82" i="16"/>
  <c r="L82" i="16"/>
  <c r="M81" i="16"/>
  <c r="L81" i="16" s="1"/>
  <c r="O80" i="16"/>
  <c r="N80" i="16" s="1"/>
  <c r="M80" i="16"/>
  <c r="L80" i="16" s="1"/>
  <c r="O79" i="16"/>
  <c r="N79" i="16"/>
  <c r="M79" i="16"/>
  <c r="L79" i="16" s="1"/>
  <c r="O78" i="16"/>
  <c r="N78" i="16"/>
  <c r="M78" i="16"/>
  <c r="L78" i="16" s="1"/>
  <c r="M77" i="16"/>
  <c r="L77" i="16" s="1"/>
  <c r="M76" i="16"/>
  <c r="O76" i="16" s="1"/>
  <c r="N76" i="16" s="1"/>
  <c r="M75" i="16"/>
  <c r="L75" i="16" s="1"/>
  <c r="M74" i="16"/>
  <c r="O74" i="16" s="1"/>
  <c r="N74" i="16" s="1"/>
  <c r="L74" i="16"/>
  <c r="O73" i="16"/>
  <c r="N73" i="16" s="1"/>
  <c r="M73" i="16"/>
  <c r="L73" i="16" s="1"/>
  <c r="O72" i="16"/>
  <c r="N72" i="16"/>
  <c r="M72" i="16"/>
  <c r="L72" i="16"/>
  <c r="O71" i="16"/>
  <c r="N71" i="16" s="1"/>
  <c r="M71" i="16"/>
  <c r="L71" i="16" s="1"/>
  <c r="M70" i="16"/>
  <c r="O70" i="16" s="1"/>
  <c r="N70" i="16" s="1"/>
  <c r="O69" i="16"/>
  <c r="N69" i="16"/>
  <c r="M69" i="16"/>
  <c r="L69" i="16" s="1"/>
  <c r="M68" i="16"/>
  <c r="O68" i="16" s="1"/>
  <c r="N68" i="16" s="1"/>
  <c r="L68" i="16"/>
  <c r="M67" i="16"/>
  <c r="L67" i="16" s="1"/>
  <c r="O66" i="16"/>
  <c r="N66" i="16" s="1"/>
  <c r="M66" i="16"/>
  <c r="L66" i="16"/>
  <c r="M65" i="16"/>
  <c r="L65" i="16" s="1"/>
  <c r="O64" i="16"/>
  <c r="N64" i="16" s="1"/>
  <c r="M64" i="16"/>
  <c r="L64" i="16" s="1"/>
  <c r="O63" i="16"/>
  <c r="N63" i="16"/>
  <c r="M63" i="16"/>
  <c r="L63" i="16" s="1"/>
  <c r="O62" i="16"/>
  <c r="N62" i="16"/>
  <c r="M62" i="16"/>
  <c r="L62" i="16" s="1"/>
  <c r="M61" i="16"/>
  <c r="L61" i="16" s="1"/>
  <c r="M60" i="16"/>
  <c r="O60" i="16" s="1"/>
  <c r="N60" i="16" s="1"/>
  <c r="M59" i="16"/>
  <c r="O59" i="16" s="1"/>
  <c r="N59" i="16" s="1"/>
  <c r="L59" i="16"/>
  <c r="M58" i="16"/>
  <c r="O58" i="16" s="1"/>
  <c r="N58" i="16" s="1"/>
  <c r="M57" i="16"/>
  <c r="O57" i="16" s="1"/>
  <c r="N57" i="16" s="1"/>
  <c r="L57" i="16"/>
  <c r="M56" i="16"/>
  <c r="O56" i="16" s="1"/>
  <c r="N56" i="16" s="1"/>
  <c r="M55" i="16"/>
  <c r="O55" i="16" s="1"/>
  <c r="N55" i="16" s="1"/>
  <c r="L55" i="16"/>
  <c r="M54" i="16"/>
  <c r="O54" i="16" s="1"/>
  <c r="N54" i="16" s="1"/>
  <c r="M53" i="16"/>
  <c r="O53" i="16" s="1"/>
  <c r="N53" i="16" s="1"/>
  <c r="L53" i="16"/>
  <c r="M52" i="16"/>
  <c r="O52" i="16" s="1"/>
  <c r="N52" i="16" s="1"/>
  <c r="M51" i="16"/>
  <c r="O51" i="16" s="1"/>
  <c r="N51" i="16" s="1"/>
  <c r="L51" i="16"/>
  <c r="M50" i="16"/>
  <c r="O50" i="16" s="1"/>
  <c r="N50" i="16" s="1"/>
  <c r="M49" i="16"/>
  <c r="O49" i="16" s="1"/>
  <c r="N49" i="16" s="1"/>
  <c r="L49" i="16"/>
  <c r="M48" i="16"/>
  <c r="O48" i="16" s="1"/>
  <c r="N48" i="16" s="1"/>
  <c r="M47" i="16"/>
  <c r="O47" i="16" s="1"/>
  <c r="N47" i="16" s="1"/>
  <c r="L47" i="16"/>
  <c r="M46" i="16"/>
  <c r="O46" i="16" s="1"/>
  <c r="N46" i="16" s="1"/>
  <c r="M45" i="16"/>
  <c r="O45" i="16" s="1"/>
  <c r="N45" i="16" s="1"/>
  <c r="L45" i="16"/>
  <c r="M44" i="16"/>
  <c r="O44" i="16" s="1"/>
  <c r="N44" i="16" s="1"/>
  <c r="M43" i="16"/>
  <c r="O43" i="16" s="1"/>
  <c r="N43" i="16" s="1"/>
  <c r="L43" i="16"/>
  <c r="M42" i="16"/>
  <c r="O42" i="16" s="1"/>
  <c r="N42" i="16" s="1"/>
  <c r="M41" i="16"/>
  <c r="O41" i="16" s="1"/>
  <c r="N41" i="16" s="1"/>
  <c r="L41" i="16"/>
  <c r="M40" i="16"/>
  <c r="O40" i="16" s="1"/>
  <c r="N40" i="16" s="1"/>
  <c r="M39" i="16"/>
  <c r="O39" i="16" s="1"/>
  <c r="N39" i="16" s="1"/>
  <c r="L39" i="16"/>
  <c r="M38" i="16"/>
  <c r="O38" i="16" s="1"/>
  <c r="N38" i="16" s="1"/>
  <c r="M37" i="16"/>
  <c r="O37" i="16" s="1"/>
  <c r="N37" i="16" s="1"/>
  <c r="L37" i="16"/>
  <c r="M36" i="16"/>
  <c r="O36" i="16" s="1"/>
  <c r="N36" i="16" s="1"/>
  <c r="M35" i="16"/>
  <c r="O35" i="16" s="1"/>
  <c r="N35" i="16" s="1"/>
  <c r="L35" i="16"/>
  <c r="M34" i="16"/>
  <c r="O34" i="16" s="1"/>
  <c r="N34" i="16" s="1"/>
  <c r="M33" i="16"/>
  <c r="O33" i="16" s="1"/>
  <c r="N33" i="16" s="1"/>
  <c r="L33" i="16"/>
  <c r="M32" i="16"/>
  <c r="O32" i="16" s="1"/>
  <c r="N32" i="16" s="1"/>
  <c r="M31" i="16"/>
  <c r="O31" i="16" s="1"/>
  <c r="N31" i="16" s="1"/>
  <c r="L31" i="16"/>
  <c r="M30" i="16"/>
  <c r="O30" i="16" s="1"/>
  <c r="N30" i="16" s="1"/>
  <c r="M29" i="16"/>
  <c r="O29" i="16" s="1"/>
  <c r="N29" i="16" s="1"/>
  <c r="L29" i="16"/>
  <c r="M28" i="16"/>
  <c r="O28" i="16" s="1"/>
  <c r="N28" i="16" s="1"/>
  <c r="M27" i="16"/>
  <c r="O27" i="16" s="1"/>
  <c r="N27" i="16" s="1"/>
  <c r="L27" i="16"/>
  <c r="M26" i="16"/>
  <c r="O26" i="16" s="1"/>
  <c r="N26" i="16" s="1"/>
  <c r="M25" i="16"/>
  <c r="O25" i="16" s="1"/>
  <c r="N25" i="16" s="1"/>
  <c r="L25" i="16"/>
  <c r="M24" i="16"/>
  <c r="O24" i="16" s="1"/>
  <c r="N24" i="16" s="1"/>
  <c r="M23" i="16"/>
  <c r="O23" i="16" s="1"/>
  <c r="N23" i="16" s="1"/>
  <c r="L23" i="16"/>
  <c r="M22" i="16"/>
  <c r="O22" i="16" s="1"/>
  <c r="N22" i="16" s="1"/>
  <c r="M21" i="16"/>
  <c r="O21" i="16" s="1"/>
  <c r="N21" i="16" s="1"/>
  <c r="L21" i="16"/>
  <c r="M20" i="16"/>
  <c r="O20" i="16" s="1"/>
  <c r="N20" i="16" s="1"/>
  <c r="M19" i="16"/>
  <c r="O19" i="16" s="1"/>
  <c r="N19" i="16" s="1"/>
  <c r="L19" i="16"/>
  <c r="M18" i="16"/>
  <c r="O18" i="16" s="1"/>
  <c r="N18" i="16" s="1"/>
  <c r="M17" i="16"/>
  <c r="O17" i="16" s="1"/>
  <c r="N17" i="16" s="1"/>
  <c r="L17" i="16"/>
  <c r="M16" i="16"/>
  <c r="O16" i="16" s="1"/>
  <c r="N16" i="16" s="1"/>
  <c r="M15" i="16"/>
  <c r="O15" i="16" s="1"/>
  <c r="N15" i="16" s="1"/>
  <c r="L15" i="16"/>
  <c r="M14" i="16"/>
  <c r="O14" i="16" s="1"/>
  <c r="N14" i="16" s="1"/>
  <c r="M13" i="16"/>
  <c r="O13" i="16" s="1"/>
  <c r="N13" i="16" s="1"/>
  <c r="L13" i="16"/>
  <c r="M12" i="16"/>
  <c r="O12" i="16" s="1"/>
  <c r="N12" i="16" s="1"/>
  <c r="M11" i="16"/>
  <c r="O11" i="16" s="1"/>
  <c r="N11" i="16" s="1"/>
  <c r="L11" i="16"/>
  <c r="E7" i="16"/>
  <c r="E6" i="16"/>
  <c r="E5" i="16"/>
  <c r="E4" i="16"/>
  <c r="N82" i="15"/>
  <c r="M82" i="15"/>
  <c r="L82" i="15"/>
  <c r="K82" i="15"/>
  <c r="J82" i="15"/>
  <c r="I82" i="15"/>
  <c r="N76" i="15"/>
  <c r="M76" i="15"/>
  <c r="L76" i="15" s="1"/>
  <c r="K76" i="15"/>
  <c r="J76" i="15"/>
  <c r="I76" i="15" s="1"/>
  <c r="N70" i="15"/>
  <c r="M70" i="15"/>
  <c r="L70" i="15"/>
  <c r="K70" i="15"/>
  <c r="J70" i="15"/>
  <c r="I70" i="15" s="1"/>
  <c r="N64" i="15"/>
  <c r="M64" i="15"/>
  <c r="L64" i="15"/>
  <c r="K64" i="15"/>
  <c r="J64" i="15"/>
  <c r="I64" i="15"/>
  <c r="N58" i="15"/>
  <c r="M58" i="15"/>
  <c r="L58" i="15"/>
  <c r="K58" i="15"/>
  <c r="J58" i="15"/>
  <c r="I58" i="15"/>
  <c r="N52" i="15"/>
  <c r="M52" i="15"/>
  <c r="L52" i="15" s="1"/>
  <c r="K52" i="15"/>
  <c r="J52" i="15"/>
  <c r="I52" i="15" s="1"/>
  <c r="N46" i="15"/>
  <c r="M46" i="15"/>
  <c r="L46" i="15"/>
  <c r="K46" i="15"/>
  <c r="J46" i="15"/>
  <c r="I46" i="15"/>
  <c r="N41" i="15"/>
  <c r="M41" i="15"/>
  <c r="L41" i="15"/>
  <c r="K41" i="15"/>
  <c r="J41" i="15"/>
  <c r="I41" i="15"/>
  <c r="N35" i="15"/>
  <c r="K35" i="15"/>
  <c r="N30" i="15"/>
  <c r="K30" i="15"/>
  <c r="N25" i="15"/>
  <c r="K25" i="15"/>
  <c r="N20" i="15"/>
  <c r="K20" i="15"/>
  <c r="N25" i="14"/>
  <c r="K25" i="14"/>
  <c r="N30" i="14"/>
  <c r="K30" i="14"/>
  <c r="J193" i="1"/>
  <c r="I193" i="1" s="1"/>
  <c r="N20" i="14"/>
  <c r="K20" i="14"/>
  <c r="N82" i="14"/>
  <c r="M82" i="14"/>
  <c r="L82" i="14" s="1"/>
  <c r="K82" i="14"/>
  <c r="J82" i="14"/>
  <c r="I82" i="14" s="1"/>
  <c r="N76" i="14"/>
  <c r="M76" i="14"/>
  <c r="L76" i="14" s="1"/>
  <c r="K76" i="14"/>
  <c r="J76" i="14"/>
  <c r="I76" i="14" s="1"/>
  <c r="N70" i="14"/>
  <c r="M70" i="14"/>
  <c r="L70" i="14" s="1"/>
  <c r="K70" i="14"/>
  <c r="J70" i="14"/>
  <c r="I70" i="14" s="1"/>
  <c r="N64" i="14"/>
  <c r="M64" i="14"/>
  <c r="L64" i="14" s="1"/>
  <c r="K64" i="14"/>
  <c r="J64" i="14"/>
  <c r="I64" i="14" s="1"/>
  <c r="N58" i="14"/>
  <c r="M58" i="14"/>
  <c r="L58" i="14" s="1"/>
  <c r="K58" i="14"/>
  <c r="J58" i="14"/>
  <c r="I58" i="14" s="1"/>
  <c r="N52" i="14"/>
  <c r="M52" i="14"/>
  <c r="L52" i="14" s="1"/>
  <c r="K52" i="14"/>
  <c r="J52" i="14"/>
  <c r="I52" i="14" s="1"/>
  <c r="N46" i="14"/>
  <c r="M46" i="14"/>
  <c r="L46" i="14" s="1"/>
  <c r="K46" i="14"/>
  <c r="J46" i="14"/>
  <c r="I46" i="14" s="1"/>
  <c r="N41" i="14"/>
  <c r="M41" i="14"/>
  <c r="L41" i="14" s="1"/>
  <c r="K41" i="14"/>
  <c r="J41" i="14"/>
  <c r="I41" i="14" s="1"/>
  <c r="N35" i="14"/>
  <c r="K35" i="14"/>
  <c r="J192" i="1"/>
  <c r="I192" i="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M8" i="14" l="1"/>
  <c r="L8" i="14" s="1"/>
  <c r="O11" i="3"/>
  <c r="N11" i="3" s="1"/>
  <c r="J862" i="17"/>
  <c r="L11" i="17"/>
  <c r="L202" i="17"/>
  <c r="L317" i="17" s="1"/>
  <c r="L115" i="17"/>
  <c r="L862" i="17" s="1"/>
  <c r="L219" i="16"/>
  <c r="O219" i="16"/>
  <c r="N219" i="16" s="1"/>
  <c r="L242" i="16"/>
  <c r="O242" i="16"/>
  <c r="N242" i="16" s="1"/>
  <c r="L12" i="16"/>
  <c r="L14" i="16"/>
  <c r="L16" i="16"/>
  <c r="L18" i="16"/>
  <c r="L20" i="16"/>
  <c r="L22" i="16"/>
  <c r="L24" i="16"/>
  <c r="L26" i="16"/>
  <c r="L28" i="16"/>
  <c r="L30" i="16"/>
  <c r="L32" i="16"/>
  <c r="L34" i="16"/>
  <c r="L36" i="16"/>
  <c r="L38" i="16"/>
  <c r="L40" i="16"/>
  <c r="L42" i="16"/>
  <c r="L44" i="16"/>
  <c r="L46" i="16"/>
  <c r="L48" i="16"/>
  <c r="L50" i="16"/>
  <c r="L52" i="16"/>
  <c r="L54" i="16"/>
  <c r="L56" i="16"/>
  <c r="L58" i="16"/>
  <c r="L60" i="16"/>
  <c r="L76" i="16"/>
  <c r="L92" i="16"/>
  <c r="L108" i="16"/>
  <c r="O118" i="16"/>
  <c r="N118" i="16" s="1"/>
  <c r="L122" i="16"/>
  <c r="L131" i="16"/>
  <c r="L138" i="16"/>
  <c r="L150" i="16"/>
  <c r="L153" i="16"/>
  <c r="L159" i="16"/>
  <c r="L162" i="16"/>
  <c r="O171" i="16"/>
  <c r="N171" i="16" s="1"/>
  <c r="L171" i="16"/>
  <c r="L177" i="16"/>
  <c r="L186" i="16"/>
  <c r="O199" i="16"/>
  <c r="N199" i="16" s="1"/>
  <c r="L199" i="16"/>
  <c r="L214" i="16"/>
  <c r="O214" i="16"/>
  <c r="N214" i="16" s="1"/>
  <c r="L223" i="16"/>
  <c r="O223" i="16"/>
  <c r="N223" i="16" s="1"/>
  <c r="L227" i="16"/>
  <c r="O227" i="16"/>
  <c r="N227" i="16" s="1"/>
  <c r="O241" i="16"/>
  <c r="N241" i="16" s="1"/>
  <c r="L241" i="16"/>
  <c r="L254" i="16"/>
  <c r="O254" i="16"/>
  <c r="N254" i="16" s="1"/>
  <c r="O273" i="16"/>
  <c r="N273" i="16" s="1"/>
  <c r="L273" i="16"/>
  <c r="O285" i="16"/>
  <c r="N285" i="16" s="1"/>
  <c r="L285" i="16"/>
  <c r="O301" i="16"/>
  <c r="N301" i="16" s="1"/>
  <c r="L301" i="16"/>
  <c r="L207" i="16"/>
  <c r="O207" i="16"/>
  <c r="N207" i="16" s="1"/>
  <c r="L211" i="16"/>
  <c r="O211" i="16"/>
  <c r="N211" i="16" s="1"/>
  <c r="O249" i="16"/>
  <c r="N249" i="16" s="1"/>
  <c r="L249" i="16"/>
  <c r="L262" i="16"/>
  <c r="O262" i="16"/>
  <c r="N262" i="16" s="1"/>
  <c r="O281" i="16"/>
  <c r="N281" i="16" s="1"/>
  <c r="L281" i="16"/>
  <c r="O297" i="16"/>
  <c r="N297" i="16" s="1"/>
  <c r="L297" i="16"/>
  <c r="L215" i="16"/>
  <c r="O215" i="16"/>
  <c r="N215" i="16" s="1"/>
  <c r="O261" i="16"/>
  <c r="N261" i="16" s="1"/>
  <c r="L261" i="16"/>
  <c r="O67" i="16"/>
  <c r="N67" i="16" s="1"/>
  <c r="L70" i="16"/>
  <c r="O83" i="16"/>
  <c r="N83" i="16" s="1"/>
  <c r="L86" i="16"/>
  <c r="O99" i="16"/>
  <c r="N99" i="16" s="1"/>
  <c r="L102" i="16"/>
  <c r="O115" i="16"/>
  <c r="N115" i="16" s="1"/>
  <c r="L132" i="16"/>
  <c r="L169" i="16"/>
  <c r="O172" i="16"/>
  <c r="N172" i="16" s="1"/>
  <c r="L178" i="16"/>
  <c r="O187" i="16"/>
  <c r="N187" i="16" s="1"/>
  <c r="L187" i="16"/>
  <c r="L238" i="16"/>
  <c r="O238" i="16"/>
  <c r="N238" i="16" s="1"/>
  <c r="L250" i="16"/>
  <c r="O250" i="16"/>
  <c r="N250" i="16" s="1"/>
  <c r="O269" i="16"/>
  <c r="N269" i="16" s="1"/>
  <c r="L269" i="16"/>
  <c r="O81" i="16"/>
  <c r="N81" i="16" s="1"/>
  <c r="O97" i="16"/>
  <c r="N97" i="16" s="1"/>
  <c r="O113" i="16"/>
  <c r="N113" i="16" s="1"/>
  <c r="L123" i="16"/>
  <c r="L130" i="16"/>
  <c r="L139" i="16"/>
  <c r="L146" i="16"/>
  <c r="O163" i="16"/>
  <c r="N163" i="16" s="1"/>
  <c r="L184" i="16"/>
  <c r="O257" i="16"/>
  <c r="N257" i="16" s="1"/>
  <c r="L257" i="16"/>
  <c r="L270" i="16"/>
  <c r="O270" i="16"/>
  <c r="N270" i="16" s="1"/>
  <c r="O293" i="16"/>
  <c r="N293" i="16" s="1"/>
  <c r="L293" i="16"/>
  <c r="O155" i="16"/>
  <c r="N155" i="16" s="1"/>
  <c r="L155" i="16"/>
  <c r="O194" i="16"/>
  <c r="N194" i="16" s="1"/>
  <c r="L194" i="16"/>
  <c r="O245" i="16"/>
  <c r="N245" i="16" s="1"/>
  <c r="L245" i="16"/>
  <c r="L258" i="16"/>
  <c r="O258" i="16"/>
  <c r="N258" i="16" s="1"/>
  <c r="O277" i="16"/>
  <c r="N277" i="16" s="1"/>
  <c r="L277" i="16"/>
  <c r="L274" i="16"/>
  <c r="O274" i="16"/>
  <c r="N274" i="16" s="1"/>
  <c r="O65" i="16"/>
  <c r="N65" i="16" s="1"/>
  <c r="O61" i="16"/>
  <c r="N61" i="16" s="1"/>
  <c r="O77" i="16"/>
  <c r="N77" i="16" s="1"/>
  <c r="O93" i="16"/>
  <c r="N93" i="16" s="1"/>
  <c r="O109" i="16"/>
  <c r="N109" i="16" s="1"/>
  <c r="L152" i="16"/>
  <c r="O164" i="16"/>
  <c r="N164" i="16" s="1"/>
  <c r="L185" i="16"/>
  <c r="O188" i="16"/>
  <c r="N188" i="16" s="1"/>
  <c r="L191" i="16"/>
  <c r="L198" i="16"/>
  <c r="L230" i="16"/>
  <c r="O230" i="16"/>
  <c r="N230" i="16" s="1"/>
  <c r="L246" i="16"/>
  <c r="O246" i="16"/>
  <c r="N246" i="16" s="1"/>
  <c r="O265" i="16"/>
  <c r="N265" i="16" s="1"/>
  <c r="L265" i="16"/>
  <c r="L278" i="16"/>
  <c r="O278" i="16"/>
  <c r="N278" i="16" s="1"/>
  <c r="O289" i="16"/>
  <c r="N289" i="16" s="1"/>
  <c r="L289" i="16"/>
  <c r="L206" i="16"/>
  <c r="O206" i="16"/>
  <c r="N206" i="16" s="1"/>
  <c r="O75" i="16"/>
  <c r="N75" i="16" s="1"/>
  <c r="O91" i="16"/>
  <c r="N91" i="16" s="1"/>
  <c r="O107" i="16"/>
  <c r="N107" i="16" s="1"/>
  <c r="O179" i="16"/>
  <c r="N179" i="16" s="1"/>
  <c r="L222" i="16"/>
  <c r="O222" i="16"/>
  <c r="N222" i="16" s="1"/>
  <c r="L231" i="16"/>
  <c r="O231" i="16"/>
  <c r="N231" i="16" s="1"/>
  <c r="L235" i="16"/>
  <c r="O235" i="16"/>
  <c r="N235" i="16" s="1"/>
  <c r="O253" i="16"/>
  <c r="N253" i="16" s="1"/>
  <c r="L253" i="16"/>
  <c r="L266" i="16"/>
  <c r="O266" i="16"/>
  <c r="N266" i="16" s="1"/>
  <c r="O239" i="16"/>
  <c r="N239" i="16" s="1"/>
  <c r="L239" i="16"/>
  <c r="O243" i="16"/>
  <c r="N243" i="16" s="1"/>
  <c r="L243" i="16"/>
  <c r="O247" i="16"/>
  <c r="N247" i="16" s="1"/>
  <c r="L247" i="16"/>
  <c r="O251" i="16"/>
  <c r="N251" i="16" s="1"/>
  <c r="L251" i="16"/>
  <c r="O255" i="16"/>
  <c r="N255" i="16" s="1"/>
  <c r="L255" i="16"/>
  <c r="O259" i="16"/>
  <c r="N259" i="16" s="1"/>
  <c r="L259" i="16"/>
  <c r="O263" i="16"/>
  <c r="N263" i="16" s="1"/>
  <c r="L263" i="16"/>
  <c r="O267" i="16"/>
  <c r="N267" i="16" s="1"/>
  <c r="L267" i="16"/>
  <c r="O271" i="16"/>
  <c r="N271" i="16" s="1"/>
  <c r="L271" i="16"/>
  <c r="O275" i="16"/>
  <c r="N275" i="16" s="1"/>
  <c r="L275" i="16"/>
  <c r="O279" i="16"/>
  <c r="N279" i="16" s="1"/>
  <c r="L279" i="16"/>
  <c r="O283" i="16"/>
  <c r="N283" i="16" s="1"/>
  <c r="L283" i="16"/>
  <c r="O287" i="16"/>
  <c r="N287" i="16" s="1"/>
  <c r="L287" i="16"/>
  <c r="O291" i="16"/>
  <c r="N291" i="16" s="1"/>
  <c r="L291" i="16"/>
  <c r="O295" i="16"/>
  <c r="N295" i="16" s="1"/>
  <c r="L295" i="16"/>
  <c r="O299" i="16"/>
  <c r="N299" i="16" s="1"/>
  <c r="L299" i="16"/>
  <c r="O204" i="16"/>
  <c r="N204" i="16" s="1"/>
  <c r="O212" i="16"/>
  <c r="N212" i="16" s="1"/>
  <c r="O220" i="16"/>
  <c r="N220" i="16" s="1"/>
  <c r="O228" i="16"/>
  <c r="N228" i="16" s="1"/>
  <c r="O236" i="16"/>
  <c r="N236" i="16" s="1"/>
  <c r="O237" i="16"/>
  <c r="N237" i="16" s="1"/>
  <c r="L237" i="16"/>
  <c r="L303" i="16"/>
  <c r="L305" i="16"/>
  <c r="L307" i="16"/>
  <c r="L309" i="16"/>
  <c r="L311" i="16"/>
  <c r="L313" i="16"/>
  <c r="L315" i="16"/>
  <c r="L317" i="16"/>
  <c r="L319" i="16"/>
  <c r="L321" i="16"/>
  <c r="M193" i="1"/>
  <c r="L193" i="1" s="1"/>
  <c r="M192" i="1"/>
  <c r="L192" i="1" s="1"/>
  <c r="J184" i="1"/>
  <c r="I184" i="1" s="1"/>
  <c r="J21" i="1"/>
  <c r="I21" i="1" s="1"/>
  <c r="I183" i="10"/>
  <c r="I21" i="10"/>
  <c r="J863" i="17" l="1"/>
  <c r="I863" i="17" s="1"/>
  <c r="M21" i="1"/>
  <c r="L21" i="1" s="1"/>
  <c r="M184" i="1"/>
  <c r="L184" i="1" s="1"/>
  <c r="J185" i="1"/>
  <c r="I185" i="1" s="1"/>
  <c r="J81" i="1"/>
  <c r="M81" i="1" s="1"/>
  <c r="L81" i="1" s="1"/>
  <c r="J89" i="1"/>
  <c r="I89" i="1" s="1"/>
  <c r="M185" i="1" l="1"/>
  <c r="L185" i="1" s="1"/>
  <c r="I81" i="1"/>
  <c r="M89" i="1"/>
  <c r="L89" i="1" s="1"/>
  <c r="J82" i="1" l="1"/>
  <c r="I82" i="1" s="1"/>
  <c r="N246" i="10"/>
  <c r="M246" i="10"/>
  <c r="L246" i="10" s="1"/>
  <c r="K246" i="10"/>
  <c r="J246" i="10"/>
  <c r="I246" i="10" s="1"/>
  <c r="N240" i="10"/>
  <c r="M240" i="10"/>
  <c r="L240" i="10" s="1"/>
  <c r="K240" i="10"/>
  <c r="J240" i="10"/>
  <c r="I240" i="10"/>
  <c r="N234" i="10"/>
  <c r="M234" i="10"/>
  <c r="L234" i="10" s="1"/>
  <c r="K234" i="10"/>
  <c r="J234" i="10"/>
  <c r="I234" i="10"/>
  <c r="N228" i="10"/>
  <c r="M228" i="10"/>
  <c r="L228" i="10"/>
  <c r="K228" i="10"/>
  <c r="J228" i="10"/>
  <c r="I228" i="10" s="1"/>
  <c r="N222" i="10"/>
  <c r="M222" i="10"/>
  <c r="L222" i="10" s="1"/>
  <c r="K222" i="10"/>
  <c r="J222" i="10"/>
  <c r="I222" i="10" s="1"/>
  <c r="N216" i="10"/>
  <c r="M216" i="10"/>
  <c r="L216" i="10" s="1"/>
  <c r="K216" i="10"/>
  <c r="J216" i="10"/>
  <c r="I216" i="10" s="1"/>
  <c r="N210" i="10"/>
  <c r="M210" i="10"/>
  <c r="L210" i="10" s="1"/>
  <c r="K210" i="10"/>
  <c r="J210" i="10"/>
  <c r="I210" i="10" s="1"/>
  <c r="N205" i="10"/>
  <c r="M205" i="10"/>
  <c r="L205" i="10" s="1"/>
  <c r="K205" i="10"/>
  <c r="J205" i="10"/>
  <c r="I205" i="10"/>
  <c r="N199" i="10"/>
  <c r="M199" i="10"/>
  <c r="L199" i="10" s="1"/>
  <c r="K199" i="10"/>
  <c r="J199" i="10"/>
  <c r="I199" i="10"/>
  <c r="N194" i="10"/>
  <c r="K194" i="10"/>
  <c r="J188" i="10"/>
  <c r="M188" i="10" s="1"/>
  <c r="L188" i="10" s="1"/>
  <c r="J187" i="10"/>
  <c r="M187" i="10" s="1"/>
  <c r="L187" i="10" s="1"/>
  <c r="J186" i="10"/>
  <c r="M186" i="10" s="1"/>
  <c r="L186" i="10" s="1"/>
  <c r="J185" i="10"/>
  <c r="M185" i="10" s="1"/>
  <c r="L185" i="10" s="1"/>
  <c r="I185" i="10"/>
  <c r="J184" i="10"/>
  <c r="M184" i="10" s="1"/>
  <c r="L184" i="10" s="1"/>
  <c r="J183" i="10"/>
  <c r="M183" i="10" s="1"/>
  <c r="L183" i="10" s="1"/>
  <c r="J182" i="10"/>
  <c r="M182" i="10" s="1"/>
  <c r="L182" i="10" s="1"/>
  <c r="J181" i="10"/>
  <c r="M181" i="10" s="1"/>
  <c r="L181" i="10" s="1"/>
  <c r="J180" i="10"/>
  <c r="M180" i="10" s="1"/>
  <c r="L180" i="10" s="1"/>
  <c r="J179" i="10"/>
  <c r="M179" i="10" s="1"/>
  <c r="L179" i="10" s="1"/>
  <c r="J178" i="10"/>
  <c r="M178" i="10" s="1"/>
  <c r="L178" i="10" s="1"/>
  <c r="I178" i="10"/>
  <c r="J177" i="10"/>
  <c r="M177" i="10" s="1"/>
  <c r="L177" i="10" s="1"/>
  <c r="J176" i="10"/>
  <c r="M176" i="10" s="1"/>
  <c r="L176" i="10" s="1"/>
  <c r="J175" i="10"/>
  <c r="M175" i="10" s="1"/>
  <c r="L175" i="10" s="1"/>
  <c r="J174" i="10"/>
  <c r="M174" i="10" s="1"/>
  <c r="L174" i="10" s="1"/>
  <c r="I174" i="10"/>
  <c r="J173" i="10"/>
  <c r="M173" i="10" s="1"/>
  <c r="L173" i="10" s="1"/>
  <c r="I173" i="10"/>
  <c r="J172" i="10"/>
  <c r="M172" i="10" s="1"/>
  <c r="L172" i="10" s="1"/>
  <c r="J171" i="10"/>
  <c r="M171" i="10" s="1"/>
  <c r="L171" i="10" s="1"/>
  <c r="J170" i="10"/>
  <c r="M170" i="10" s="1"/>
  <c r="L170" i="10" s="1"/>
  <c r="J169" i="10"/>
  <c r="M169" i="10" s="1"/>
  <c r="L169" i="10" s="1"/>
  <c r="I169" i="10"/>
  <c r="J168" i="10"/>
  <c r="M168" i="10" s="1"/>
  <c r="L168" i="10" s="1"/>
  <c r="J167" i="10"/>
  <c r="M167" i="10" s="1"/>
  <c r="L167" i="10" s="1"/>
  <c r="J166" i="10"/>
  <c r="M166" i="10" s="1"/>
  <c r="L166" i="10" s="1"/>
  <c r="J165" i="10"/>
  <c r="M165" i="10" s="1"/>
  <c r="L165" i="10" s="1"/>
  <c r="J164" i="10"/>
  <c r="J163" i="10"/>
  <c r="M163" i="10" s="1"/>
  <c r="L163" i="10" s="1"/>
  <c r="I163" i="10"/>
  <c r="J162" i="10"/>
  <c r="M162" i="10" s="1"/>
  <c r="L162" i="10" s="1"/>
  <c r="I162" i="10"/>
  <c r="J161" i="10"/>
  <c r="I161" i="10"/>
  <c r="N159" i="10"/>
  <c r="K159" i="10"/>
  <c r="J156" i="10"/>
  <c r="M156" i="10" s="1"/>
  <c r="L156" i="10" s="1"/>
  <c r="I156" i="10"/>
  <c r="J155" i="10"/>
  <c r="M155" i="10" s="1"/>
  <c r="L155" i="10" s="1"/>
  <c r="I155" i="10"/>
  <c r="J154" i="10"/>
  <c r="M154" i="10" s="1"/>
  <c r="L154" i="10" s="1"/>
  <c r="I154" i="10"/>
  <c r="J153" i="10"/>
  <c r="M153" i="10" s="1"/>
  <c r="L153" i="10" s="1"/>
  <c r="J152" i="10"/>
  <c r="M152" i="10" s="1"/>
  <c r="L152" i="10" s="1"/>
  <c r="I152" i="10"/>
  <c r="J151" i="10"/>
  <c r="M151" i="10" s="1"/>
  <c r="L151" i="10" s="1"/>
  <c r="I151" i="10"/>
  <c r="J150" i="10"/>
  <c r="M150" i="10" s="1"/>
  <c r="L150" i="10" s="1"/>
  <c r="J149" i="10"/>
  <c r="M149" i="10" s="1"/>
  <c r="L149" i="10" s="1"/>
  <c r="J148" i="10"/>
  <c r="M148" i="10" s="1"/>
  <c r="L148" i="10" s="1"/>
  <c r="J147" i="10"/>
  <c r="M147" i="10" s="1"/>
  <c r="L147" i="10" s="1"/>
  <c r="I147" i="10"/>
  <c r="J146" i="10"/>
  <c r="M146" i="10" s="1"/>
  <c r="L146" i="10" s="1"/>
  <c r="I146" i="10"/>
  <c r="J145" i="10"/>
  <c r="M145" i="10" s="1"/>
  <c r="L145" i="10" s="1"/>
  <c r="J144" i="10"/>
  <c r="M144" i="10" s="1"/>
  <c r="L144" i="10" s="1"/>
  <c r="J143" i="10"/>
  <c r="M143" i="10" s="1"/>
  <c r="L143" i="10" s="1"/>
  <c r="I143" i="10"/>
  <c r="J142" i="10"/>
  <c r="M142" i="10" s="1"/>
  <c r="L142" i="10" s="1"/>
  <c r="I142" i="10"/>
  <c r="J141" i="10"/>
  <c r="I141" i="10" s="1"/>
  <c r="J140" i="10"/>
  <c r="M140" i="10" s="1"/>
  <c r="L140" i="10" s="1"/>
  <c r="J139" i="10"/>
  <c r="M139" i="10" s="1"/>
  <c r="L139" i="10" s="1"/>
  <c r="J138" i="10"/>
  <c r="M138" i="10" s="1"/>
  <c r="L138" i="10" s="1"/>
  <c r="J137" i="10"/>
  <c r="I137" i="10" s="1"/>
  <c r="J136" i="10"/>
  <c r="M136" i="10" s="1"/>
  <c r="L136" i="10" s="1"/>
  <c r="I136" i="10"/>
  <c r="M135" i="10"/>
  <c r="L135" i="10" s="1"/>
  <c r="J135" i="10"/>
  <c r="I135" i="10" s="1"/>
  <c r="J134" i="10"/>
  <c r="J133" i="10"/>
  <c r="M133" i="10" s="1"/>
  <c r="L133" i="10" s="1"/>
  <c r="I133" i="10"/>
  <c r="J132" i="10"/>
  <c r="M132" i="10" s="1"/>
  <c r="L132" i="10" s="1"/>
  <c r="I132" i="10"/>
  <c r="J131" i="10"/>
  <c r="J130" i="10"/>
  <c r="J129" i="10"/>
  <c r="J128" i="10"/>
  <c r="M128" i="10" s="1"/>
  <c r="L128" i="10" s="1"/>
  <c r="J127" i="10"/>
  <c r="J126" i="10"/>
  <c r="J125" i="10"/>
  <c r="M125" i="10" s="1"/>
  <c r="L125" i="10" s="1"/>
  <c r="I125" i="10"/>
  <c r="J124" i="10"/>
  <c r="J123" i="10"/>
  <c r="J122" i="10"/>
  <c r="M122" i="10" s="1"/>
  <c r="L122" i="10" s="1"/>
  <c r="I122" i="10"/>
  <c r="J121" i="10"/>
  <c r="M121" i="10" s="1"/>
  <c r="L121" i="10" s="1"/>
  <c r="I121" i="10"/>
  <c r="J120" i="10"/>
  <c r="M120" i="10" s="1"/>
  <c r="L120" i="10" s="1"/>
  <c r="I120" i="10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J116" i="10"/>
  <c r="M116" i="10" s="1"/>
  <c r="L116" i="10" s="1"/>
  <c r="J115" i="10"/>
  <c r="M115" i="10" s="1"/>
  <c r="L115" i="10" s="1"/>
  <c r="J114" i="10"/>
  <c r="M114" i="10" s="1"/>
  <c r="L114" i="10" s="1"/>
  <c r="J113" i="10"/>
  <c r="M113" i="10" s="1"/>
  <c r="L113" i="10" s="1"/>
  <c r="J112" i="10"/>
  <c r="M112" i="10" s="1"/>
  <c r="L112" i="10" s="1"/>
  <c r="J111" i="10"/>
  <c r="M111" i="10" s="1"/>
  <c r="L111" i="10" s="1"/>
  <c r="I111" i="10"/>
  <c r="J110" i="10"/>
  <c r="J109" i="10"/>
  <c r="J108" i="10"/>
  <c r="J107" i="10"/>
  <c r="J106" i="10"/>
  <c r="I106" i="10" s="1"/>
  <c r="J105" i="10"/>
  <c r="M105" i="10" s="1"/>
  <c r="L105" i="10" s="1"/>
  <c r="J104" i="10"/>
  <c r="J103" i="10"/>
  <c r="J102" i="10"/>
  <c r="J101" i="10"/>
  <c r="J100" i="10"/>
  <c r="I100" i="10" s="1"/>
  <c r="J99" i="10"/>
  <c r="M99" i="10" s="1"/>
  <c r="L99" i="10" s="1"/>
  <c r="J98" i="10"/>
  <c r="J97" i="10"/>
  <c r="J96" i="10"/>
  <c r="I96" i="10" s="1"/>
  <c r="J95" i="10"/>
  <c r="M95" i="10" s="1"/>
  <c r="L95" i="10" s="1"/>
  <c r="I95" i="10"/>
  <c r="J94" i="10"/>
  <c r="I94" i="10" s="1"/>
  <c r="N92" i="10"/>
  <c r="K92" i="10"/>
  <c r="J89" i="10"/>
  <c r="M89" i="10" s="1"/>
  <c r="L89" i="10" s="1"/>
  <c r="J88" i="10"/>
  <c r="J87" i="10"/>
  <c r="J86" i="10"/>
  <c r="M85" i="10"/>
  <c r="L85" i="10" s="1"/>
  <c r="J85" i="10"/>
  <c r="I85" i="10" s="1"/>
  <c r="J84" i="10"/>
  <c r="J83" i="10"/>
  <c r="J82" i="10"/>
  <c r="M82" i="10" s="1"/>
  <c r="L82" i="10" s="1"/>
  <c r="J81" i="10"/>
  <c r="J80" i="10"/>
  <c r="M79" i="10"/>
  <c r="L79" i="10" s="1"/>
  <c r="J79" i="10"/>
  <c r="I79" i="10" s="1"/>
  <c r="J78" i="10"/>
  <c r="M78" i="10" s="1"/>
  <c r="L78" i="10" s="1"/>
  <c r="J77" i="10"/>
  <c r="M77" i="10" s="1"/>
  <c r="L77" i="10" s="1"/>
  <c r="J76" i="10"/>
  <c r="M76" i="10" s="1"/>
  <c r="L76" i="10" s="1"/>
  <c r="J75" i="10"/>
  <c r="M75" i="10" s="1"/>
  <c r="L75" i="10" s="1"/>
  <c r="J74" i="10"/>
  <c r="M74" i="10" s="1"/>
  <c r="L74" i="10" s="1"/>
  <c r="I74" i="10"/>
  <c r="J73" i="10"/>
  <c r="M73" i="10" s="1"/>
  <c r="L73" i="10" s="1"/>
  <c r="J72" i="10"/>
  <c r="M72" i="10" s="1"/>
  <c r="L72" i="10" s="1"/>
  <c r="J71" i="10"/>
  <c r="M71" i="10" s="1"/>
  <c r="L71" i="10" s="1"/>
  <c r="J70" i="10"/>
  <c r="M70" i="10" s="1"/>
  <c r="L70" i="10" s="1"/>
  <c r="I70" i="10"/>
  <c r="J69" i="10"/>
  <c r="M69" i="10" s="1"/>
  <c r="L69" i="10" s="1"/>
  <c r="I69" i="10"/>
  <c r="J68" i="10"/>
  <c r="M68" i="10" s="1"/>
  <c r="L68" i="10" s="1"/>
  <c r="J67" i="10"/>
  <c r="M67" i="10" s="1"/>
  <c r="L67" i="10" s="1"/>
  <c r="J66" i="10"/>
  <c r="M66" i="10" s="1"/>
  <c r="L66" i="10" s="1"/>
  <c r="J65" i="10"/>
  <c r="M65" i="10" s="1"/>
  <c r="L65" i="10" s="1"/>
  <c r="I65" i="10"/>
  <c r="J64" i="10"/>
  <c r="M64" i="10" s="1"/>
  <c r="L64" i="10" s="1"/>
  <c r="J63" i="10"/>
  <c r="M63" i="10" s="1"/>
  <c r="L63" i="10" s="1"/>
  <c r="J62" i="10"/>
  <c r="M62" i="10" s="1"/>
  <c r="L62" i="10" s="1"/>
  <c r="J61" i="10"/>
  <c r="M61" i="10" s="1"/>
  <c r="L61" i="10" s="1"/>
  <c r="J60" i="10"/>
  <c r="M60" i="10" s="1"/>
  <c r="L60" i="10" s="1"/>
  <c r="J59" i="10"/>
  <c r="M59" i="10" s="1"/>
  <c r="L59" i="10" s="1"/>
  <c r="J58" i="10"/>
  <c r="M58" i="10" s="1"/>
  <c r="L58" i="10" s="1"/>
  <c r="I58" i="10"/>
  <c r="J57" i="10"/>
  <c r="M57" i="10" s="1"/>
  <c r="L57" i="10" s="1"/>
  <c r="J56" i="10"/>
  <c r="M56" i="10" s="1"/>
  <c r="L56" i="10" s="1"/>
  <c r="J55" i="10"/>
  <c r="M55" i="10" s="1"/>
  <c r="L55" i="10" s="1"/>
  <c r="J54" i="10"/>
  <c r="J53" i="10"/>
  <c r="J52" i="10"/>
  <c r="M52" i="10" s="1"/>
  <c r="L52" i="10" s="1"/>
  <c r="I52" i="10"/>
  <c r="J51" i="10"/>
  <c r="J50" i="10"/>
  <c r="M50" i="10" s="1"/>
  <c r="L50" i="10" s="1"/>
  <c r="I50" i="10"/>
  <c r="J49" i="10"/>
  <c r="M49" i="10" s="1"/>
  <c r="L49" i="10" s="1"/>
  <c r="I49" i="10"/>
  <c r="J48" i="10"/>
  <c r="J47" i="10"/>
  <c r="J46" i="10"/>
  <c r="J45" i="10"/>
  <c r="J44" i="10"/>
  <c r="J43" i="10"/>
  <c r="J42" i="10"/>
  <c r="M42" i="10" s="1"/>
  <c r="L42" i="10" s="1"/>
  <c r="J41" i="10"/>
  <c r="J40" i="10"/>
  <c r="M40" i="10" s="1"/>
  <c r="L40" i="10" s="1"/>
  <c r="J39" i="10"/>
  <c r="J38" i="10"/>
  <c r="J37" i="10"/>
  <c r="J36" i="10"/>
  <c r="M36" i="10" s="1"/>
  <c r="L36" i="10" s="1"/>
  <c r="J35" i="10"/>
  <c r="M35" i="10" s="1"/>
  <c r="L35" i="10" s="1"/>
  <c r="I35" i="10"/>
  <c r="J34" i="10"/>
  <c r="M34" i="10" s="1"/>
  <c r="L34" i="10" s="1"/>
  <c r="J33" i="10"/>
  <c r="M33" i="10" s="1"/>
  <c r="L33" i="10" s="1"/>
  <c r="J32" i="10"/>
  <c r="M32" i="10" s="1"/>
  <c r="L32" i="10" s="1"/>
  <c r="J31" i="10"/>
  <c r="M31" i="10" s="1"/>
  <c r="L31" i="10" s="1"/>
  <c r="J30" i="10"/>
  <c r="M30" i="10" s="1"/>
  <c r="L30" i="10" s="1"/>
  <c r="J29" i="10"/>
  <c r="M29" i="10" s="1"/>
  <c r="L29" i="10" s="1"/>
  <c r="J28" i="10"/>
  <c r="J27" i="10"/>
  <c r="J26" i="10"/>
  <c r="J25" i="10"/>
  <c r="J24" i="10"/>
  <c r="J23" i="10"/>
  <c r="M23" i="10" s="1"/>
  <c r="L23" i="10" s="1"/>
  <c r="I23" i="10"/>
  <c r="J22" i="10"/>
  <c r="J21" i="10"/>
  <c r="J20" i="10"/>
  <c r="J19" i="10"/>
  <c r="J18" i="10"/>
  <c r="M17" i="10"/>
  <c r="L17" i="10" s="1"/>
  <c r="J17" i="10"/>
  <c r="I17" i="10"/>
  <c r="J16" i="10"/>
  <c r="J15" i="10"/>
  <c r="M15" i="10" s="1"/>
  <c r="L15" i="10" s="1"/>
  <c r="I15" i="10"/>
  <c r="J14" i="10"/>
  <c r="J13" i="10"/>
  <c r="J12" i="10"/>
  <c r="J11" i="10"/>
  <c r="I11" i="10" s="1"/>
  <c r="J10" i="10"/>
  <c r="J9" i="10"/>
  <c r="M9" i="10" s="1"/>
  <c r="L9" i="10" s="1"/>
  <c r="J8" i="10"/>
  <c r="I8" i="10"/>
  <c r="D5" i="10"/>
  <c r="D4" i="10"/>
  <c r="D3" i="10"/>
  <c r="D2" i="10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E176" i="7" s="1"/>
  <c r="AD175" i="7"/>
  <c r="AB175" i="7"/>
  <c r="AE175" i="7" s="1"/>
  <c r="AD174" i="7"/>
  <c r="AB174" i="7"/>
  <c r="AD173" i="7"/>
  <c r="AB173" i="7"/>
  <c r="AE173" i="7" s="1"/>
  <c r="AD172" i="7"/>
  <c r="AB172" i="7"/>
  <c r="AE172" i="7" s="1"/>
  <c r="AD171" i="7"/>
  <c r="AB171" i="7"/>
  <c r="AD170" i="7"/>
  <c r="AB170" i="7"/>
  <c r="AD169" i="7"/>
  <c r="AB169" i="7"/>
  <c r="AE169" i="7" s="1"/>
  <c r="AD168" i="7"/>
  <c r="AB168" i="7"/>
  <c r="AE168" i="7" s="1"/>
  <c r="AD167" i="7"/>
  <c r="AB167" i="7"/>
  <c r="AE167" i="7" s="1"/>
  <c r="AD166" i="7"/>
  <c r="AB166" i="7"/>
  <c r="AD165" i="7"/>
  <c r="AB165" i="7"/>
  <c r="AE165" i="7" s="1"/>
  <c r="AD164" i="7"/>
  <c r="AB164" i="7"/>
  <c r="AE164" i="7" s="1"/>
  <c r="AD163" i="7"/>
  <c r="AB163" i="7"/>
  <c r="AE163" i="7" s="1"/>
  <c r="AD162" i="7"/>
  <c r="AB162" i="7"/>
  <c r="AD161" i="7"/>
  <c r="AB161" i="7"/>
  <c r="AE161" i="7" s="1"/>
  <c r="AD160" i="7"/>
  <c r="AB160" i="7"/>
  <c r="AE160" i="7" s="1"/>
  <c r="AD159" i="7"/>
  <c r="AB159" i="7"/>
  <c r="AE159" i="7" s="1"/>
  <c r="AD158" i="7"/>
  <c r="AB158" i="7"/>
  <c r="AD157" i="7"/>
  <c r="AB157" i="7"/>
  <c r="AE157" i="7" s="1"/>
  <c r="AD156" i="7"/>
  <c r="AB156" i="7"/>
  <c r="AE156" i="7" s="1"/>
  <c r="AD155" i="7"/>
  <c r="AB155" i="7"/>
  <c r="AE155" i="7" s="1"/>
  <c r="AD154" i="7"/>
  <c r="AB154" i="7"/>
  <c r="AD153" i="7"/>
  <c r="AB153" i="7"/>
  <c r="AD152" i="7"/>
  <c r="AB152" i="7"/>
  <c r="AE152" i="7" s="1"/>
  <c r="AD151" i="7"/>
  <c r="AB151" i="7"/>
  <c r="AE151" i="7" s="1"/>
  <c r="AD150" i="7"/>
  <c r="AB150" i="7"/>
  <c r="AD149" i="7"/>
  <c r="AB149" i="7"/>
  <c r="AE149" i="7" s="1"/>
  <c r="AD148" i="7"/>
  <c r="AB148" i="7"/>
  <c r="AE148" i="7" s="1"/>
  <c r="AD147" i="7"/>
  <c r="AB147" i="7"/>
  <c r="AE147" i="7" s="1"/>
  <c r="AD146" i="7"/>
  <c r="AB146" i="7"/>
  <c r="AD145" i="7"/>
  <c r="AB145" i="7"/>
  <c r="AE145" i="7" s="1"/>
  <c r="AD144" i="7"/>
  <c r="AB144" i="7"/>
  <c r="AE144" i="7" s="1"/>
  <c r="AB143" i="7"/>
  <c r="E10" i="7"/>
  <c r="E9" i="7"/>
  <c r="E8" i="7"/>
  <c r="E7" i="7"/>
  <c r="K48" i="3"/>
  <c r="K41" i="3"/>
  <c r="J41" i="3"/>
  <c r="K34" i="3"/>
  <c r="J34" i="3"/>
  <c r="E5" i="3"/>
  <c r="E6" i="3"/>
  <c r="E7" i="3"/>
  <c r="E4" i="3"/>
  <c r="N248" i="1"/>
  <c r="M248" i="1"/>
  <c r="L248" i="1" s="1"/>
  <c r="K248" i="1"/>
  <c r="J248" i="1"/>
  <c r="I248" i="1" s="1"/>
  <c r="N242" i="1"/>
  <c r="M242" i="1"/>
  <c r="L242" i="1" s="1"/>
  <c r="K242" i="1"/>
  <c r="J242" i="1"/>
  <c r="I242" i="1" s="1"/>
  <c r="N236" i="1"/>
  <c r="M236" i="1"/>
  <c r="L236" i="1" s="1"/>
  <c r="K236" i="1"/>
  <c r="J236" i="1"/>
  <c r="I236" i="1" s="1"/>
  <c r="N230" i="1"/>
  <c r="M230" i="1"/>
  <c r="L230" i="1" s="1"/>
  <c r="K230" i="1"/>
  <c r="J230" i="1"/>
  <c r="I230" i="1" s="1"/>
  <c r="N224" i="1"/>
  <c r="M224" i="1"/>
  <c r="L224" i="1" s="1"/>
  <c r="K224" i="1"/>
  <c r="J224" i="1"/>
  <c r="I224" i="1" s="1"/>
  <c r="N218" i="1"/>
  <c r="M218" i="1"/>
  <c r="L218" i="1" s="1"/>
  <c r="K218" i="1"/>
  <c r="J218" i="1"/>
  <c r="I218" i="1" s="1"/>
  <c r="N212" i="1"/>
  <c r="M212" i="1"/>
  <c r="L212" i="1" s="1"/>
  <c r="K212" i="1"/>
  <c r="J212" i="1"/>
  <c r="I212" i="1" s="1"/>
  <c r="N207" i="1"/>
  <c r="M207" i="1"/>
  <c r="L207" i="1" s="1"/>
  <c r="K207" i="1"/>
  <c r="J207" i="1"/>
  <c r="I207" i="1" s="1"/>
  <c r="N201" i="1"/>
  <c r="K201" i="1"/>
  <c r="N196" i="1"/>
  <c r="K196" i="1"/>
  <c r="J190" i="1"/>
  <c r="M190" i="1" s="1"/>
  <c r="L190" i="1" s="1"/>
  <c r="J189" i="1"/>
  <c r="M189" i="1" s="1"/>
  <c r="L189" i="1" s="1"/>
  <c r="J188" i="1"/>
  <c r="M188" i="1" s="1"/>
  <c r="L188" i="1" s="1"/>
  <c r="J187" i="1"/>
  <c r="M187" i="1" s="1"/>
  <c r="L187" i="1" s="1"/>
  <c r="J186" i="1"/>
  <c r="M186" i="1" s="1"/>
  <c r="L186" i="1" s="1"/>
  <c r="J183" i="1"/>
  <c r="M183" i="1" s="1"/>
  <c r="L183" i="1" s="1"/>
  <c r="J182" i="1"/>
  <c r="M182" i="1" s="1"/>
  <c r="L182" i="1" s="1"/>
  <c r="J181" i="1"/>
  <c r="M181" i="1" s="1"/>
  <c r="L181" i="1" s="1"/>
  <c r="J180" i="1"/>
  <c r="M180" i="1" s="1"/>
  <c r="L180" i="1" s="1"/>
  <c r="J179" i="1"/>
  <c r="M179" i="1" s="1"/>
  <c r="L179" i="1" s="1"/>
  <c r="J178" i="1"/>
  <c r="I178" i="1" s="1"/>
  <c r="J177" i="1"/>
  <c r="J176" i="1"/>
  <c r="M176" i="1" s="1"/>
  <c r="L176" i="1" s="1"/>
  <c r="J175" i="1"/>
  <c r="I175" i="1" s="1"/>
  <c r="J174" i="1"/>
  <c r="I174" i="1" s="1"/>
  <c r="J173" i="1"/>
  <c r="I173" i="1" s="1"/>
  <c r="J172" i="1"/>
  <c r="M172" i="1" s="1"/>
  <c r="L172" i="1" s="1"/>
  <c r="J171" i="1"/>
  <c r="I171" i="1" s="1"/>
  <c r="J170" i="1"/>
  <c r="I170" i="1" s="1"/>
  <c r="J169" i="1"/>
  <c r="I169" i="1" s="1"/>
  <c r="J168" i="1"/>
  <c r="M168" i="1" s="1"/>
  <c r="L168" i="1" s="1"/>
  <c r="J167" i="1"/>
  <c r="I167" i="1" s="1"/>
  <c r="J166" i="1"/>
  <c r="I166" i="1" s="1"/>
  <c r="J165" i="1"/>
  <c r="I165" i="1" s="1"/>
  <c r="J164" i="1"/>
  <c r="M164" i="1" s="1"/>
  <c r="L164" i="1" s="1"/>
  <c r="J163" i="1"/>
  <c r="I163" i="1" s="1"/>
  <c r="N161" i="1"/>
  <c r="K161" i="1"/>
  <c r="J158" i="1"/>
  <c r="J157" i="1"/>
  <c r="J156" i="1"/>
  <c r="J155" i="1"/>
  <c r="J154" i="1"/>
  <c r="J153" i="1"/>
  <c r="J152" i="1"/>
  <c r="J151" i="1"/>
  <c r="J150" i="1"/>
  <c r="J149" i="1"/>
  <c r="I149" i="1" s="1"/>
  <c r="J148" i="1"/>
  <c r="I148" i="1" s="1"/>
  <c r="J147" i="1"/>
  <c r="J146" i="1"/>
  <c r="I146" i="1" s="1"/>
  <c r="J145" i="1"/>
  <c r="I145" i="1" s="1"/>
  <c r="J144" i="1"/>
  <c r="I144" i="1" s="1"/>
  <c r="J143" i="1"/>
  <c r="J142" i="1"/>
  <c r="I142" i="1" s="1"/>
  <c r="J141" i="1"/>
  <c r="I141" i="1" s="1"/>
  <c r="J140" i="1"/>
  <c r="I140" i="1" s="1"/>
  <c r="J139" i="1"/>
  <c r="J138" i="1"/>
  <c r="I138" i="1" s="1"/>
  <c r="J137" i="1"/>
  <c r="I137" i="1" s="1"/>
  <c r="J136" i="1"/>
  <c r="I136" i="1" s="1"/>
  <c r="J135" i="1"/>
  <c r="J134" i="1"/>
  <c r="I134" i="1" s="1"/>
  <c r="J133" i="1"/>
  <c r="I133" i="1" s="1"/>
  <c r="J132" i="1"/>
  <c r="I132" i="1" s="1"/>
  <c r="J131" i="1"/>
  <c r="J130" i="1"/>
  <c r="I130" i="1" s="1"/>
  <c r="J129" i="1"/>
  <c r="I129" i="1" s="1"/>
  <c r="J128" i="1"/>
  <c r="I128" i="1" s="1"/>
  <c r="J127" i="1"/>
  <c r="J126" i="1"/>
  <c r="I126" i="1" s="1"/>
  <c r="J125" i="1"/>
  <c r="I125" i="1" s="1"/>
  <c r="J124" i="1"/>
  <c r="I124" i="1" s="1"/>
  <c r="J123" i="1"/>
  <c r="J122" i="1"/>
  <c r="I122" i="1" s="1"/>
  <c r="J121" i="1"/>
  <c r="I121" i="1" s="1"/>
  <c r="J120" i="1"/>
  <c r="I120" i="1" s="1"/>
  <c r="J119" i="1"/>
  <c r="J118" i="1"/>
  <c r="I118" i="1" s="1"/>
  <c r="J117" i="1"/>
  <c r="I117" i="1" s="1"/>
  <c r="J116" i="1"/>
  <c r="I116" i="1" s="1"/>
  <c r="J115" i="1"/>
  <c r="J114" i="1"/>
  <c r="I114" i="1" s="1"/>
  <c r="J113" i="1"/>
  <c r="I113" i="1" s="1"/>
  <c r="J112" i="1"/>
  <c r="I112" i="1" s="1"/>
  <c r="J111" i="1"/>
  <c r="J110" i="1"/>
  <c r="I110" i="1" s="1"/>
  <c r="J109" i="1"/>
  <c r="I109" i="1" s="1"/>
  <c r="J108" i="1"/>
  <c r="I108" i="1" s="1"/>
  <c r="J107" i="1"/>
  <c r="I107" i="1" s="1"/>
  <c r="J106" i="1"/>
  <c r="I106" i="1" s="1"/>
  <c r="J105" i="1"/>
  <c r="I105" i="1" s="1"/>
  <c r="J104" i="1"/>
  <c r="I104" i="1" s="1"/>
  <c r="J103" i="1"/>
  <c r="I103" i="1" s="1"/>
  <c r="J102" i="1"/>
  <c r="I102" i="1" s="1"/>
  <c r="J101" i="1"/>
  <c r="I101" i="1" s="1"/>
  <c r="J100" i="1"/>
  <c r="I100" i="1" s="1"/>
  <c r="J99" i="1"/>
  <c r="I99" i="1" s="1"/>
  <c r="J98" i="1"/>
  <c r="I98" i="1" s="1"/>
  <c r="J97" i="1"/>
  <c r="I97" i="1" s="1"/>
  <c r="J96" i="1"/>
  <c r="M96" i="1" s="1"/>
  <c r="L96" i="1" s="1"/>
  <c r="N94" i="1"/>
  <c r="K94" i="1"/>
  <c r="J88" i="1"/>
  <c r="M88" i="1" s="1"/>
  <c r="L88" i="1" s="1"/>
  <c r="J87" i="1"/>
  <c r="M87" i="1" s="1"/>
  <c r="L87" i="1" s="1"/>
  <c r="J86" i="1"/>
  <c r="M86" i="1" s="1"/>
  <c r="L86" i="1" s="1"/>
  <c r="J85" i="1"/>
  <c r="M85" i="1" s="1"/>
  <c r="L85" i="1" s="1"/>
  <c r="J84" i="1"/>
  <c r="M84" i="1" s="1"/>
  <c r="L84" i="1" s="1"/>
  <c r="J83" i="1"/>
  <c r="M83" i="1" s="1"/>
  <c r="L83" i="1" s="1"/>
  <c r="J80" i="1"/>
  <c r="M80" i="1" s="1"/>
  <c r="L80" i="1" s="1"/>
  <c r="J79" i="1"/>
  <c r="M79" i="1" s="1"/>
  <c r="L79" i="1" s="1"/>
  <c r="J78" i="1"/>
  <c r="M78" i="1" s="1"/>
  <c r="L78" i="1" s="1"/>
  <c r="J77" i="1"/>
  <c r="M77" i="1" s="1"/>
  <c r="L77" i="1" s="1"/>
  <c r="J76" i="1"/>
  <c r="M76" i="1" s="1"/>
  <c r="L76" i="1" s="1"/>
  <c r="J75" i="1"/>
  <c r="M75" i="1" s="1"/>
  <c r="L75" i="1" s="1"/>
  <c r="J74" i="1"/>
  <c r="M74" i="1" s="1"/>
  <c r="L74" i="1" s="1"/>
  <c r="J73" i="1"/>
  <c r="M73" i="1" s="1"/>
  <c r="L73" i="1" s="1"/>
  <c r="J72" i="1"/>
  <c r="M72" i="1" s="1"/>
  <c r="L72" i="1" s="1"/>
  <c r="J71" i="1"/>
  <c r="M71" i="1" s="1"/>
  <c r="L71" i="1" s="1"/>
  <c r="J70" i="1"/>
  <c r="M70" i="1" s="1"/>
  <c r="L70" i="1" s="1"/>
  <c r="J69" i="1"/>
  <c r="M69" i="1" s="1"/>
  <c r="L69" i="1" s="1"/>
  <c r="J68" i="1"/>
  <c r="M68" i="1" s="1"/>
  <c r="L68" i="1" s="1"/>
  <c r="J67" i="1"/>
  <c r="M67" i="1" s="1"/>
  <c r="L67" i="1" s="1"/>
  <c r="J66" i="1"/>
  <c r="M66" i="1" s="1"/>
  <c r="L66" i="1" s="1"/>
  <c r="J65" i="1"/>
  <c r="M65" i="1" s="1"/>
  <c r="L65" i="1" s="1"/>
  <c r="J64" i="1"/>
  <c r="M64" i="1" s="1"/>
  <c r="L64" i="1" s="1"/>
  <c r="J63" i="1"/>
  <c r="M63" i="1" s="1"/>
  <c r="L63" i="1" s="1"/>
  <c r="J62" i="1"/>
  <c r="M62" i="1" s="1"/>
  <c r="L62" i="1" s="1"/>
  <c r="J61" i="1"/>
  <c r="M61" i="1" s="1"/>
  <c r="L61" i="1" s="1"/>
  <c r="J60" i="1"/>
  <c r="M60" i="1" s="1"/>
  <c r="L60" i="1" s="1"/>
  <c r="J59" i="1"/>
  <c r="M59" i="1" s="1"/>
  <c r="L59" i="1" s="1"/>
  <c r="J58" i="1"/>
  <c r="M58" i="1" s="1"/>
  <c r="L58" i="1" s="1"/>
  <c r="J57" i="1"/>
  <c r="M57" i="1" s="1"/>
  <c r="L57" i="1" s="1"/>
  <c r="J56" i="1"/>
  <c r="M56" i="1" s="1"/>
  <c r="L56" i="1" s="1"/>
  <c r="J55" i="1"/>
  <c r="M55" i="1" s="1"/>
  <c r="L55" i="1" s="1"/>
  <c r="J54" i="1"/>
  <c r="M54" i="1" s="1"/>
  <c r="L54" i="1" s="1"/>
  <c r="J53" i="1"/>
  <c r="M53" i="1" s="1"/>
  <c r="L53" i="1" s="1"/>
  <c r="J52" i="1"/>
  <c r="M52" i="1" s="1"/>
  <c r="L52" i="1" s="1"/>
  <c r="J51" i="1"/>
  <c r="M51" i="1" s="1"/>
  <c r="L51" i="1" s="1"/>
  <c r="J50" i="1"/>
  <c r="M50" i="1" s="1"/>
  <c r="L50" i="1" s="1"/>
  <c r="J49" i="1"/>
  <c r="M49" i="1" s="1"/>
  <c r="L49" i="1" s="1"/>
  <c r="J48" i="1"/>
  <c r="M48" i="1" s="1"/>
  <c r="L48" i="1" s="1"/>
  <c r="J47" i="1"/>
  <c r="M47" i="1" s="1"/>
  <c r="L47" i="1" s="1"/>
  <c r="J46" i="1"/>
  <c r="M46" i="1" s="1"/>
  <c r="L46" i="1" s="1"/>
  <c r="J45" i="1"/>
  <c r="M45" i="1" s="1"/>
  <c r="L45" i="1" s="1"/>
  <c r="J44" i="1"/>
  <c r="M44" i="1" s="1"/>
  <c r="L44" i="1" s="1"/>
  <c r="J43" i="1"/>
  <c r="M43" i="1" s="1"/>
  <c r="L43" i="1" s="1"/>
  <c r="J42" i="1"/>
  <c r="M42" i="1" s="1"/>
  <c r="L42" i="1" s="1"/>
  <c r="J41" i="1"/>
  <c r="M41" i="1" s="1"/>
  <c r="L41" i="1" s="1"/>
  <c r="J40" i="1"/>
  <c r="M40" i="1" s="1"/>
  <c r="L40" i="1" s="1"/>
  <c r="J39" i="1"/>
  <c r="M39" i="1" s="1"/>
  <c r="L39" i="1" s="1"/>
  <c r="J38" i="1"/>
  <c r="M38" i="1" s="1"/>
  <c r="L38" i="1" s="1"/>
  <c r="J37" i="1"/>
  <c r="M37" i="1" s="1"/>
  <c r="L37" i="1" s="1"/>
  <c r="J36" i="1"/>
  <c r="M36" i="1" s="1"/>
  <c r="L36" i="1" s="1"/>
  <c r="J35" i="1"/>
  <c r="M35" i="1" s="1"/>
  <c r="L35" i="1" s="1"/>
  <c r="J34" i="1"/>
  <c r="M34" i="1" s="1"/>
  <c r="L34" i="1" s="1"/>
  <c r="J33" i="1"/>
  <c r="M33" i="1" s="1"/>
  <c r="L33" i="1" s="1"/>
  <c r="J32" i="1"/>
  <c r="M32" i="1" s="1"/>
  <c r="L32" i="1" s="1"/>
  <c r="J31" i="1"/>
  <c r="M31" i="1" s="1"/>
  <c r="L31" i="1" s="1"/>
  <c r="J30" i="1"/>
  <c r="I30" i="1" s="1"/>
  <c r="J29" i="1"/>
  <c r="M29" i="1" s="1"/>
  <c r="L29" i="1" s="1"/>
  <c r="J28" i="1"/>
  <c r="I28" i="1" s="1"/>
  <c r="J27" i="1"/>
  <c r="I27" i="1" s="1"/>
  <c r="J26" i="1"/>
  <c r="I26" i="1" s="1"/>
  <c r="J25" i="1"/>
  <c r="M25" i="1" s="1"/>
  <c r="L25" i="1" s="1"/>
  <c r="J24" i="1"/>
  <c r="M24" i="1" s="1"/>
  <c r="L24" i="1" s="1"/>
  <c r="J23" i="1"/>
  <c r="I23" i="1" s="1"/>
  <c r="J22" i="1"/>
  <c r="I22" i="1" s="1"/>
  <c r="J20" i="1"/>
  <c r="I20" i="1" s="1"/>
  <c r="J19" i="1"/>
  <c r="I19" i="1" s="1"/>
  <c r="J18" i="1"/>
  <c r="I18" i="1" s="1"/>
  <c r="J17" i="1"/>
  <c r="M17" i="1" s="1"/>
  <c r="L17" i="1" s="1"/>
  <c r="J16" i="1"/>
  <c r="M16" i="1" s="1"/>
  <c r="L16" i="1" s="1"/>
  <c r="J15" i="1"/>
  <c r="I15" i="1" s="1"/>
  <c r="J14" i="1"/>
  <c r="I14" i="1" s="1"/>
  <c r="J13" i="1"/>
  <c r="M13" i="1" s="1"/>
  <c r="L13" i="1" s="1"/>
  <c r="J12" i="1"/>
  <c r="I12" i="1" s="1"/>
  <c r="J11" i="1"/>
  <c r="I11" i="1" s="1"/>
  <c r="J10" i="1"/>
  <c r="I10" i="1" s="1"/>
  <c r="J9" i="1"/>
  <c r="M9" i="1" s="1"/>
  <c r="L9" i="1" s="1"/>
  <c r="J8" i="1"/>
  <c r="M8" i="1" s="1"/>
  <c r="L8" i="1" s="1"/>
  <c r="D5" i="1"/>
  <c r="D4" i="1"/>
  <c r="D3" i="1"/>
  <c r="D2" i="1"/>
  <c r="G142" i="2"/>
  <c r="H67" i="2"/>
  <c r="G67" i="2"/>
  <c r="G68" i="2"/>
  <c r="G104" i="2"/>
  <c r="H104" i="2"/>
  <c r="G105" i="2"/>
  <c r="AE153" i="7" l="1"/>
  <c r="M34" i="3"/>
  <c r="L34" i="3" s="1"/>
  <c r="M48" i="3"/>
  <c r="L48" i="3" s="1"/>
  <c r="M41" i="3"/>
  <c r="L41" i="3" s="1"/>
  <c r="AE150" i="7"/>
  <c r="AE154" i="7"/>
  <c r="AE162" i="7"/>
  <c r="AE170" i="7"/>
  <c r="AE174" i="7"/>
  <c r="AE178" i="7"/>
  <c r="AE177" i="7"/>
  <c r="I32" i="10"/>
  <c r="I57" i="10"/>
  <c r="I62" i="10"/>
  <c r="I73" i="10"/>
  <c r="I78" i="10"/>
  <c r="M96" i="10"/>
  <c r="L96" i="10" s="1"/>
  <c r="I114" i="10"/>
  <c r="I150" i="10"/>
  <c r="I166" i="10"/>
  <c r="I177" i="10"/>
  <c r="I182" i="10"/>
  <c r="I9" i="10"/>
  <c r="I99" i="10"/>
  <c r="I105" i="10"/>
  <c r="M141" i="10"/>
  <c r="L141" i="10" s="1"/>
  <c r="I42" i="10"/>
  <c r="M137" i="10"/>
  <c r="L137" i="10" s="1"/>
  <c r="I31" i="10"/>
  <c r="I36" i="10"/>
  <c r="I61" i="10"/>
  <c r="I66" i="10"/>
  <c r="I77" i="10"/>
  <c r="M100" i="10"/>
  <c r="L100" i="10" s="1"/>
  <c r="I113" i="10"/>
  <c r="I165" i="10"/>
  <c r="I170" i="10"/>
  <c r="I181" i="10"/>
  <c r="I186" i="10"/>
  <c r="I82" i="10"/>
  <c r="I139" i="10"/>
  <c r="I29" i="10"/>
  <c r="I33" i="10"/>
  <c r="I55" i="10"/>
  <c r="I59" i="10"/>
  <c r="I63" i="10"/>
  <c r="I67" i="10"/>
  <c r="I71" i="10"/>
  <c r="I75" i="10"/>
  <c r="I89" i="10"/>
  <c r="I115" i="10"/>
  <c r="I119" i="10"/>
  <c r="I128" i="10"/>
  <c r="I140" i="10"/>
  <c r="I167" i="10"/>
  <c r="I171" i="10"/>
  <c r="I175" i="10"/>
  <c r="I179" i="10"/>
  <c r="I187" i="10"/>
  <c r="I144" i="10"/>
  <c r="I148" i="10"/>
  <c r="M11" i="10"/>
  <c r="L11" i="10" s="1"/>
  <c r="I30" i="10"/>
  <c r="I34" i="10"/>
  <c r="I56" i="10"/>
  <c r="I60" i="10"/>
  <c r="I64" i="10"/>
  <c r="I68" i="10"/>
  <c r="I72" i="10"/>
  <c r="I76" i="10"/>
  <c r="M106" i="10"/>
  <c r="L106" i="10" s="1"/>
  <c r="I112" i="10"/>
  <c r="I116" i="10"/>
  <c r="I168" i="10"/>
  <c r="I172" i="10"/>
  <c r="I176" i="10"/>
  <c r="I180" i="10"/>
  <c r="I184" i="10"/>
  <c r="I188" i="10"/>
  <c r="I40" i="10"/>
  <c r="I138" i="10"/>
  <c r="I145" i="10"/>
  <c r="I149" i="10"/>
  <c r="I153" i="10"/>
  <c r="M82" i="1"/>
  <c r="L82" i="1" s="1"/>
  <c r="I164" i="10"/>
  <c r="M164" i="10"/>
  <c r="L164" i="10" s="1"/>
  <c r="M161" i="10"/>
  <c r="J194" i="10"/>
  <c r="I194" i="10" s="1"/>
  <c r="M134" i="10"/>
  <c r="L134" i="10" s="1"/>
  <c r="I134" i="10"/>
  <c r="I131" i="10"/>
  <c r="M131" i="10"/>
  <c r="L131" i="10" s="1"/>
  <c r="I130" i="10"/>
  <c r="M130" i="10"/>
  <c r="L130" i="10" s="1"/>
  <c r="M129" i="10"/>
  <c r="L129" i="10" s="1"/>
  <c r="I129" i="10"/>
  <c r="I127" i="10"/>
  <c r="M127" i="10"/>
  <c r="L127" i="10" s="1"/>
  <c r="I126" i="10"/>
  <c r="M126" i="10"/>
  <c r="L126" i="10" s="1"/>
  <c r="I124" i="10"/>
  <c r="M124" i="10"/>
  <c r="L124" i="10" s="1"/>
  <c r="I123" i="10"/>
  <c r="M123" i="10"/>
  <c r="L123" i="10" s="1"/>
  <c r="M110" i="10"/>
  <c r="L110" i="10" s="1"/>
  <c r="I110" i="10"/>
  <c r="M109" i="10"/>
  <c r="L109" i="10" s="1"/>
  <c r="I109" i="10"/>
  <c r="M108" i="10"/>
  <c r="L108" i="10" s="1"/>
  <c r="I108" i="10"/>
  <c r="I107" i="10"/>
  <c r="M107" i="10"/>
  <c r="L107" i="10" s="1"/>
  <c r="I104" i="10"/>
  <c r="M104" i="10"/>
  <c r="L104" i="10" s="1"/>
  <c r="I103" i="10"/>
  <c r="M103" i="10"/>
  <c r="L103" i="10" s="1"/>
  <c r="M102" i="10"/>
  <c r="L102" i="10" s="1"/>
  <c r="I102" i="10"/>
  <c r="M101" i="10"/>
  <c r="L101" i="10" s="1"/>
  <c r="I101" i="10"/>
  <c r="M98" i="10"/>
  <c r="L98" i="10" s="1"/>
  <c r="I98" i="10"/>
  <c r="I97" i="10"/>
  <c r="M97" i="10"/>
  <c r="L97" i="10" s="1"/>
  <c r="J159" i="10"/>
  <c r="I159" i="10" s="1"/>
  <c r="M94" i="10"/>
  <c r="M88" i="10"/>
  <c r="L88" i="10" s="1"/>
  <c r="I88" i="10"/>
  <c r="I87" i="10"/>
  <c r="M87" i="10"/>
  <c r="L87" i="10" s="1"/>
  <c r="M86" i="10"/>
  <c r="L86" i="10" s="1"/>
  <c r="I86" i="10"/>
  <c r="M84" i="10"/>
  <c r="L84" i="10" s="1"/>
  <c r="I84" i="10"/>
  <c r="M83" i="10"/>
  <c r="L83" i="10" s="1"/>
  <c r="I83" i="10"/>
  <c r="I81" i="10"/>
  <c r="M81" i="10"/>
  <c r="L81" i="10" s="1"/>
  <c r="M80" i="10"/>
  <c r="L80" i="10" s="1"/>
  <c r="I80" i="10"/>
  <c r="I54" i="10"/>
  <c r="M54" i="10"/>
  <c r="L54" i="10" s="1"/>
  <c r="I53" i="10"/>
  <c r="M53" i="10"/>
  <c r="L53" i="10" s="1"/>
  <c r="M51" i="10"/>
  <c r="L51" i="10" s="1"/>
  <c r="I51" i="10"/>
  <c r="I48" i="10"/>
  <c r="M48" i="10"/>
  <c r="L48" i="10" s="1"/>
  <c r="M47" i="10"/>
  <c r="L47" i="10" s="1"/>
  <c r="I47" i="10"/>
  <c r="I46" i="10"/>
  <c r="M46" i="10"/>
  <c r="L46" i="10" s="1"/>
  <c r="I45" i="10"/>
  <c r="M45" i="10"/>
  <c r="L45" i="10" s="1"/>
  <c r="M44" i="10"/>
  <c r="L44" i="10" s="1"/>
  <c r="I44" i="10"/>
  <c r="M43" i="10"/>
  <c r="L43" i="10" s="1"/>
  <c r="I43" i="10"/>
  <c r="I41" i="10"/>
  <c r="M41" i="10"/>
  <c r="L41" i="10" s="1"/>
  <c r="M39" i="10"/>
  <c r="L39" i="10" s="1"/>
  <c r="I39" i="10"/>
  <c r="I38" i="10"/>
  <c r="M38" i="10"/>
  <c r="L38" i="10" s="1"/>
  <c r="I37" i="10"/>
  <c r="M37" i="10"/>
  <c r="L37" i="10" s="1"/>
  <c r="I28" i="10"/>
  <c r="M28" i="10"/>
  <c r="L28" i="10" s="1"/>
  <c r="I27" i="10"/>
  <c r="M27" i="10"/>
  <c r="L27" i="10" s="1"/>
  <c r="I26" i="10"/>
  <c r="M26" i="10"/>
  <c r="L26" i="10" s="1"/>
  <c r="M25" i="10"/>
  <c r="L25" i="10" s="1"/>
  <c r="I25" i="10"/>
  <c r="I24" i="10"/>
  <c r="M24" i="10"/>
  <c r="L24" i="10" s="1"/>
  <c r="M22" i="10"/>
  <c r="L22" i="10" s="1"/>
  <c r="I22" i="10"/>
  <c r="M21" i="10"/>
  <c r="L21" i="10" s="1"/>
  <c r="I20" i="10"/>
  <c r="M20" i="10"/>
  <c r="L20" i="10" s="1"/>
  <c r="M19" i="10"/>
  <c r="L19" i="10" s="1"/>
  <c r="I19" i="10"/>
  <c r="I18" i="10"/>
  <c r="M18" i="10"/>
  <c r="L18" i="10" s="1"/>
  <c r="I16" i="10"/>
  <c r="M16" i="10"/>
  <c r="L16" i="10" s="1"/>
  <c r="M14" i="10"/>
  <c r="L14" i="10" s="1"/>
  <c r="I14" i="10"/>
  <c r="M13" i="10"/>
  <c r="L13" i="10" s="1"/>
  <c r="I13" i="10"/>
  <c r="M12" i="10"/>
  <c r="L12" i="10" s="1"/>
  <c r="I12" i="10"/>
  <c r="I10" i="10"/>
  <c r="M10" i="10"/>
  <c r="L10" i="10" s="1"/>
  <c r="M8" i="10"/>
  <c r="J92" i="10"/>
  <c r="I92" i="10" s="1"/>
  <c r="AE180" i="7"/>
  <c r="AE179" i="7"/>
  <c r="AE181" i="7"/>
  <c r="AE146" i="7"/>
  <c r="AE182" i="7"/>
  <c r="AE166" i="7"/>
  <c r="AE158" i="7"/>
  <c r="AE171" i="7"/>
  <c r="I177" i="1"/>
  <c r="M177" i="1"/>
  <c r="L177" i="1" s="1"/>
  <c r="I8" i="1"/>
  <c r="M169" i="1"/>
  <c r="L169" i="1" s="1"/>
  <c r="M12" i="1"/>
  <c r="L12" i="1" s="1"/>
  <c r="M175" i="1"/>
  <c r="L175" i="1" s="1"/>
  <c r="M173" i="1"/>
  <c r="L173" i="1" s="1"/>
  <c r="M28" i="1"/>
  <c r="L28" i="1" s="1"/>
  <c r="M171" i="1"/>
  <c r="L171" i="1" s="1"/>
  <c r="M20" i="1"/>
  <c r="L20" i="1" s="1"/>
  <c r="I24" i="1"/>
  <c r="I88" i="1"/>
  <c r="M117" i="1"/>
  <c r="L117" i="1" s="1"/>
  <c r="I179" i="1"/>
  <c r="I16" i="1"/>
  <c r="I34" i="1"/>
  <c r="M133" i="1"/>
  <c r="L133" i="1" s="1"/>
  <c r="M163" i="1"/>
  <c r="L163" i="1" s="1"/>
  <c r="M165" i="1"/>
  <c r="L165" i="1" s="1"/>
  <c r="M167" i="1"/>
  <c r="L167" i="1" s="1"/>
  <c r="M141" i="1"/>
  <c r="L141" i="1" s="1"/>
  <c r="M148" i="1"/>
  <c r="L148" i="1" s="1"/>
  <c r="I86" i="1"/>
  <c r="M105" i="1"/>
  <c r="L105" i="1" s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4" i="1"/>
  <c r="M125" i="1"/>
  <c r="L125" i="1" s="1"/>
  <c r="M132" i="1"/>
  <c r="L132" i="1" s="1"/>
  <c r="M101" i="1"/>
  <c r="L101" i="1" s="1"/>
  <c r="M104" i="1"/>
  <c r="L104" i="1" s="1"/>
  <c r="M109" i="1"/>
  <c r="L109" i="1" s="1"/>
  <c r="M116" i="1"/>
  <c r="L116" i="1" s="1"/>
  <c r="M149" i="1"/>
  <c r="L149" i="1" s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3" i="1"/>
  <c r="I85" i="1"/>
  <c r="I87" i="1"/>
  <c r="M97" i="1"/>
  <c r="L97" i="1" s="1"/>
  <c r="M100" i="1"/>
  <c r="L100" i="1" s="1"/>
  <c r="I36" i="1"/>
  <c r="M99" i="1"/>
  <c r="L99" i="1" s="1"/>
  <c r="M103" i="1"/>
  <c r="L103" i="1" s="1"/>
  <c r="M112" i="1"/>
  <c r="L112" i="1" s="1"/>
  <c r="M121" i="1"/>
  <c r="L121" i="1" s="1"/>
  <c r="M128" i="1"/>
  <c r="L128" i="1" s="1"/>
  <c r="M137" i="1"/>
  <c r="L137" i="1" s="1"/>
  <c r="M144" i="1"/>
  <c r="L144" i="1" s="1"/>
  <c r="I164" i="1"/>
  <c r="M166" i="1"/>
  <c r="L166" i="1" s="1"/>
  <c r="I168" i="1"/>
  <c r="M170" i="1"/>
  <c r="L170" i="1" s="1"/>
  <c r="I172" i="1"/>
  <c r="M174" i="1"/>
  <c r="L174" i="1" s="1"/>
  <c r="I176" i="1"/>
  <c r="M178" i="1"/>
  <c r="L178" i="1" s="1"/>
  <c r="I180" i="1"/>
  <c r="I182" i="1"/>
  <c r="I186" i="1"/>
  <c r="I188" i="1"/>
  <c r="I190" i="1"/>
  <c r="J161" i="1"/>
  <c r="I161" i="1" s="1"/>
  <c r="M102" i="1"/>
  <c r="L102" i="1" s="1"/>
  <c r="M107" i="1"/>
  <c r="L107" i="1" s="1"/>
  <c r="M108" i="1"/>
  <c r="L108" i="1" s="1"/>
  <c r="M124" i="1"/>
  <c r="L124" i="1" s="1"/>
  <c r="M140" i="1"/>
  <c r="L140" i="1" s="1"/>
  <c r="M98" i="1"/>
  <c r="L98" i="1" s="1"/>
  <c r="M106" i="1"/>
  <c r="L106" i="1" s="1"/>
  <c r="I9" i="1"/>
  <c r="M11" i="1"/>
  <c r="L11" i="1" s="1"/>
  <c r="I13" i="1"/>
  <c r="M15" i="1"/>
  <c r="L15" i="1" s="1"/>
  <c r="I17" i="1"/>
  <c r="M19" i="1"/>
  <c r="L19" i="1" s="1"/>
  <c r="M23" i="1"/>
  <c r="L23" i="1" s="1"/>
  <c r="I25" i="1"/>
  <c r="M27" i="1"/>
  <c r="L27" i="1" s="1"/>
  <c r="I29" i="1"/>
  <c r="I32" i="1"/>
  <c r="M113" i="1"/>
  <c r="L113" i="1" s="1"/>
  <c r="M120" i="1"/>
  <c r="L120" i="1" s="1"/>
  <c r="M129" i="1"/>
  <c r="L129" i="1" s="1"/>
  <c r="M136" i="1"/>
  <c r="L136" i="1" s="1"/>
  <c r="M145" i="1"/>
  <c r="L145" i="1" s="1"/>
  <c r="I181" i="1"/>
  <c r="I183" i="1"/>
  <c r="I187" i="1"/>
  <c r="I189" i="1"/>
  <c r="M10" i="1"/>
  <c r="L10" i="1" s="1"/>
  <c r="M14" i="1"/>
  <c r="L14" i="1" s="1"/>
  <c r="M18" i="1"/>
  <c r="L18" i="1" s="1"/>
  <c r="M22" i="1"/>
  <c r="L22" i="1" s="1"/>
  <c r="M26" i="1"/>
  <c r="L26" i="1" s="1"/>
  <c r="M30" i="1"/>
  <c r="L30" i="1" s="1"/>
  <c r="I123" i="1"/>
  <c r="M123" i="1"/>
  <c r="L123" i="1" s="1"/>
  <c r="I139" i="1"/>
  <c r="M139" i="1"/>
  <c r="L139" i="1" s="1"/>
  <c r="J94" i="1"/>
  <c r="I94" i="1" s="1"/>
  <c r="I31" i="1"/>
  <c r="I33" i="1"/>
  <c r="I35" i="1"/>
  <c r="I37" i="1"/>
  <c r="I119" i="1"/>
  <c r="M119" i="1"/>
  <c r="L119" i="1" s="1"/>
  <c r="I135" i="1"/>
  <c r="M135" i="1"/>
  <c r="L135" i="1" s="1"/>
  <c r="I111" i="1"/>
  <c r="M111" i="1"/>
  <c r="L111" i="1" s="1"/>
  <c r="I127" i="1"/>
  <c r="M127" i="1"/>
  <c r="L127" i="1" s="1"/>
  <c r="I143" i="1"/>
  <c r="M143" i="1"/>
  <c r="L143" i="1" s="1"/>
  <c r="I115" i="1"/>
  <c r="M115" i="1"/>
  <c r="L115" i="1" s="1"/>
  <c r="I131" i="1"/>
  <c r="M131" i="1"/>
  <c r="L131" i="1" s="1"/>
  <c r="I147" i="1"/>
  <c r="M147" i="1"/>
  <c r="L147" i="1" s="1"/>
  <c r="I150" i="1"/>
  <c r="M150" i="1"/>
  <c r="L150" i="1" s="1"/>
  <c r="I152" i="1"/>
  <c r="M152" i="1"/>
  <c r="L152" i="1" s="1"/>
  <c r="I154" i="1"/>
  <c r="M154" i="1"/>
  <c r="L154" i="1" s="1"/>
  <c r="I156" i="1"/>
  <c r="M156" i="1"/>
  <c r="L156" i="1" s="1"/>
  <c r="I158" i="1"/>
  <c r="M158" i="1"/>
  <c r="L158" i="1" s="1"/>
  <c r="I96" i="1"/>
  <c r="M110" i="1"/>
  <c r="L110" i="1" s="1"/>
  <c r="M114" i="1"/>
  <c r="L114" i="1" s="1"/>
  <c r="M118" i="1"/>
  <c r="L118" i="1" s="1"/>
  <c r="M122" i="1"/>
  <c r="L122" i="1" s="1"/>
  <c r="M126" i="1"/>
  <c r="L126" i="1" s="1"/>
  <c r="M130" i="1"/>
  <c r="L130" i="1" s="1"/>
  <c r="M134" i="1"/>
  <c r="L134" i="1" s="1"/>
  <c r="M138" i="1"/>
  <c r="L138" i="1" s="1"/>
  <c r="M142" i="1"/>
  <c r="L142" i="1" s="1"/>
  <c r="M146" i="1"/>
  <c r="L146" i="1" s="1"/>
  <c r="I151" i="1"/>
  <c r="M151" i="1"/>
  <c r="L151" i="1" s="1"/>
  <c r="I153" i="1"/>
  <c r="M153" i="1"/>
  <c r="L153" i="1" s="1"/>
  <c r="I155" i="1"/>
  <c r="M155" i="1"/>
  <c r="L155" i="1" s="1"/>
  <c r="I157" i="1"/>
  <c r="M157" i="1"/>
  <c r="L157" i="1" s="1"/>
  <c r="O41" i="3" l="1"/>
  <c r="N41" i="3" s="1"/>
  <c r="O48" i="3"/>
  <c r="N48" i="3" s="1"/>
  <c r="O34" i="3"/>
  <c r="N34" i="3" s="1"/>
  <c r="M194" i="10"/>
  <c r="L194" i="10" s="1"/>
  <c r="L161" i="10"/>
  <c r="M159" i="10"/>
  <c r="L159" i="10" s="1"/>
  <c r="L94" i="10"/>
  <c r="M92" i="10"/>
  <c r="L92" i="10" s="1"/>
  <c r="L8" i="10"/>
  <c r="AD143" i="7"/>
  <c r="AE143" i="7" s="1"/>
  <c r="M94" i="1"/>
  <c r="L94" i="1" s="1"/>
  <c r="M161" i="1"/>
  <c r="L161" i="1" s="1"/>
  <c r="D9" i="6"/>
  <c r="D8" i="6"/>
  <c r="B8" i="6"/>
  <c r="D7" i="6"/>
  <c r="D6" i="6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F7" i="4"/>
  <c r="F6" i="4"/>
  <c r="F5" i="4"/>
  <c r="F4" i="4"/>
  <c r="AB182" i="2"/>
  <c r="Z182" i="2"/>
  <c r="AC182" i="2" s="1"/>
  <c r="AC181" i="2"/>
  <c r="AB181" i="2"/>
  <c r="Z181" i="2"/>
  <c r="AB180" i="2"/>
  <c r="AC180" i="2" s="1"/>
  <c r="Z180" i="2"/>
  <c r="AB179" i="2"/>
  <c r="Z179" i="2"/>
  <c r="AC179" i="2" s="1"/>
  <c r="AC178" i="2"/>
  <c r="AB178" i="2"/>
  <c r="Z178" i="2"/>
  <c r="AB177" i="2"/>
  <c r="AC177" i="2" s="1"/>
  <c r="Z177" i="2"/>
  <c r="AB176" i="2"/>
  <c r="Z176" i="2"/>
  <c r="AB175" i="2"/>
  <c r="Z175" i="2"/>
  <c r="AC175" i="2" s="1"/>
  <c r="AC174" i="2"/>
  <c r="AB174" i="2"/>
  <c r="Z174" i="2"/>
  <c r="AB173" i="2"/>
  <c r="AC173" i="2" s="1"/>
  <c r="Z173" i="2"/>
  <c r="AB172" i="2"/>
  <c r="Z172" i="2"/>
  <c r="AC172" i="2" s="1"/>
  <c r="AB171" i="2"/>
  <c r="Z171" i="2"/>
  <c r="AB170" i="2"/>
  <c r="Z170" i="2"/>
  <c r="AC170" i="2" s="1"/>
  <c r="AB169" i="2"/>
  <c r="AC169" i="2" s="1"/>
  <c r="Z169" i="2"/>
  <c r="AC168" i="2"/>
  <c r="AB168" i="2"/>
  <c r="Z168" i="2"/>
  <c r="AB167" i="2"/>
  <c r="Z167" i="2"/>
  <c r="AB166" i="2"/>
  <c r="Z166" i="2"/>
  <c r="AC166" i="2" s="1"/>
  <c r="AC165" i="2"/>
  <c r="AB165" i="2"/>
  <c r="Z165" i="2"/>
  <c r="AC164" i="2"/>
  <c r="AB164" i="2"/>
  <c r="Z164" i="2"/>
  <c r="AB163" i="2"/>
  <c r="Z163" i="2"/>
  <c r="AC163" i="2" s="1"/>
  <c r="AC162" i="2"/>
  <c r="AB162" i="2"/>
  <c r="Z162" i="2"/>
  <c r="AC161" i="2"/>
  <c r="AB161" i="2"/>
  <c r="Z161" i="2"/>
  <c r="AB160" i="2"/>
  <c r="Z160" i="2"/>
  <c r="AC160" i="2" s="1"/>
  <c r="AB159" i="2"/>
  <c r="Z159" i="2"/>
  <c r="AC159" i="2" s="1"/>
  <c r="AC158" i="2"/>
  <c r="AB158" i="2"/>
  <c r="Z158" i="2"/>
  <c r="AB157" i="2"/>
  <c r="AC157" i="2" s="1"/>
  <c r="Z157" i="2"/>
  <c r="AB156" i="2"/>
  <c r="Z156" i="2"/>
  <c r="AC156" i="2" s="1"/>
  <c r="AB155" i="2"/>
  <c r="Z155" i="2"/>
  <c r="AB154" i="2"/>
  <c r="Z154" i="2"/>
  <c r="AC154" i="2" s="1"/>
  <c r="AB153" i="2"/>
  <c r="AC153" i="2" s="1"/>
  <c r="Z153" i="2"/>
  <c r="AC152" i="2"/>
  <c r="AB152" i="2"/>
  <c r="Z152" i="2"/>
  <c r="AB151" i="2"/>
  <c r="Z151" i="2"/>
  <c r="AC151" i="2" s="1"/>
  <c r="AB150" i="2"/>
  <c r="Z150" i="2"/>
  <c r="AC150" i="2" s="1"/>
  <c r="AC149" i="2"/>
  <c r="AB149" i="2"/>
  <c r="Z149" i="2"/>
  <c r="AB148" i="2"/>
  <c r="AC148" i="2" s="1"/>
  <c r="Z148" i="2"/>
  <c r="AB147" i="2"/>
  <c r="Z147" i="2"/>
  <c r="AC147" i="2" s="1"/>
  <c r="AC146" i="2"/>
  <c r="AB146" i="2"/>
  <c r="Z146" i="2"/>
  <c r="AB145" i="2"/>
  <c r="AC145" i="2" s="1"/>
  <c r="Z145" i="2"/>
  <c r="AB144" i="2"/>
  <c r="Z144" i="2"/>
  <c r="U143" i="2"/>
  <c r="S143" i="2"/>
  <c r="P143" i="2"/>
  <c r="O143" i="2"/>
  <c r="M143" i="2"/>
  <c r="L143" i="2"/>
  <c r="K143" i="2"/>
  <c r="J143" i="2"/>
  <c r="I143" i="2"/>
  <c r="F143" i="2"/>
  <c r="Z142" i="2"/>
  <c r="Q142" i="2"/>
  <c r="H142" i="2"/>
  <c r="AB141" i="2"/>
  <c r="Z141" i="2"/>
  <c r="AC141" i="2" s="1"/>
  <c r="H141" i="2"/>
  <c r="G141" i="2"/>
  <c r="Z140" i="2"/>
  <c r="N140" i="2"/>
  <c r="H140" i="2"/>
  <c r="G140" i="2"/>
  <c r="AB140" i="2" s="1"/>
  <c r="AC140" i="2" s="1"/>
  <c r="Z139" i="2"/>
  <c r="T139" i="2"/>
  <c r="H139" i="2" s="1"/>
  <c r="G139" i="2"/>
  <c r="AB139" i="2" s="1"/>
  <c r="Z138" i="2"/>
  <c r="H138" i="2"/>
  <c r="G138" i="2"/>
  <c r="Z137" i="2"/>
  <c r="H137" i="2"/>
  <c r="G137" i="2"/>
  <c r="Z136" i="2"/>
  <c r="N136" i="2"/>
  <c r="G136" i="2" s="1"/>
  <c r="AB136" i="2" s="1"/>
  <c r="H136" i="2"/>
  <c r="AB135" i="2"/>
  <c r="AC135" i="2" s="1"/>
  <c r="Z135" i="2"/>
  <c r="H135" i="2"/>
  <c r="G135" i="2"/>
  <c r="Z134" i="2"/>
  <c r="T134" i="2"/>
  <c r="H134" i="2"/>
  <c r="G134" i="2"/>
  <c r="AB134" i="2" s="1"/>
  <c r="AC134" i="2" s="1"/>
  <c r="Z133" i="2"/>
  <c r="T133" i="2"/>
  <c r="H133" i="2"/>
  <c r="G133" i="2"/>
  <c r="Z132" i="2"/>
  <c r="H132" i="2"/>
  <c r="G132" i="2"/>
  <c r="Z131" i="2"/>
  <c r="H131" i="2"/>
  <c r="AB131" i="2" s="1"/>
  <c r="G131" i="2"/>
  <c r="AB130" i="2"/>
  <c r="Z130" i="2"/>
  <c r="H130" i="2"/>
  <c r="G130" i="2"/>
  <c r="AC129" i="2"/>
  <c r="Z129" i="2"/>
  <c r="H129" i="2"/>
  <c r="G129" i="2"/>
  <c r="AB129" i="2" s="1"/>
  <c r="Z128" i="2"/>
  <c r="H128" i="2"/>
  <c r="G128" i="2"/>
  <c r="AB128" i="2" s="1"/>
  <c r="AC128" i="2" s="1"/>
  <c r="AB127" i="2"/>
  <c r="Z127" i="2"/>
  <c r="H127" i="2"/>
  <c r="G127" i="2"/>
  <c r="Z126" i="2"/>
  <c r="H126" i="2"/>
  <c r="G126" i="2"/>
  <c r="AB126" i="2" s="1"/>
  <c r="AC126" i="2" s="1"/>
  <c r="Z125" i="2"/>
  <c r="H125" i="2"/>
  <c r="AB125" i="2" s="1"/>
  <c r="AC125" i="2" s="1"/>
  <c r="G125" i="2"/>
  <c r="Z124" i="2"/>
  <c r="AC124" i="2" s="1"/>
  <c r="N124" i="2"/>
  <c r="G124" i="2" s="1"/>
  <c r="AB124" i="2" s="1"/>
  <c r="H124" i="2"/>
  <c r="AB123" i="2"/>
  <c r="Z123" i="2"/>
  <c r="H123" i="2"/>
  <c r="G123" i="2"/>
  <c r="Z122" i="2"/>
  <c r="H122" i="2"/>
  <c r="G122" i="2"/>
  <c r="AB122" i="2" s="1"/>
  <c r="AC122" i="2" s="1"/>
  <c r="Z121" i="2"/>
  <c r="R121" i="2"/>
  <c r="R143" i="2" s="1"/>
  <c r="H121" i="2"/>
  <c r="G121" i="2"/>
  <c r="Z120" i="2"/>
  <c r="N120" i="2"/>
  <c r="H120" i="2"/>
  <c r="G120" i="2"/>
  <c r="AB120" i="2" s="1"/>
  <c r="Z119" i="2"/>
  <c r="AC119" i="2" s="1"/>
  <c r="T119" i="2"/>
  <c r="H119" i="2"/>
  <c r="G119" i="2"/>
  <c r="AB119" i="2" s="1"/>
  <c r="Z118" i="2"/>
  <c r="T118" i="2"/>
  <c r="H118" i="2"/>
  <c r="G118" i="2"/>
  <c r="AB118" i="2" s="1"/>
  <c r="AC118" i="2" s="1"/>
  <c r="Z117" i="2"/>
  <c r="T117" i="2"/>
  <c r="H117" i="2" s="1"/>
  <c r="G117" i="2"/>
  <c r="Z116" i="2"/>
  <c r="T116" i="2"/>
  <c r="H116" i="2"/>
  <c r="G116" i="2"/>
  <c r="AB116" i="2" s="1"/>
  <c r="AC116" i="2" s="1"/>
  <c r="Z115" i="2"/>
  <c r="T115" i="2"/>
  <c r="H115" i="2"/>
  <c r="G115" i="2"/>
  <c r="Z114" i="2"/>
  <c r="Q114" i="2"/>
  <c r="H114" i="2"/>
  <c r="G114" i="2"/>
  <c r="AB114" i="2" s="1"/>
  <c r="Z113" i="2"/>
  <c r="Q113" i="2"/>
  <c r="G113" i="2" s="1"/>
  <c r="H113" i="2"/>
  <c r="Z112" i="2"/>
  <c r="N112" i="2"/>
  <c r="H112" i="2"/>
  <c r="G112" i="2"/>
  <c r="Z111" i="2"/>
  <c r="N111" i="2"/>
  <c r="H111" i="2"/>
  <c r="AB110" i="2"/>
  <c r="Z110" i="2"/>
  <c r="AC110" i="2" s="1"/>
  <c r="H110" i="2"/>
  <c r="G110" i="2"/>
  <c r="Z109" i="2"/>
  <c r="T109" i="2"/>
  <c r="H109" i="2"/>
  <c r="G109" i="2"/>
  <c r="AB109" i="2" s="1"/>
  <c r="AC109" i="2" s="1"/>
  <c r="Z108" i="2"/>
  <c r="H108" i="2"/>
  <c r="AB108" i="2" s="1"/>
  <c r="G108" i="2"/>
  <c r="Z107" i="2"/>
  <c r="T107" i="2"/>
  <c r="H107" i="2"/>
  <c r="G107" i="2"/>
  <c r="AB106" i="2"/>
  <c r="Z106" i="2"/>
  <c r="G106" i="2"/>
  <c r="U105" i="2"/>
  <c r="P105" i="2"/>
  <c r="O105" i="2"/>
  <c r="M105" i="2"/>
  <c r="L105" i="2"/>
  <c r="K105" i="2"/>
  <c r="J105" i="2"/>
  <c r="I105" i="2"/>
  <c r="F105" i="2"/>
  <c r="Z105" i="2" s="1"/>
  <c r="Z104" i="2"/>
  <c r="AB104" i="2"/>
  <c r="AB103" i="2"/>
  <c r="Z103" i="2"/>
  <c r="H103" i="2"/>
  <c r="G103" i="2"/>
  <c r="Z102" i="2"/>
  <c r="N102" i="2"/>
  <c r="H102" i="2"/>
  <c r="G102" i="2"/>
  <c r="AB102" i="2" s="1"/>
  <c r="AC102" i="2" s="1"/>
  <c r="Z101" i="2"/>
  <c r="N101" i="2"/>
  <c r="G101" i="2" s="1"/>
  <c r="H101" i="2"/>
  <c r="Z100" i="2"/>
  <c r="T100" i="2"/>
  <c r="H100" i="2"/>
  <c r="G100" i="2"/>
  <c r="AB100" i="2" s="1"/>
  <c r="Z99" i="2"/>
  <c r="T99" i="2"/>
  <c r="H99" i="2" s="1"/>
  <c r="G99" i="2"/>
  <c r="AB98" i="2"/>
  <c r="Z98" i="2"/>
  <c r="AC98" i="2" s="1"/>
  <c r="H98" i="2"/>
  <c r="G98" i="2"/>
  <c r="AB97" i="2"/>
  <c r="AC97" i="2" s="1"/>
  <c r="Z97" i="2"/>
  <c r="H97" i="2"/>
  <c r="G97" i="2"/>
  <c r="AC96" i="2"/>
  <c r="Z96" i="2"/>
  <c r="H96" i="2"/>
  <c r="G96" i="2"/>
  <c r="AB96" i="2" s="1"/>
  <c r="Z95" i="2"/>
  <c r="AC95" i="2" s="1"/>
  <c r="T95" i="2"/>
  <c r="H95" i="2" s="1"/>
  <c r="G95" i="2"/>
  <c r="AB95" i="2" s="1"/>
  <c r="AB94" i="2"/>
  <c r="AC94" i="2" s="1"/>
  <c r="Z94" i="2"/>
  <c r="H94" i="2"/>
  <c r="G94" i="2"/>
  <c r="Z93" i="2"/>
  <c r="R93" i="2"/>
  <c r="R105" i="2" s="1"/>
  <c r="H93" i="2"/>
  <c r="G93" i="2"/>
  <c r="AB93" i="2" s="1"/>
  <c r="AC93" i="2" s="1"/>
  <c r="AB92" i="2"/>
  <c r="Z92" i="2"/>
  <c r="AC92" i="2" s="1"/>
  <c r="H92" i="2"/>
  <c r="G92" i="2"/>
  <c r="Z91" i="2"/>
  <c r="Q91" i="2"/>
  <c r="H91" i="2"/>
  <c r="G91" i="2"/>
  <c r="AB91" i="2" s="1"/>
  <c r="AC91" i="2" s="1"/>
  <c r="Z90" i="2"/>
  <c r="Q90" i="2"/>
  <c r="H90" i="2"/>
  <c r="Z89" i="2"/>
  <c r="N89" i="2"/>
  <c r="H89" i="2"/>
  <c r="G89" i="2"/>
  <c r="AB89" i="2" s="1"/>
  <c r="AC89" i="2" s="1"/>
  <c r="Z88" i="2"/>
  <c r="AC88" i="2" s="1"/>
  <c r="H88" i="2"/>
  <c r="AB88" i="2" s="1"/>
  <c r="G88" i="2"/>
  <c r="Z87" i="2"/>
  <c r="T87" i="2"/>
  <c r="H87" i="2"/>
  <c r="G87" i="2"/>
  <c r="AB87" i="2" s="1"/>
  <c r="Z86" i="2"/>
  <c r="T86" i="2"/>
  <c r="H86" i="2"/>
  <c r="G86" i="2"/>
  <c r="Z85" i="2"/>
  <c r="T85" i="2"/>
  <c r="H85" i="2"/>
  <c r="G85" i="2"/>
  <c r="Z84" i="2"/>
  <c r="T84" i="2"/>
  <c r="H84" i="2" s="1"/>
  <c r="G84" i="2"/>
  <c r="Z83" i="2"/>
  <c r="T83" i="2"/>
  <c r="H83" i="2"/>
  <c r="G83" i="2"/>
  <c r="AB83" i="2" s="1"/>
  <c r="Z82" i="2"/>
  <c r="T82" i="2"/>
  <c r="H82" i="2"/>
  <c r="G82" i="2"/>
  <c r="AB82" i="2" s="1"/>
  <c r="AC82" i="2" s="1"/>
  <c r="AB81" i="2"/>
  <c r="Z81" i="2"/>
  <c r="AC81" i="2" s="1"/>
  <c r="H81" i="2"/>
  <c r="G81" i="2"/>
  <c r="AB80" i="2"/>
  <c r="AC80" i="2" s="1"/>
  <c r="Z80" i="2"/>
  <c r="H80" i="2"/>
  <c r="G80" i="2"/>
  <c r="Z79" i="2"/>
  <c r="H79" i="2"/>
  <c r="G79" i="2"/>
  <c r="Z78" i="2"/>
  <c r="H78" i="2"/>
  <c r="AB78" i="2" s="1"/>
  <c r="G78" i="2"/>
  <c r="AB77" i="2"/>
  <c r="Z77" i="2"/>
  <c r="AC77" i="2" s="1"/>
  <c r="H77" i="2"/>
  <c r="G77" i="2"/>
  <c r="AB76" i="2"/>
  <c r="AC76" i="2" s="1"/>
  <c r="Z76" i="2"/>
  <c r="H76" i="2"/>
  <c r="G76" i="2"/>
  <c r="Z75" i="2"/>
  <c r="H75" i="2"/>
  <c r="G75" i="2"/>
  <c r="Z74" i="2"/>
  <c r="H74" i="2"/>
  <c r="AB74" i="2" s="1"/>
  <c r="G74" i="2"/>
  <c r="AB73" i="2"/>
  <c r="Z73" i="2"/>
  <c r="AC73" i="2" s="1"/>
  <c r="H73" i="2"/>
  <c r="G73" i="2"/>
  <c r="Z72" i="2"/>
  <c r="H72" i="2"/>
  <c r="G72" i="2"/>
  <c r="Z71" i="2"/>
  <c r="N71" i="2"/>
  <c r="H71" i="2"/>
  <c r="G71" i="2"/>
  <c r="AB71" i="2" s="1"/>
  <c r="Z70" i="2"/>
  <c r="H70" i="2"/>
  <c r="G70" i="2"/>
  <c r="Z69" i="2"/>
  <c r="G69" i="2"/>
  <c r="AB69" i="2" s="1"/>
  <c r="U68" i="2"/>
  <c r="S68" i="2"/>
  <c r="R68" i="2"/>
  <c r="Q68" i="2"/>
  <c r="P68" i="2"/>
  <c r="O68" i="2"/>
  <c r="M68" i="2"/>
  <c r="L68" i="2"/>
  <c r="K68" i="2"/>
  <c r="J68" i="2"/>
  <c r="I68" i="2"/>
  <c r="F68" i="2"/>
  <c r="Z67" i="2"/>
  <c r="AB67" i="2"/>
  <c r="AC67" i="2" s="1"/>
  <c r="Z66" i="2"/>
  <c r="AC66" i="2" s="1"/>
  <c r="N66" i="2"/>
  <c r="G66" i="2" s="1"/>
  <c r="AB66" i="2" s="1"/>
  <c r="H66" i="2"/>
  <c r="Z65" i="2"/>
  <c r="N65" i="2"/>
  <c r="H65" i="2"/>
  <c r="G65" i="2"/>
  <c r="AB65" i="2" s="1"/>
  <c r="AC65" i="2" s="1"/>
  <c r="Z64" i="2"/>
  <c r="H64" i="2"/>
  <c r="AB64" i="2" s="1"/>
  <c r="G64" i="2"/>
  <c r="AB63" i="2"/>
  <c r="Z63" i="2"/>
  <c r="G63" i="2"/>
  <c r="AB62" i="2"/>
  <c r="Z62" i="2"/>
  <c r="H62" i="2"/>
  <c r="G62" i="2"/>
  <c r="Z61" i="2"/>
  <c r="N61" i="2"/>
  <c r="H61" i="2"/>
  <c r="G61" i="2"/>
  <c r="AB61" i="2" s="1"/>
  <c r="AC61" i="2" s="1"/>
  <c r="Z60" i="2"/>
  <c r="H60" i="2"/>
  <c r="AB60" i="2" s="1"/>
  <c r="G60" i="2"/>
  <c r="Z59" i="2"/>
  <c r="N59" i="2"/>
  <c r="H59" i="2"/>
  <c r="G59" i="2"/>
  <c r="AB59" i="2" s="1"/>
  <c r="Z58" i="2"/>
  <c r="T58" i="2"/>
  <c r="H58" i="2" s="1"/>
  <c r="G58" i="2"/>
  <c r="Z57" i="2"/>
  <c r="T57" i="2"/>
  <c r="H57" i="2"/>
  <c r="G57" i="2"/>
  <c r="Z56" i="2"/>
  <c r="N56" i="2"/>
  <c r="G56" i="2" s="1"/>
  <c r="H56" i="2"/>
  <c r="Z55" i="2"/>
  <c r="H55" i="2"/>
  <c r="AB55" i="2" s="1"/>
  <c r="G55" i="2"/>
  <c r="Z54" i="2"/>
  <c r="N54" i="2"/>
  <c r="H54" i="2"/>
  <c r="G54" i="2"/>
  <c r="Z53" i="2"/>
  <c r="H53" i="2"/>
  <c r="AB53" i="2" s="1"/>
  <c r="G53" i="2"/>
  <c r="Z52" i="2"/>
  <c r="H52" i="2"/>
  <c r="AB52" i="2" s="1"/>
  <c r="G52" i="2"/>
  <c r="Z51" i="2"/>
  <c r="N51" i="2"/>
  <c r="H51" i="2"/>
  <c r="G51" i="2"/>
  <c r="AB51" i="2" s="1"/>
  <c r="AC51" i="2" s="1"/>
  <c r="Z50" i="2"/>
  <c r="N50" i="2"/>
  <c r="G50" i="2" s="1"/>
  <c r="AB50" i="2" s="1"/>
  <c r="H50" i="2"/>
  <c r="Z49" i="2"/>
  <c r="H49" i="2"/>
  <c r="AB49" i="2" s="1"/>
  <c r="AC49" i="2" s="1"/>
  <c r="G49" i="2"/>
  <c r="Z48" i="2"/>
  <c r="H48" i="2"/>
  <c r="G48" i="2"/>
  <c r="Z47" i="2"/>
  <c r="H47" i="2"/>
  <c r="AB47" i="2" s="1"/>
  <c r="G47" i="2"/>
  <c r="AB46" i="2"/>
  <c r="Z46" i="2"/>
  <c r="AC46" i="2" s="1"/>
  <c r="H46" i="2"/>
  <c r="G46" i="2"/>
  <c r="AB45" i="2"/>
  <c r="AC45" i="2" s="1"/>
  <c r="Z45" i="2"/>
  <c r="H45" i="2"/>
  <c r="G45" i="2"/>
  <c r="Z44" i="2"/>
  <c r="H44" i="2"/>
  <c r="G44" i="2"/>
  <c r="Z43" i="2"/>
  <c r="AC43" i="2" s="1"/>
  <c r="H43" i="2"/>
  <c r="AB43" i="2" s="1"/>
  <c r="G43" i="2"/>
  <c r="AB42" i="2"/>
  <c r="Z42" i="2"/>
  <c r="AC42" i="2" s="1"/>
  <c r="H42" i="2"/>
  <c r="G42" i="2"/>
  <c r="AB41" i="2"/>
  <c r="AC41" i="2" s="1"/>
  <c r="Z41" i="2"/>
  <c r="H41" i="2"/>
  <c r="G41" i="2"/>
  <c r="Z40" i="2"/>
  <c r="H40" i="2"/>
  <c r="G40" i="2"/>
  <c r="Z39" i="2"/>
  <c r="H39" i="2"/>
  <c r="AB39" i="2" s="1"/>
  <c r="G39" i="2"/>
  <c r="Z38" i="2"/>
  <c r="H38" i="2"/>
  <c r="G38" i="2"/>
  <c r="AB38" i="2" s="1"/>
  <c r="Z37" i="2"/>
  <c r="H37" i="2"/>
  <c r="AB37" i="2" s="1"/>
  <c r="AC37" i="2" s="1"/>
  <c r="G37" i="2"/>
  <c r="Z36" i="2"/>
  <c r="H36" i="2"/>
  <c r="G36" i="2"/>
  <c r="Z35" i="2"/>
  <c r="N35" i="2"/>
  <c r="G35" i="2" s="1"/>
  <c r="AB35" i="2" s="1"/>
  <c r="H35" i="2"/>
  <c r="Z34" i="2"/>
  <c r="N34" i="2"/>
  <c r="H34" i="2"/>
  <c r="G34" i="2"/>
  <c r="AB34" i="2" s="1"/>
  <c r="AC34" i="2" s="1"/>
  <c r="Z33" i="2"/>
  <c r="AC33" i="2" s="1"/>
  <c r="N33" i="2"/>
  <c r="G33" i="2" s="1"/>
  <c r="AB33" i="2" s="1"/>
  <c r="H33" i="2"/>
  <c r="Z32" i="2"/>
  <c r="H32" i="2"/>
  <c r="AB32" i="2" s="1"/>
  <c r="AC32" i="2" s="1"/>
  <c r="G32" i="2"/>
  <c r="Z31" i="2"/>
  <c r="H31" i="2"/>
  <c r="G31" i="2"/>
  <c r="Z30" i="2"/>
  <c r="N30" i="2"/>
  <c r="H30" i="2"/>
  <c r="G30" i="2"/>
  <c r="AB30" i="2" s="1"/>
  <c r="AC30" i="2" s="1"/>
  <c r="Z29" i="2"/>
  <c r="H29" i="2"/>
  <c r="G29" i="2"/>
  <c r="AB29" i="2" s="1"/>
  <c r="AC29" i="2" s="1"/>
  <c r="Z28" i="2"/>
  <c r="H28" i="2"/>
  <c r="G28" i="2"/>
  <c r="Z27" i="2"/>
  <c r="N27" i="2"/>
  <c r="H27" i="2"/>
  <c r="G27" i="2"/>
  <c r="AB27" i="2" s="1"/>
  <c r="Z26" i="2"/>
  <c r="N26" i="2"/>
  <c r="H26" i="2"/>
  <c r="AC25" i="2"/>
  <c r="Z25" i="2"/>
  <c r="H25" i="2"/>
  <c r="G25" i="2"/>
  <c r="AB25" i="2" s="1"/>
  <c r="Z24" i="2"/>
  <c r="H24" i="2"/>
  <c r="G24" i="2"/>
  <c r="AB24" i="2" s="1"/>
  <c r="AC24" i="2" s="1"/>
  <c r="Z23" i="2"/>
  <c r="H23" i="2"/>
  <c r="G23" i="2"/>
  <c r="AB23" i="2" s="1"/>
  <c r="AB22" i="2"/>
  <c r="Z22" i="2"/>
  <c r="H22" i="2"/>
  <c r="G22" i="2"/>
  <c r="Z21" i="2"/>
  <c r="AC21" i="2" s="1"/>
  <c r="H21" i="2"/>
  <c r="G21" i="2"/>
  <c r="AB21" i="2" s="1"/>
  <c r="AB20" i="2"/>
  <c r="AC20" i="2" s="1"/>
  <c r="Z20" i="2"/>
  <c r="H20" i="2"/>
  <c r="G20" i="2"/>
  <c r="Z19" i="2"/>
  <c r="H19" i="2"/>
  <c r="G19" i="2"/>
  <c r="Z18" i="2"/>
  <c r="H18" i="2"/>
  <c r="AB18" i="2" s="1"/>
  <c r="G18" i="2"/>
  <c r="AC17" i="2"/>
  <c r="Z17" i="2"/>
  <c r="H17" i="2"/>
  <c r="G17" i="2"/>
  <c r="AB17" i="2" s="1"/>
  <c r="Z16" i="2"/>
  <c r="H16" i="2"/>
  <c r="G16" i="2"/>
  <c r="AB16" i="2" s="1"/>
  <c r="AC16" i="2" s="1"/>
  <c r="AD15" i="2" a="1"/>
  <c r="AD27" i="2" s="1"/>
  <c r="Z15" i="2"/>
  <c r="H15" i="2"/>
  <c r="G15" i="2"/>
  <c r="E10" i="2"/>
  <c r="E9" i="2"/>
  <c r="E8" i="2"/>
  <c r="E7" i="2"/>
  <c r="I581" i="4" l="1"/>
  <c r="H581" i="4"/>
  <c r="AB85" i="2"/>
  <c r="H105" i="2"/>
  <c r="AB107" i="2"/>
  <c r="AC107" i="2" s="1"/>
  <c r="AB57" i="2"/>
  <c r="AC57" i="2" s="1"/>
  <c r="AC47" i="2"/>
  <c r="AE27" i="2"/>
  <c r="AC18" i="2"/>
  <c r="H68" i="2"/>
  <c r="AD25" i="2"/>
  <c r="AE25" i="2" s="1"/>
  <c r="AD16" i="2"/>
  <c r="AE16" i="2" s="1"/>
  <c r="AD21" i="2"/>
  <c r="AE21" i="2" s="1"/>
  <c r="AD26" i="2"/>
  <c r="AE26" i="2" s="1"/>
  <c r="AD20" i="2"/>
  <c r="AE20" i="2" s="1"/>
  <c r="AD17" i="2"/>
  <c r="AE17" i="2" s="1"/>
  <c r="AD22" i="2"/>
  <c r="AE22" i="2" s="1"/>
  <c r="AD28" i="2"/>
  <c r="AE28" i="2" s="1"/>
  <c r="AD15" i="2"/>
  <c r="AE15" i="2" s="1"/>
  <c r="AD14" i="2" s="1"/>
  <c r="AD18" i="2"/>
  <c r="AE18" i="2" s="1"/>
  <c r="AD24" i="2"/>
  <c r="AE24" i="2" s="1"/>
  <c r="AC27" i="2"/>
  <c r="Z68" i="2"/>
  <c r="J581" i="4"/>
  <c r="G111" i="2"/>
  <c r="N143" i="2"/>
  <c r="AB15" i="2"/>
  <c r="AB19" i="2"/>
  <c r="AC19" i="2" s="1"/>
  <c r="AC22" i="2"/>
  <c r="AC23" i="2"/>
  <c r="AC35" i="2"/>
  <c r="AC38" i="2"/>
  <c r="AC50" i="2"/>
  <c r="AB54" i="2"/>
  <c r="AC54" i="2" s="1"/>
  <c r="AC83" i="2"/>
  <c r="Q105" i="2"/>
  <c r="G90" i="2"/>
  <c r="AB90" i="2" s="1"/>
  <c r="AB101" i="2"/>
  <c r="AC101" i="2" s="1"/>
  <c r="AC15" i="2"/>
  <c r="AC39" i="2"/>
  <c r="AB142" i="2"/>
  <c r="AC142" i="2" s="1"/>
  <c r="N68" i="2"/>
  <c r="G26" i="2"/>
  <c r="AB26" i="2" s="1"/>
  <c r="AC26" i="2" s="1"/>
  <c r="AB70" i="2"/>
  <c r="AC70" i="2" s="1"/>
  <c r="AB86" i="2"/>
  <c r="AC86" i="2" s="1"/>
  <c r="AC87" i="2"/>
  <c r="AC90" i="2"/>
  <c r="T143" i="2"/>
  <c r="AB121" i="2"/>
  <c r="AC121" i="2" s="1"/>
  <c r="AC123" i="2"/>
  <c r="AB137" i="2"/>
  <c r="AB28" i="2"/>
  <c r="AC28" i="2" s="1"/>
  <c r="AB36" i="2"/>
  <c r="AC36" i="2" s="1"/>
  <c r="AB40" i="2"/>
  <c r="AC40" i="2" s="1"/>
  <c r="AB44" i="2"/>
  <c r="AC44" i="2" s="1"/>
  <c r="AB48" i="2"/>
  <c r="AC48" i="2" s="1"/>
  <c r="AC52" i="2"/>
  <c r="AC53" i="2"/>
  <c r="AB56" i="2"/>
  <c r="AC56" i="2" s="1"/>
  <c r="AB58" i="2"/>
  <c r="AC58" i="2" s="1"/>
  <c r="AC59" i="2"/>
  <c r="AC60" i="2"/>
  <c r="AC63" i="2"/>
  <c r="AC64" i="2"/>
  <c r="N105" i="2"/>
  <c r="AC74" i="2"/>
  <c r="AC78" i="2"/>
  <c r="T105" i="2"/>
  <c r="AB84" i="2"/>
  <c r="AC84" i="2" s="1"/>
  <c r="AC85" i="2"/>
  <c r="AB99" i="2"/>
  <c r="AC99" i="2" s="1"/>
  <c r="AC100" i="2"/>
  <c r="AC137" i="2"/>
  <c r="AC144" i="2"/>
  <c r="AC167" i="2"/>
  <c r="AC176" i="2"/>
  <c r="AC55" i="2"/>
  <c r="T68" i="2"/>
  <c r="AC62" i="2"/>
  <c r="AE29" i="2"/>
  <c r="AC69" i="2"/>
  <c r="AC71" i="2"/>
  <c r="AB75" i="2"/>
  <c r="AC75" i="2" s="1"/>
  <c r="AB79" i="2"/>
  <c r="AC79" i="2" s="1"/>
  <c r="AC103" i="2"/>
  <c r="AC104" i="2"/>
  <c r="AB112" i="2"/>
  <c r="AC112" i="2" s="1"/>
  <c r="AC114" i="2"/>
  <c r="AC120" i="2"/>
  <c r="AC130" i="2"/>
  <c r="AC131" i="2"/>
  <c r="AB133" i="2"/>
  <c r="AC133" i="2" s="1"/>
  <c r="AB138" i="2"/>
  <c r="AC138" i="2" s="1"/>
  <c r="Z143" i="2"/>
  <c r="AC108" i="2"/>
  <c r="AB113" i="2"/>
  <c r="AC113" i="2" s="1"/>
  <c r="AB117" i="2"/>
  <c r="AC117" i="2" s="1"/>
  <c r="AC136" i="2"/>
  <c r="Q143" i="2"/>
  <c r="AD19" i="2"/>
  <c r="AE19" i="2" s="1"/>
  <c r="AD23" i="2"/>
  <c r="AE23" i="2" s="1"/>
  <c r="H143" i="2"/>
  <c r="AB115" i="2"/>
  <c r="AC115" i="2" s="1"/>
  <c r="AC127" i="2"/>
  <c r="AB132" i="2"/>
  <c r="AC132" i="2" s="1"/>
  <c r="AC139" i="2"/>
  <c r="AC155" i="2"/>
  <c r="AC171" i="2"/>
  <c r="H582" i="4" l="1"/>
  <c r="AB105" i="2"/>
  <c r="AC105" i="2" s="1"/>
  <c r="L581" i="4"/>
  <c r="J582" i="4" s="1"/>
  <c r="AB111" i="2"/>
  <c r="AC111" i="2" s="1"/>
  <c r="G143" i="2"/>
  <c r="AB143" i="2" s="1"/>
  <c r="AC143" i="2" s="1"/>
  <c r="AB68" i="2"/>
  <c r="AC68" i="2" s="1"/>
  <c r="M581" i="4"/>
  <c r="I582" i="4" l="1"/>
</calcChain>
</file>

<file path=xl/sharedStrings.xml><?xml version="1.0" encoding="utf-8"?>
<sst xmlns="http://schemas.openxmlformats.org/spreadsheetml/2006/main" count="7248" uniqueCount="2041">
  <si>
    <t xml:space="preserve">PURCHASES JOURNAL </t>
  </si>
  <si>
    <t>Name: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</si>
  <si>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</si>
  <si>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</si>
  <si>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</si>
  <si>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</si>
  <si>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</si>
  <si>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</si>
  <si>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</si>
  <si>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</si>
  <si>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</si>
  <si>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</si>
  <si>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</si>
  <si>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</si>
  <si>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</si>
  <si>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Invoice</t>
  </si>
  <si>
    <t>Input  Tax</t>
  </si>
  <si>
    <t>JAN</t>
  </si>
  <si>
    <t>008-888-659</t>
  </si>
  <si>
    <t xml:space="preserve">VPHARMA HEALTH AND WELNESS INC </t>
  </si>
  <si>
    <t>ALABANG MUNTINLUPA</t>
  </si>
  <si>
    <t>Clinic Materials and Supplies</t>
  </si>
  <si>
    <t>246-099-058</t>
  </si>
  <si>
    <t>TRAVELLERS INTL HOTEL INC</t>
  </si>
  <si>
    <t>NEWPORT PASAY</t>
  </si>
  <si>
    <t>Transportation and Travel</t>
  </si>
  <si>
    <t>008-120-744</t>
  </si>
  <si>
    <t xml:space="preserve">RUSTAN </t>
  </si>
  <si>
    <t>SAN LORENZO MAKATI</t>
  </si>
  <si>
    <t>Representation</t>
  </si>
  <si>
    <t>008-625-341</t>
  </si>
  <si>
    <t>THE MESSHALL</t>
  </si>
  <si>
    <t>MAGALLANES MAKATI</t>
  </si>
  <si>
    <t>Miscellaneous</t>
  </si>
  <si>
    <t>252-126-611</t>
  </si>
  <si>
    <t>EUROFUEL INC</t>
  </si>
  <si>
    <t>VILLAMOR PASAY</t>
  </si>
  <si>
    <t>Fuel and Oil</t>
  </si>
  <si>
    <t>008-909-992</t>
  </si>
  <si>
    <t>SOUTHEASTASIA RETAIL INC</t>
  </si>
  <si>
    <t>BGC TAGUIG</t>
  </si>
  <si>
    <t>Supplies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</si>
  <si>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</si>
  <si>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</si>
  <si>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</si>
  <si>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</si>
  <si>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</si>
  <si>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</si>
  <si>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</si>
  <si>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</si>
  <si>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</si>
  <si>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</si>
  <si>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</si>
  <si>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</si>
  <si>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 LAS PINAS</t>
  </si>
  <si>
    <t>Repairs and Maintenance</t>
  </si>
  <si>
    <t>233-251-708</t>
  </si>
  <si>
    <t>JOLLIBEE BLUEBAY WALK</t>
  </si>
  <si>
    <t>76 PASAY</t>
  </si>
  <si>
    <t>246-969-491</t>
  </si>
  <si>
    <t>S AND R</t>
  </si>
  <si>
    <t>BACLARAN PASAY</t>
  </si>
  <si>
    <t>648-700-952</t>
  </si>
  <si>
    <t>GOOD MORNING FOOD</t>
  </si>
  <si>
    <t>008-087-158</t>
  </si>
  <si>
    <t xml:space="preserve">PNC GARBROS FOODS INC </t>
  </si>
  <si>
    <t>208-006-656</t>
  </si>
  <si>
    <t>SM STORE</t>
  </si>
  <si>
    <t>ORANBO PASIG</t>
  </si>
  <si>
    <t>214-706-591</t>
  </si>
  <si>
    <t xml:space="preserve">WATSONS </t>
  </si>
  <si>
    <t>608-395-184</t>
  </si>
  <si>
    <t>GIANETO PIZZERIA</t>
  </si>
  <si>
    <t>010-624-401</t>
  </si>
  <si>
    <t xml:space="preserve">MIT SUKOSHI FRESH </t>
  </si>
  <si>
    <t>000-060-696</t>
  </si>
  <si>
    <t>655-591-162</t>
  </si>
  <si>
    <t>MINISO</t>
  </si>
  <si>
    <t>000-405-340</t>
  </si>
  <si>
    <t>ROBINSONS</t>
  </si>
  <si>
    <t>000-123-826</t>
  </si>
  <si>
    <t>GRAND UNION  SUPERMARKET INC</t>
  </si>
  <si>
    <t>FILINVEST MUNTINLUPA</t>
  </si>
  <si>
    <t>008-188-059</t>
  </si>
  <si>
    <t>KNOXPORT INC</t>
  </si>
  <si>
    <t>009-754-702</t>
  </si>
  <si>
    <t>GOOD SMALL SHEEP INC</t>
  </si>
  <si>
    <t xml:space="preserve">DAANG BAKAL MANDALUYONG </t>
  </si>
  <si>
    <t>163-955-615</t>
  </si>
  <si>
    <t>725 TAGTEAM FUEL STATION</t>
  </si>
  <si>
    <t>007-875-333</t>
  </si>
  <si>
    <t>SOUTHERN ONGVILLE CORP</t>
  </si>
  <si>
    <t>CANDELARIA QUEZON</t>
  </si>
  <si>
    <t>905-035-955</t>
  </si>
  <si>
    <t xml:space="preserve">N MART GENERAL MERCHANDIZE </t>
  </si>
  <si>
    <t>BAMBANG NUEVA ECIJA</t>
  </si>
  <si>
    <t>241-838-060</t>
  </si>
  <si>
    <t xml:space="preserve">FACIAL CARE CENTRE </t>
  </si>
  <si>
    <t>009-149--884</t>
  </si>
  <si>
    <t>LANDMARK SUPERMARKET</t>
  </si>
  <si>
    <t>240-940-697</t>
  </si>
  <si>
    <t xml:space="preserve">INENGS </t>
  </si>
  <si>
    <t>009-271-384</t>
  </si>
  <si>
    <t>OTADER DENTAL AND MEDICAL</t>
  </si>
  <si>
    <t>MALATE MANILA</t>
  </si>
  <si>
    <t>000-340-727</t>
  </si>
  <si>
    <t>ALPHADENT CORPORATION</t>
  </si>
  <si>
    <t>SAN ANTONIO QUEZON</t>
  </si>
  <si>
    <t>006-614-702</t>
  </si>
  <si>
    <t>PROS APAC CORP</t>
  </si>
  <si>
    <t>003-935-334</t>
  </si>
  <si>
    <t>ST PATRICK MEDICAL SYSTEMS INC</t>
  </si>
  <si>
    <t>SHAW BLVD MANDALUYONG</t>
  </si>
  <si>
    <t>216-037-865</t>
  </si>
  <si>
    <t>DENTAL DOMAIN CORP</t>
  </si>
  <si>
    <t>CULIAT QUEZON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</si>
  <si>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</si>
  <si>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</si>
  <si>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</si>
  <si>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</si>
  <si>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</si>
  <si>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</si>
  <si>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 LAS PINAS</t>
  </si>
  <si>
    <t>010-119-810</t>
  </si>
  <si>
    <t>RJD MERRY HARVEST CORP</t>
  </si>
  <si>
    <t>SILANG CAVITE</t>
  </si>
  <si>
    <t>000-522-680</t>
  </si>
  <si>
    <t>ALBA INTERNATIONAL INC</t>
  </si>
  <si>
    <t>007-551-518</t>
  </si>
  <si>
    <t xml:space="preserve">NUTRITION FOR LIFE </t>
  </si>
  <si>
    <t>008-664-864</t>
  </si>
  <si>
    <t>GRANDWEN GAS CORP</t>
  </si>
  <si>
    <t>TALON UNO LAS PINAS</t>
  </si>
  <si>
    <t>009-195-748</t>
  </si>
  <si>
    <t>BIG SKY NATION INC</t>
  </si>
  <si>
    <t>183 PASAY</t>
  </si>
  <si>
    <t>241-437-266</t>
  </si>
  <si>
    <t xml:space="preserve">YELOW CAB PIZZA </t>
  </si>
  <si>
    <t xml:space="preserve">STA ROSA LAGUNA </t>
  </si>
  <si>
    <t>636-985956</t>
  </si>
  <si>
    <t>WILSON MOA</t>
  </si>
  <si>
    <t>MOA PASAY</t>
  </si>
  <si>
    <t>206-114-170</t>
  </si>
  <si>
    <t>PETRON EXPRESS CENTER</t>
  </si>
  <si>
    <t>BALAGTAS BULACAN</t>
  </si>
  <si>
    <t>005-148-299</t>
  </si>
  <si>
    <t>ERNA TRADINGCORP</t>
  </si>
  <si>
    <t>TALON 4 LAS PINAS</t>
  </si>
  <si>
    <t>008-367-582</t>
  </si>
  <si>
    <t>JAVELLANA ADVANCED AESTHETICS CLINIC</t>
  </si>
  <si>
    <t>TALON 5 LAS PINAS</t>
  </si>
  <si>
    <t>000-388-474</t>
  </si>
  <si>
    <t>MERCURY</t>
  </si>
  <si>
    <t>909-079-780</t>
  </si>
  <si>
    <t>INGUSAN GASOLINE STATION</t>
  </si>
  <si>
    <t>226-784-068-000</t>
  </si>
  <si>
    <t>MDI Group Holdings Inc</t>
  </si>
  <si>
    <t>BGC TAGUIG CITY</t>
  </si>
  <si>
    <t>Rental</t>
  </si>
  <si>
    <t>Association Dues</t>
  </si>
  <si>
    <t>TOTAL</t>
  </si>
  <si>
    <t>FEB</t>
  </si>
  <si>
    <t xml:space="preserve">ROBINSONS </t>
  </si>
  <si>
    <t>007-189-834</t>
  </si>
  <si>
    <t>KENNY ROGERS</t>
  </si>
  <si>
    <t>001-096-140</t>
  </si>
  <si>
    <t>ALMON MARINA INC</t>
  </si>
  <si>
    <t>236-414-781</t>
  </si>
  <si>
    <t>YOKI FARM</t>
  </si>
  <si>
    <t>PALOCPOC CAVITE</t>
  </si>
  <si>
    <t>203-301-457</t>
  </si>
  <si>
    <t>CINNABON</t>
  </si>
  <si>
    <t xml:space="preserve"> 240-940-697</t>
  </si>
  <si>
    <t>SOUTH SUPERMARKET</t>
  </si>
  <si>
    <t>BF RESORT LAS PINAS</t>
  </si>
  <si>
    <t>241-498-356</t>
  </si>
  <si>
    <t>HONEYBON</t>
  </si>
  <si>
    <t xml:space="preserve">JOLLIBEE </t>
  </si>
  <si>
    <t xml:space="preserve">ALMANZA UNO LAS PINAS 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</si>
  <si>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</si>
  <si>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</si>
  <si>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</si>
  <si>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</si>
  <si>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</si>
  <si>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</si>
  <si>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</si>
  <si>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BFGC TAGUIG</t>
  </si>
  <si>
    <t>200-005-881</t>
  </si>
  <si>
    <t>ARISTOCRAT BAKESHOP</t>
  </si>
  <si>
    <t xml:space="preserve">RUSTANS </t>
  </si>
  <si>
    <t>000-299-299</t>
  </si>
  <si>
    <t>ABACUS BOOK AND CARD CORP</t>
  </si>
  <si>
    <t>POBLACION MAKATI</t>
  </si>
  <si>
    <t xml:space="preserve"> BGC TAGUIG</t>
  </si>
  <si>
    <t>003-058-789</t>
  </si>
  <si>
    <t>SM PRIME HOLDINGS INC</t>
  </si>
  <si>
    <t>183-378-131</t>
  </si>
  <si>
    <t>MG PETRON CORDON  SERVICE STATION</t>
  </si>
  <si>
    <t xml:space="preserve">CORDON ISABELA </t>
  </si>
  <si>
    <t>630-167-414</t>
  </si>
  <si>
    <t xml:space="preserve">NAIL GARDEN </t>
  </si>
  <si>
    <t>230-577-870</t>
  </si>
  <si>
    <t>LALONG FUEL STATION</t>
  </si>
  <si>
    <t>SAN PABLO LAGUNA</t>
  </si>
  <si>
    <t xml:space="preserve">LANDERS </t>
  </si>
  <si>
    <t>TAMBO PARANAQUE</t>
  </si>
  <si>
    <t>FESTIVAL MALL</t>
  </si>
  <si>
    <t>010-262-979</t>
  </si>
  <si>
    <t xml:space="preserve">LIN ET VIE PELLE MERCHANDISING </t>
  </si>
  <si>
    <t>005-695-758</t>
  </si>
  <si>
    <t>UNICITY</t>
  </si>
  <si>
    <t>GREEN DELTA LAB PHILIPPINES INC</t>
  </si>
  <si>
    <t>260-019-682</t>
  </si>
  <si>
    <t>BURDA MEDICAL APPAREL</t>
  </si>
  <si>
    <t>SANTA CRUZ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</si>
  <si>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</si>
  <si>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</si>
  <si>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</si>
  <si>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</si>
  <si>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</si>
  <si>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</si>
  <si>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 MAKATI</t>
  </si>
  <si>
    <t>000-324-286</t>
  </si>
  <si>
    <t>GOLDEN PEAK SALES CORP</t>
  </si>
  <si>
    <t>SAN NICOLAS MANILA</t>
  </si>
  <si>
    <t>MAR</t>
  </si>
  <si>
    <t>225-527-914</t>
  </si>
  <si>
    <t>METRO RETAIL STORES GROUP INC</t>
  </si>
  <si>
    <t xml:space="preserve">BGC TAGUIG </t>
  </si>
  <si>
    <t>208-544-458</t>
  </si>
  <si>
    <t xml:space="preserve">MKYR TRANSPORT SERVICES </t>
  </si>
  <si>
    <t>BATASAN HILLS QUEZON</t>
  </si>
  <si>
    <t>PROS-APAC CORP</t>
  </si>
  <si>
    <t>201-619-152</t>
  </si>
  <si>
    <t>VILLACORTA DENTAL LABORATY INC</t>
  </si>
  <si>
    <t>SANTA ROSA LAGUNA</t>
  </si>
  <si>
    <t xml:space="preserve"> GOLDEN PEAK SALES CORP</t>
  </si>
  <si>
    <t>120-568-073</t>
  </si>
  <si>
    <t xml:space="preserve">7-ELEVEN </t>
  </si>
  <si>
    <t>MERCURY DRUG</t>
  </si>
  <si>
    <t>FEDERAL BRENT RETAIL INC</t>
  </si>
  <si>
    <t>076 PASAY</t>
  </si>
  <si>
    <t>WATSONS</t>
  </si>
  <si>
    <t>226-784-068</t>
  </si>
  <si>
    <t>APR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</si>
  <si>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</si>
  <si>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</si>
  <si>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</si>
  <si>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</si>
  <si>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</si>
  <si>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</si>
  <si>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</si>
  <si>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</si>
  <si>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</si>
  <si>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</si>
  <si>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</si>
  <si>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</si>
  <si>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</si>
  <si>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</si>
  <si>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</si>
  <si>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</si>
  <si>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</si>
  <si>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</si>
  <si>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</si>
  <si>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</si>
  <si>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</si>
  <si>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</si>
  <si>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</si>
  <si>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</si>
  <si>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</si>
  <si>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</si>
  <si>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</si>
  <si>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</si>
  <si>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</si>
  <si>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</si>
  <si>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</si>
  <si>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JANUARY</t>
  </si>
  <si>
    <t>05</t>
  </si>
  <si>
    <t>Ana Ramona Locsin Dec 16-31 PF</t>
  </si>
  <si>
    <t>Clinicians Fee- Visiting</t>
  </si>
  <si>
    <t>Virgilio Malenab Jr Dec 16-31 PF</t>
  </si>
  <si>
    <t>Clinicians Fee- Corporators</t>
  </si>
  <si>
    <t>Janina Tayag December PF</t>
  </si>
  <si>
    <t>Rosalina Ignacio December PF</t>
  </si>
  <si>
    <t>Value Added Tax Payable</t>
  </si>
  <si>
    <t>Daisy Cornejo December PF</t>
  </si>
  <si>
    <t>Pantry Supplies</t>
  </si>
  <si>
    <t>07</t>
  </si>
  <si>
    <t>BIR 1601-EQ</t>
  </si>
  <si>
    <t>Taxes and Licences</t>
  </si>
  <si>
    <t>Advances to Employee</t>
  </si>
  <si>
    <t>Government ER Share Cont</t>
  </si>
  <si>
    <t>Delivery</t>
  </si>
  <si>
    <t>Alphadent Corporation tetric ceram</t>
  </si>
  <si>
    <t>08</t>
  </si>
  <si>
    <t>St. Patrick Medical Systems Inc microbex &amp; tepe brush</t>
  </si>
  <si>
    <t>BIR 2550Q</t>
  </si>
  <si>
    <t>Advertisement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</si>
  <si>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</si>
  <si>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</si>
  <si>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</si>
  <si>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</si>
  <si>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</si>
  <si>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</si>
  <si>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</si>
  <si>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</si>
  <si>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</si>
  <si>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</si>
  <si>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</si>
  <si>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</si>
  <si>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</si>
  <si>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</si>
  <si>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</si>
  <si>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</si>
  <si>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</si>
  <si>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</si>
  <si>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</si>
  <si>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</si>
  <si>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</si>
  <si>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</si>
  <si>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</si>
  <si>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</si>
  <si>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</si>
  <si>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</si>
  <si>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</si>
  <si>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</si>
  <si>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FEBRUARY</t>
  </si>
  <si>
    <t>01</t>
  </si>
  <si>
    <t>Jyospeed Printing Services embroidery for scrubs</t>
  </si>
  <si>
    <t>Green Dental Lab Philippines Inc crown</t>
  </si>
  <si>
    <t>Ongvile For Pantry</t>
  </si>
  <si>
    <t xml:space="preserve">Cash for pettycash </t>
  </si>
  <si>
    <t>06</t>
  </si>
  <si>
    <t>Rio Escullar cash advance</t>
  </si>
  <si>
    <t>BIR 0619-E</t>
  </si>
  <si>
    <t>09</t>
  </si>
  <si>
    <t>Rosalina Ignacio January PF</t>
  </si>
  <si>
    <t>Daisy Cornejo January PF</t>
  </si>
  <si>
    <t>Janina Tayag January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</si>
  <si>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</si>
  <si>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</si>
  <si>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</si>
  <si>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</si>
  <si>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</si>
  <si>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</si>
  <si>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</si>
  <si>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</si>
  <si>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</si>
  <si>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</si>
  <si>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</si>
  <si>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</si>
  <si>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</si>
  <si>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</si>
  <si>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</si>
  <si>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</si>
  <si>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03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</si>
  <si>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</si>
  <si>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</si>
  <si>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</si>
  <si>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</si>
  <si>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</si>
  <si>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</si>
  <si>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</si>
  <si>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</si>
  <si>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</si>
  <si>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</si>
  <si>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</si>
  <si>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</si>
  <si>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</si>
  <si>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</si>
  <si>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</si>
  <si>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</si>
  <si>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</si>
  <si>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</si>
  <si>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</si>
  <si>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</si>
  <si>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</si>
  <si>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</si>
  <si>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</si>
  <si>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 xml:space="preserve">SALES JOURNAL </t>
  </si>
  <si>
    <t>Customers' TIN</t>
  </si>
  <si>
    <t>Customers' Name</t>
  </si>
  <si>
    <t>Net Sales</t>
  </si>
  <si>
    <t>Sales Invoice</t>
  </si>
  <si>
    <t>Output Tax</t>
  </si>
  <si>
    <t>Tan, Theodore</t>
  </si>
  <si>
    <t>NCR Metro Manila</t>
  </si>
  <si>
    <t>Full Payment for Service</t>
  </si>
  <si>
    <t>Pascual, Alonzo</t>
  </si>
  <si>
    <t>Mercado, Jose</t>
  </si>
  <si>
    <t>Agalut, Helen</t>
  </si>
  <si>
    <t>Tan, Jessica</t>
  </si>
  <si>
    <t>04</t>
  </si>
  <si>
    <t>Badiola, Marko</t>
  </si>
  <si>
    <t>Mercado, Daniela</t>
  </si>
  <si>
    <t>Quintos, Matteo</t>
  </si>
  <si>
    <t>Garcia, Ava</t>
  </si>
  <si>
    <t>Hammerstein, Aiden</t>
  </si>
  <si>
    <t>Sta. Cruz, Aaleyah</t>
  </si>
  <si>
    <t>Kim, Arthur</t>
  </si>
  <si>
    <t>Derpo, Phreus</t>
  </si>
  <si>
    <t>Laiz, Francisco</t>
  </si>
  <si>
    <t>Lumagbas, Paul</t>
  </si>
  <si>
    <t>Lumagbas, Cairo</t>
  </si>
  <si>
    <t>Oliva, Ruby</t>
  </si>
  <si>
    <t>Anog, Louise</t>
  </si>
  <si>
    <t>Llanes, Samara</t>
  </si>
  <si>
    <t>Jesalva, Jocelyn</t>
  </si>
  <si>
    <t>Santiago, Alex</t>
  </si>
  <si>
    <t>Solar, Gwen</t>
  </si>
  <si>
    <t>Silva, Sofia</t>
  </si>
  <si>
    <t>Morada, David</t>
  </si>
  <si>
    <t>Gudin, Jorus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</si>
  <si>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</si>
  <si>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</si>
  <si>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</si>
  <si>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</si>
  <si>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</si>
  <si>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</si>
  <si>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</si>
  <si>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</si>
  <si>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</si>
  <si>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</si>
  <si>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</si>
  <si>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</si>
  <si>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</si>
  <si>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</si>
  <si>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</si>
  <si>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</si>
  <si>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</si>
  <si>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</si>
  <si>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</si>
  <si>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</si>
  <si>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</si>
  <si>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</si>
  <si>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</si>
  <si>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</si>
  <si>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</si>
  <si>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</si>
  <si>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</si>
  <si>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</si>
  <si>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</si>
  <si>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</si>
  <si>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</si>
  <si>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</si>
  <si>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</si>
  <si>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</si>
  <si>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</si>
  <si>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</si>
  <si>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</si>
  <si>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</si>
  <si>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</si>
  <si>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</si>
  <si>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</si>
  <si>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</si>
  <si>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</si>
  <si>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</si>
  <si>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</si>
  <si>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</si>
  <si>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</si>
  <si>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</si>
  <si>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</si>
  <si>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</si>
  <si>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</si>
  <si>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</si>
  <si>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</si>
  <si>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</si>
  <si>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</si>
  <si>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</si>
  <si>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</si>
  <si>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</si>
  <si>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</si>
  <si>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</si>
  <si>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</si>
  <si>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</si>
  <si>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</si>
  <si>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</si>
  <si>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</si>
  <si>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</si>
  <si>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</si>
  <si>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</si>
  <si>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</si>
  <si>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</si>
  <si>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</si>
  <si>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</si>
  <si>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</si>
  <si>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</si>
  <si>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</si>
  <si>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</si>
  <si>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</si>
  <si>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</si>
  <si>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</si>
  <si>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</si>
  <si>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</si>
  <si>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</si>
  <si>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</si>
  <si>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</si>
  <si>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</si>
  <si>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</si>
  <si>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</si>
  <si>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</si>
  <si>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</si>
  <si>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</si>
  <si>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</si>
  <si>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</si>
  <si>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</si>
  <si>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</si>
  <si>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</si>
  <si>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</si>
  <si>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</si>
  <si>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</si>
  <si>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</si>
  <si>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</si>
  <si>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</si>
  <si>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</si>
  <si>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</si>
  <si>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</si>
  <si>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</si>
  <si>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</si>
  <si>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</si>
  <si>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</si>
  <si>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</si>
  <si>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</si>
  <si>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</si>
  <si>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</si>
  <si>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</si>
  <si>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</si>
  <si>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</si>
  <si>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</si>
  <si>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</si>
  <si>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</si>
  <si>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</si>
  <si>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</si>
  <si>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</si>
  <si>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</si>
  <si>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</si>
  <si>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</si>
  <si>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</si>
  <si>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</si>
  <si>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</si>
  <si>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</si>
  <si>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</si>
  <si>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</si>
  <si>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</si>
  <si>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</si>
  <si>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</si>
  <si>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</si>
  <si>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</si>
  <si>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</si>
  <si>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</si>
  <si>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</si>
  <si>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</si>
  <si>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</si>
  <si>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</si>
  <si>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</si>
  <si>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</si>
  <si>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</si>
  <si>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</si>
  <si>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</si>
  <si>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</si>
  <si>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</si>
  <si>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</si>
  <si>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</si>
  <si>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</si>
  <si>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</si>
  <si>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</si>
  <si>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</si>
  <si>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</si>
  <si>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</si>
  <si>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</si>
  <si>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</si>
  <si>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</si>
  <si>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</si>
  <si>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</si>
  <si>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</si>
  <si>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</si>
  <si>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</si>
  <si>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</si>
  <si>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</si>
  <si>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</si>
  <si>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</si>
  <si>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</si>
  <si>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</si>
  <si>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</si>
  <si>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</si>
  <si>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</si>
  <si>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</si>
  <si>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</si>
  <si>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</si>
  <si>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</si>
  <si>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</si>
  <si>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</si>
  <si>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</si>
  <si>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</si>
  <si>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</si>
  <si>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</si>
  <si>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</si>
  <si>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</si>
  <si>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</si>
  <si>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</si>
  <si>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</si>
  <si>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</si>
  <si>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</si>
  <si>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</si>
  <si>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</si>
  <si>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</si>
  <si>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</si>
  <si>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</si>
  <si>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</si>
  <si>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</si>
  <si>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</si>
  <si>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</si>
  <si>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</si>
  <si>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</si>
  <si>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</si>
  <si>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</si>
  <si>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</si>
  <si>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</si>
  <si>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</si>
  <si>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</si>
  <si>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</si>
  <si>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</si>
  <si>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</si>
  <si>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</si>
  <si>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</si>
  <si>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</si>
  <si>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</si>
  <si>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</si>
  <si>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</si>
  <si>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</si>
  <si>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</si>
  <si>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</si>
  <si>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</si>
  <si>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</si>
  <si>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</si>
  <si>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</si>
  <si>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</si>
  <si>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</si>
  <si>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</si>
  <si>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</si>
  <si>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</si>
  <si>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</si>
  <si>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</si>
  <si>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</si>
  <si>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</si>
  <si>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</si>
  <si>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</si>
  <si>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</si>
  <si>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</si>
  <si>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</si>
  <si>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</si>
  <si>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</si>
  <si>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</si>
  <si>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COMPANY</t>
  </si>
  <si>
    <t>SAMPLE ADDRESS</t>
  </si>
  <si>
    <t>SAMPLE ENTRY</t>
  </si>
  <si>
    <t>Sales Invoice #</t>
  </si>
  <si>
    <t>October</t>
  </si>
  <si>
    <t xml:space="preserve">November </t>
  </si>
  <si>
    <t>December</t>
  </si>
  <si>
    <t>Service Invoice No.</t>
  </si>
  <si>
    <t>Cash in Bank</t>
  </si>
  <si>
    <t>CWT/IT</t>
  </si>
  <si>
    <t>Output Vat</t>
  </si>
  <si>
    <t>Exempt Sales</t>
  </si>
  <si>
    <t>Sales</t>
  </si>
  <si>
    <t>SAMPLE PARTICULARS</t>
  </si>
  <si>
    <t>SAMPLE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</si>
  <si>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</si>
  <si>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</si>
  <si>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</si>
  <si>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</si>
  <si>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</si>
  <si>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</si>
  <si>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</si>
  <si>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</si>
  <si>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</si>
  <si>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</si>
  <si>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</si>
  <si>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</si>
  <si>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</si>
  <si>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</si>
  <si>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</si>
  <si>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</si>
  <si>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</si>
  <si>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Cost of Revenue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</si>
  <si>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</si>
  <si>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</si>
  <si>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</si>
  <si>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</si>
  <si>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</si>
  <si>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</si>
  <si>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</si>
  <si>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</si>
  <si>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</si>
  <si>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</si>
  <si>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</si>
  <si>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</si>
  <si>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</si>
  <si>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</si>
  <si>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</si>
  <si>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</si>
  <si>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</si>
  <si>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</si>
  <si>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</si>
  <si>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</si>
  <si>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</si>
  <si>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</si>
  <si>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</si>
  <si>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</si>
  <si>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MAY</t>
  </si>
  <si>
    <t>JUN</t>
  </si>
  <si>
    <t>JUL</t>
  </si>
  <si>
    <t>AUG</t>
  </si>
  <si>
    <t>SEP</t>
  </si>
  <si>
    <t>OCT</t>
  </si>
  <si>
    <t>NOV</t>
  </si>
  <si>
    <t>DEC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</si>
  <si>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</si>
  <si>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</si>
  <si>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</si>
  <si>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</si>
  <si>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</si>
  <si>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</si>
  <si>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</si>
  <si>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</si>
  <si>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</si>
  <si>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</si>
  <si>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</si>
  <si>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</si>
  <si>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</si>
  <si>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</si>
  <si>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</si>
  <si>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</si>
  <si>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</si>
  <si>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</si>
  <si>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</si>
  <si>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</si>
  <si>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</si>
  <si>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</si>
  <si>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</si>
  <si>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</si>
  <si>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</si>
  <si>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Software Subscription</t>
  </si>
  <si>
    <t>Marketing Expense</t>
  </si>
  <si>
    <t>Gas, Oil, Parking, Toll Fees</t>
  </si>
  <si>
    <t>Other Penalties and Charges</t>
  </si>
  <si>
    <t>Insurance</t>
  </si>
  <si>
    <t xml:space="preserve">   Credit</t>
  </si>
  <si>
    <t xml:space="preserve">CASH RECEIPTS JOURNAL         </t>
  </si>
  <si>
    <t>Reference Invoice</t>
  </si>
  <si>
    <t>IT Developer's Automated</t>
  </si>
  <si>
    <t>PJ-0001</t>
  </si>
  <si>
    <t>PJ-0002</t>
  </si>
  <si>
    <t>PJ-0003</t>
  </si>
  <si>
    <t>PJ-0004</t>
  </si>
  <si>
    <t>PJ-0005</t>
  </si>
  <si>
    <t>PJ-0006</t>
  </si>
  <si>
    <t>PJ-0007</t>
  </si>
  <si>
    <t>PJ-0008</t>
  </si>
  <si>
    <t>PJ-0009</t>
  </si>
  <si>
    <t>PJ-0010</t>
  </si>
  <si>
    <t>PJ-0011</t>
  </si>
  <si>
    <t>PJ-0012</t>
  </si>
  <si>
    <t>PJ-0013</t>
  </si>
  <si>
    <t>PJ-0014</t>
  </si>
  <si>
    <t>PJ-0015</t>
  </si>
  <si>
    <t>PJ-0016</t>
  </si>
  <si>
    <t>PJ-0017</t>
  </si>
  <si>
    <t>PJ-0018</t>
  </si>
  <si>
    <t>PJ-0019</t>
  </si>
  <si>
    <t>PJ-0020</t>
  </si>
  <si>
    <t>PJ-0021</t>
  </si>
  <si>
    <t>PJ-0022</t>
  </si>
  <si>
    <t>PJ-0023</t>
  </si>
  <si>
    <t>PJ-0024</t>
  </si>
  <si>
    <t>PJ-0025</t>
  </si>
  <si>
    <t>PJ-0026</t>
  </si>
  <si>
    <t>PJ-0027</t>
  </si>
  <si>
    <t>PJ-0028</t>
  </si>
  <si>
    <t>PJ-0029</t>
  </si>
  <si>
    <t>PJ-0030</t>
  </si>
  <si>
    <t>PJ-0031</t>
  </si>
  <si>
    <t>PJ-0032</t>
  </si>
  <si>
    <t>PJ-0033</t>
  </si>
  <si>
    <t>PJ-0034</t>
  </si>
  <si>
    <t>PJ-0035</t>
  </si>
  <si>
    <t>PJ-0036</t>
  </si>
  <si>
    <t>PJ-0037</t>
  </si>
  <si>
    <t>PJ-0038</t>
  </si>
  <si>
    <t>PJ-0039</t>
  </si>
  <si>
    <t>PJ-0040</t>
  </si>
  <si>
    <t>PJ-0041</t>
  </si>
  <si>
    <t>PJ-0042</t>
  </si>
  <si>
    <t>PJ-0043</t>
  </si>
  <si>
    <t>PJ-0044</t>
  </si>
  <si>
    <t>PJ-0045</t>
  </si>
  <si>
    <t>PJ-0046</t>
  </si>
  <si>
    <t>PJ-0047</t>
  </si>
  <si>
    <t>PJ-0048</t>
  </si>
  <si>
    <t>PJ-0049</t>
  </si>
  <si>
    <t>PJ-0050</t>
  </si>
  <si>
    <t>PJ-0051</t>
  </si>
  <si>
    <t>PJ-0052</t>
  </si>
  <si>
    <t>PJ-0053</t>
  </si>
  <si>
    <t>PJ-0054</t>
  </si>
  <si>
    <t>PJ-0055</t>
  </si>
  <si>
    <t>PJ-0056</t>
  </si>
  <si>
    <t>PJ-0057</t>
  </si>
  <si>
    <t>PJ-0058</t>
  </si>
  <si>
    <t>PJ-0059</t>
  </si>
  <si>
    <t>PJ-0060</t>
  </si>
  <si>
    <t>PJ-0061</t>
  </si>
  <si>
    <t>PJ-0062</t>
  </si>
  <si>
    <t>PJ-0063</t>
  </si>
  <si>
    <t>PJ-0064</t>
  </si>
  <si>
    <t>PJ-0065</t>
  </si>
  <si>
    <t>PJ-0066</t>
  </si>
  <si>
    <t>PJ-0067</t>
  </si>
  <si>
    <t>PJ-0068</t>
  </si>
  <si>
    <t>PJ-0069</t>
  </si>
  <si>
    <t>PJ-0070</t>
  </si>
  <si>
    <t>PJ-0071</t>
  </si>
  <si>
    <t>PJ-0072</t>
  </si>
  <si>
    <t>PJ-0073</t>
  </si>
  <si>
    <t>PJ-0074</t>
  </si>
  <si>
    <t>PJ-0075</t>
  </si>
  <si>
    <t>PJ-0076</t>
  </si>
  <si>
    <t>PJ-0077</t>
  </si>
  <si>
    <t>PJ-0078</t>
  </si>
  <si>
    <t>PJ-0079</t>
  </si>
  <si>
    <t>PJ-0080</t>
  </si>
  <si>
    <t>PJ-0081</t>
  </si>
  <si>
    <t>PJ-0082</t>
  </si>
  <si>
    <t>PJ-0083</t>
  </si>
  <si>
    <t>PJ-0084</t>
  </si>
  <si>
    <t>PJ-0085</t>
  </si>
  <si>
    <t>PJ-0086</t>
  </si>
  <si>
    <t>PJ-0087</t>
  </si>
  <si>
    <t>PJ-0088</t>
  </si>
  <si>
    <t>PJ-0089</t>
  </si>
  <si>
    <t>PJ-0090</t>
  </si>
  <si>
    <t>PJ-0091</t>
  </si>
  <si>
    <t>PJ-0092</t>
  </si>
  <si>
    <t>PJ-0093</t>
  </si>
  <si>
    <t>PJ-0094</t>
  </si>
  <si>
    <t>PJ-0095</t>
  </si>
  <si>
    <t>PJ-0096</t>
  </si>
  <si>
    <t>PJ-0097</t>
  </si>
  <si>
    <t>PJ-0098</t>
  </si>
  <si>
    <t>PJ-0099</t>
  </si>
  <si>
    <t>PJ-0100</t>
  </si>
  <si>
    <t>PJ-0101</t>
  </si>
  <si>
    <t>PJ-0102</t>
  </si>
  <si>
    <t>PJ-0103</t>
  </si>
  <si>
    <t>PJ-0104</t>
  </si>
  <si>
    <t>PJ-0105</t>
  </si>
  <si>
    <t>PJ-0106</t>
  </si>
  <si>
    <t>PJ-0107</t>
  </si>
  <si>
    <t>PJ-0108</t>
  </si>
  <si>
    <t>PJ-0109</t>
  </si>
  <si>
    <t>PJ-0110</t>
  </si>
  <si>
    <t>PJ-0111</t>
  </si>
  <si>
    <t>PJ-0112</t>
  </si>
  <si>
    <t>PJ-0113</t>
  </si>
  <si>
    <t>PJ-0114</t>
  </si>
  <si>
    <t>PJ-0115</t>
  </si>
  <si>
    <t>PJ-0116</t>
  </si>
  <si>
    <t>PJ-0117</t>
  </si>
  <si>
    <t>PJ-0118</t>
  </si>
  <si>
    <t>PJ-0119</t>
  </si>
  <si>
    <t>PJ-0120</t>
  </si>
  <si>
    <t>PJ-0121</t>
  </si>
  <si>
    <t>PJ-0122</t>
  </si>
  <si>
    <t>PJ-0123</t>
  </si>
  <si>
    <t>PJ-0124</t>
  </si>
  <si>
    <t>PJ-0125</t>
  </si>
  <si>
    <t>PJ-0126</t>
  </si>
  <si>
    <t>PJ-0127</t>
  </si>
  <si>
    <t>PJ-0128</t>
  </si>
  <si>
    <t>PJ-0129</t>
  </si>
  <si>
    <t>PJ-0130</t>
  </si>
  <si>
    <t>PJ-0131</t>
  </si>
  <si>
    <t>PJ-0132</t>
  </si>
  <si>
    <t>PJ-0133</t>
  </si>
  <si>
    <t>PJ-0134</t>
  </si>
  <si>
    <t>PJ-0135</t>
  </si>
  <si>
    <t>PJ-0136</t>
  </si>
  <si>
    <t>PJ-0137</t>
  </si>
  <si>
    <t>PJ-0138</t>
  </si>
  <si>
    <t>PJ-0139</t>
  </si>
  <si>
    <t>PJ-0140</t>
  </si>
  <si>
    <t>PJ-0141</t>
  </si>
  <si>
    <t>PJ-0142</t>
  </si>
  <si>
    <t>PJ-0143</t>
  </si>
  <si>
    <t>PJ-0144</t>
  </si>
  <si>
    <t>PJ-0145</t>
  </si>
  <si>
    <t>PJ-0146</t>
  </si>
  <si>
    <t>PJ-0147</t>
  </si>
  <si>
    <t>PJ-0148</t>
  </si>
  <si>
    <t>PJ-0149</t>
  </si>
  <si>
    <t>PJ-0150</t>
  </si>
  <si>
    <t>PJ-0151</t>
  </si>
  <si>
    <t>PJ-0152</t>
  </si>
  <si>
    <t>PJ-0153</t>
  </si>
  <si>
    <t>PJ-0154</t>
  </si>
  <si>
    <t>PJ-0155</t>
  </si>
  <si>
    <t>PJ-0156</t>
  </si>
  <si>
    <t>PJ-0157</t>
  </si>
  <si>
    <t>PJ-0158</t>
  </si>
  <si>
    <t>PJ-0159</t>
  </si>
  <si>
    <t>PJ-0160</t>
  </si>
  <si>
    <t>PJ-0161</t>
  </si>
  <si>
    <t>PJ-0162</t>
  </si>
  <si>
    <t>PJ-0163</t>
  </si>
  <si>
    <t>PJ-0164</t>
  </si>
  <si>
    <t>PJ-0165</t>
  </si>
  <si>
    <t>PJ-0166</t>
  </si>
  <si>
    <t>PJ-0167</t>
  </si>
  <si>
    <t>PJ-0168</t>
  </si>
  <si>
    <t>PJ-0169</t>
  </si>
  <si>
    <t>PJ-0170</t>
  </si>
  <si>
    <t>PJ-0171</t>
  </si>
  <si>
    <t>PJ-0172</t>
  </si>
  <si>
    <t>PJ-0173</t>
  </si>
  <si>
    <t>PJINV-20260711-143802-0001</t>
  </si>
  <si>
    <t>PJINV-20260711-143802-0002</t>
  </si>
  <si>
    <t>PJINV-20260711-143802-0003</t>
  </si>
  <si>
    <t>PJINV-20260711-143802-0004</t>
  </si>
  <si>
    <t>PJINV-20260711-143802-0005</t>
  </si>
  <si>
    <t>PJINV-20260711-143802-0006</t>
  </si>
  <si>
    <t>PJINV-20260711-143802-0007</t>
  </si>
  <si>
    <t>PJINV-20260711-143802-0008</t>
  </si>
  <si>
    <t>PJINV-20260711-143802-0009</t>
  </si>
  <si>
    <t>PJINV-20260711-143802-0010</t>
  </si>
  <si>
    <t>PJINV-20260711-143802-0011</t>
  </si>
  <si>
    <t>PJINV-20260711-143802-0012</t>
  </si>
  <si>
    <t>PJINV-20260711-143802-0013</t>
  </si>
  <si>
    <t>PJINV-20260711-143802-0014</t>
  </si>
  <si>
    <t>PJINV-20260711-143802-0015</t>
  </si>
  <si>
    <t>PJINV-20260711-143802-0016</t>
  </si>
  <si>
    <t>PJINV-20260711-143802-0017</t>
  </si>
  <si>
    <t>PJINV-20260711-143802-0018</t>
  </si>
  <si>
    <t>PJINV-20260711-143802-0019</t>
  </si>
  <si>
    <t>PJINV-20260711-143802-0020</t>
  </si>
  <si>
    <t>PJINV-20260711-143802-0021</t>
  </si>
  <si>
    <t>PJINV-20260711-143802-0022</t>
  </si>
  <si>
    <t>PJINV-20260711-143802-0023</t>
  </si>
  <si>
    <t>PJINV-20260711-143802-0024</t>
  </si>
  <si>
    <t>PJINV-20260711-143802-0025</t>
  </si>
  <si>
    <t>PJINV-20260711-143802-0026</t>
  </si>
  <si>
    <t>PJINV-20260711-143802-0027</t>
  </si>
  <si>
    <t>PJINV-20260711-143802-0028</t>
  </si>
  <si>
    <t>PJINV-20260711-143802-0029</t>
  </si>
  <si>
    <t>PJINV-20260711-143802-0030</t>
  </si>
  <si>
    <t>PJINV-20260711-143802-0031</t>
  </si>
  <si>
    <t>PJINV-20260711-143802-0032</t>
  </si>
  <si>
    <t>PJINV-20260711-143802-0033</t>
  </si>
  <si>
    <t>PJINV-20260711-143802-0034</t>
  </si>
  <si>
    <t>PJINV-20260711-143802-0035</t>
  </si>
  <si>
    <t>PJINV-20260711-143802-0036</t>
  </si>
  <si>
    <t>PJINV-20260711-143802-0037</t>
  </si>
  <si>
    <t>PJINV-20260711-143802-0038</t>
  </si>
  <si>
    <t>PJINV-20260711-143802-0039</t>
  </si>
  <si>
    <t>PJINV-20260711-143802-0040</t>
  </si>
  <si>
    <t>PJINV-20260711-143802-0041</t>
  </si>
  <si>
    <t>PJINV-20260711-143802-0042</t>
  </si>
  <si>
    <t>PJINV-20260711-143802-0043</t>
  </si>
  <si>
    <t>PJINV-20260711-143802-0044</t>
  </si>
  <si>
    <t>PJINV-20260711-143802-0045</t>
  </si>
  <si>
    <t>PJINV-20260711-143802-0046</t>
  </si>
  <si>
    <t>PJINV-20260711-143802-0047</t>
  </si>
  <si>
    <t>PJINV-20260711-143802-0048</t>
  </si>
  <si>
    <t>PJINV-20260711-143802-0049</t>
  </si>
  <si>
    <t>PJINV-20260711-143802-0050</t>
  </si>
  <si>
    <t>PJINV-20260711-143802-0051</t>
  </si>
  <si>
    <t>PJINV-20260711-143802-0052</t>
  </si>
  <si>
    <t>PJINV-20260711-143802-0053</t>
  </si>
  <si>
    <t>PJINV-20260711-143802-0054</t>
  </si>
  <si>
    <t>PJINV-20260711-143802-0055</t>
  </si>
  <si>
    <t>PJINV-20260711-143802-0056</t>
  </si>
  <si>
    <t>PJINV-20260711-143802-0057</t>
  </si>
  <si>
    <t>PJINV-20260711-143802-0058</t>
  </si>
  <si>
    <t>PJINV-20260711-143802-0059</t>
  </si>
  <si>
    <t>PJINV-20260711-143802-0060</t>
  </si>
  <si>
    <t>PJINV-20260711-143802-0061</t>
  </si>
  <si>
    <t>PJINV-20260711-143802-0062</t>
  </si>
  <si>
    <t>PJINV-20260711-143802-0063</t>
  </si>
  <si>
    <t>PJINV-20260711-143802-0064</t>
  </si>
  <si>
    <t>PJINV-20260711-143802-0065</t>
  </si>
  <si>
    <t>PJINV-20260711-143802-0066</t>
  </si>
  <si>
    <t>PJINV-20260711-143802-0067</t>
  </si>
  <si>
    <t>PJINV-20260711-143802-0068</t>
  </si>
  <si>
    <t>PJINV-20260711-143802-0069</t>
  </si>
  <si>
    <t>PJINV-20260711-143802-0070</t>
  </si>
  <si>
    <t>PJINV-20260711-143802-0071</t>
  </si>
  <si>
    <t>PJINV-20260711-143802-0072</t>
  </si>
  <si>
    <t>PJINV-20260711-143802-0073</t>
  </si>
  <si>
    <t>PJINV-20260711-143802-0074</t>
  </si>
  <si>
    <t>PJINV-20260711-143802-0075</t>
  </si>
  <si>
    <t>PJINV-20260711-143802-0076</t>
  </si>
  <si>
    <t>PJINV-20260711-143802-0077</t>
  </si>
  <si>
    <t>PJINV-20260711-143802-0078</t>
  </si>
  <si>
    <t>PJINV-20260711-143802-0079</t>
  </si>
  <si>
    <t>PJINV-20260711-143802-0080</t>
  </si>
  <si>
    <t>PJINV-20260711-143802-0081</t>
  </si>
  <si>
    <t>PJINV-20260711-143802-0082</t>
  </si>
  <si>
    <t>PJINV-20260711-143802-0083</t>
  </si>
  <si>
    <t>PJINV-20260711-143802-0084</t>
  </si>
  <si>
    <t>PJINV-20260711-143802-0085</t>
  </si>
  <si>
    <t>PJINV-20260711-143802-0086</t>
  </si>
  <si>
    <t>PJINV-20260711-143802-0087</t>
  </si>
  <si>
    <t>PJINV-20260711-143802-0088</t>
  </si>
  <si>
    <t>PJINV-20260711-143802-0089</t>
  </si>
  <si>
    <t>PJINV-20260711-143802-0090</t>
  </si>
  <si>
    <t>PJINV-20260711-143802-0091</t>
  </si>
  <si>
    <t>PJINV-20260711-143802-0092</t>
  </si>
  <si>
    <t>PJINV-20260711-143802-0093</t>
  </si>
  <si>
    <t>PJINV-20260711-143802-0094</t>
  </si>
  <si>
    <t>PJINV-20260711-143802-0095</t>
  </si>
  <si>
    <t>PJINV-20260711-143802-0096</t>
  </si>
  <si>
    <t>PJINV-20260711-143802-0097</t>
  </si>
  <si>
    <t>PJINV-20260711-143802-0098</t>
  </si>
  <si>
    <t>PJINV-20260711-143802-0099</t>
  </si>
  <si>
    <t>PJINV-20260711-143802-0100</t>
  </si>
  <si>
    <t>PJINV-20260711-143802-0101</t>
  </si>
  <si>
    <t>PJINV-20260711-143802-0102</t>
  </si>
  <si>
    <t>PJINV-20260711-143802-0103</t>
  </si>
  <si>
    <t>PJINV-20260711-143802-0104</t>
  </si>
  <si>
    <t>PJINV-20260711-143802-0105</t>
  </si>
  <si>
    <t>PJINV-20260711-143802-0106</t>
  </si>
  <si>
    <t>PJINV-20260711-143802-0107</t>
  </si>
  <si>
    <t>PJINV-20260711-143802-0108</t>
  </si>
  <si>
    <t>PJINV-20260711-143802-0109</t>
  </si>
  <si>
    <t>PJINV-20260711-143802-0110</t>
  </si>
  <si>
    <t>PJINV-20260711-143802-0111</t>
  </si>
  <si>
    <t>PJINV-20260711-143802-0112</t>
  </si>
  <si>
    <t>PJINV-20260711-143802-0113</t>
  </si>
  <si>
    <t>PJINV-20260711-143802-0114</t>
  </si>
  <si>
    <t>PJINV-20260711-143802-0115</t>
  </si>
  <si>
    <t>PJINV-20260711-143802-0116</t>
  </si>
  <si>
    <t>PJINV-20260711-143802-0117</t>
  </si>
  <si>
    <t>PJINV-20260711-143802-0118</t>
  </si>
  <si>
    <t>PJINV-20260711-143802-0119</t>
  </si>
  <si>
    <t>PJINV-20260711-143802-0120</t>
  </si>
  <si>
    <t>PJINV-20260711-143802-0121</t>
  </si>
  <si>
    <t>PJINV-20260711-143802-0122</t>
  </si>
  <si>
    <t>PJINV-20260711-143802-0123</t>
  </si>
  <si>
    <t>PJINV-20260711-143802-0124</t>
  </si>
  <si>
    <t>PJINV-20260711-143802-0125</t>
  </si>
  <si>
    <t>PJINV-20260711-143802-0126</t>
  </si>
  <si>
    <t>PJINV-20260711-143802-0127</t>
  </si>
  <si>
    <t>PJINV-20260711-143802-0128</t>
  </si>
  <si>
    <t>PJINV-20260711-143802-0129</t>
  </si>
  <si>
    <t>PJINV-20260711-143802-0130</t>
  </si>
  <si>
    <t>PJINV-20260711-143802-0131</t>
  </si>
  <si>
    <t>PJINV-20260711-143802-0132</t>
  </si>
  <si>
    <t>PJINV-20260711-143802-0133</t>
  </si>
  <si>
    <t>PJINV-20260711-143802-0134</t>
  </si>
  <si>
    <t>PJINV-20260711-143802-0135</t>
  </si>
  <si>
    <t>PJINV-20260711-143802-0136</t>
  </si>
  <si>
    <t>PJINV-20260711-143802-0137</t>
  </si>
  <si>
    <t>PJINV-20260711-143802-0138</t>
  </si>
  <si>
    <t>PJINV-20260711-143802-0139</t>
  </si>
  <si>
    <t>PJINV-20260711-143802-0140</t>
  </si>
  <si>
    <t>PJINV-20260711-143802-0141</t>
  </si>
  <si>
    <t>PJINV-20260711-143802-0142</t>
  </si>
  <si>
    <t>PJINV-20260711-143802-0143</t>
  </si>
  <si>
    <t>PJINV-20260711-143802-0144</t>
  </si>
  <si>
    <t>PJINV-20260711-143802-0145</t>
  </si>
  <si>
    <t>PJINV-20260711-143802-0146</t>
  </si>
  <si>
    <t>PJINV-20260711-143802-0147</t>
  </si>
  <si>
    <t>PJINV-20260711-143802-0148</t>
  </si>
  <si>
    <t>PJINV-20260711-143802-0149</t>
  </si>
  <si>
    <t>PJINV-20260711-143802-0150</t>
  </si>
  <si>
    <t>PJINV-20260711-143802-0151</t>
  </si>
  <si>
    <t>PJINV-20260711-143802-0152</t>
  </si>
  <si>
    <t>PJINV-20260711-143802-0153</t>
  </si>
  <si>
    <t>PJINV-20260711-143802-0154</t>
  </si>
  <si>
    <t>PJINV-20260711-143802-0155</t>
  </si>
  <si>
    <t>PJINV-20260711-143802-0156</t>
  </si>
  <si>
    <t>PJINV-20260711-143802-0157</t>
  </si>
  <si>
    <t>PJINV-20260711-143802-0158</t>
  </si>
  <si>
    <t>PJINV-20260711-143802-0159</t>
  </si>
  <si>
    <t>PJINV-20260711-143802-0160</t>
  </si>
  <si>
    <t>PJINV-20260711-143802-0161</t>
  </si>
  <si>
    <t>PJINV-20260711-143802-0162</t>
  </si>
  <si>
    <t>PJINV-20260711-143802-0163</t>
  </si>
  <si>
    <t>PJINV-20260711-143802-0164</t>
  </si>
  <si>
    <t>PJINV-20260711-143802-0165</t>
  </si>
  <si>
    <t>PJINV-20260711-143802-0166</t>
  </si>
  <si>
    <t>PJINV-20260711-143802-0167</t>
  </si>
  <si>
    <t>PJINV-20260711-143802-0168</t>
  </si>
  <si>
    <t>PJINV-20260711-143802-0169</t>
  </si>
  <si>
    <t>PJINV-20260711-143802-0170</t>
  </si>
  <si>
    <t>PJINV-20260711-143802-0171</t>
  </si>
  <si>
    <t>PJINV-20260711-143802-0172</t>
  </si>
  <si>
    <t>PJINV-20260711-143802-0173</t>
  </si>
  <si>
    <t>CPA Automated</t>
  </si>
  <si>
    <t>SJ-00001</t>
  </si>
  <si>
    <t>SJ-00002</t>
  </si>
  <si>
    <t>SJ-00003</t>
  </si>
  <si>
    <t>SJ-00004</t>
  </si>
  <si>
    <t>SJ-00005</t>
  </si>
  <si>
    <t>SJ-00006</t>
  </si>
  <si>
    <t>SJ-00007</t>
  </si>
  <si>
    <t>SJ-00008</t>
  </si>
  <si>
    <t>SJ-00009</t>
  </si>
  <si>
    <t>SJ-00010</t>
  </si>
  <si>
    <t>SJ-00011</t>
  </si>
  <si>
    <t>SJ-00012</t>
  </si>
  <si>
    <t>SJ-00013</t>
  </si>
  <si>
    <t>SJ-00014</t>
  </si>
  <si>
    <t>SJ-00015</t>
  </si>
  <si>
    <t>SJ-00016</t>
  </si>
  <si>
    <t>SJ-00017</t>
  </si>
  <si>
    <t>SJ-00018</t>
  </si>
  <si>
    <t>SJ-00019</t>
  </si>
  <si>
    <t>SJ-00020</t>
  </si>
  <si>
    <t>SJ-00021</t>
  </si>
  <si>
    <t>SJ-00022</t>
  </si>
  <si>
    <t>SJ-00023</t>
  </si>
  <si>
    <t>SJ-00024</t>
  </si>
  <si>
    <t>SJ-00025</t>
  </si>
  <si>
    <t>SJ-00026</t>
  </si>
  <si>
    <t>SJ-00027</t>
  </si>
  <si>
    <t>SJ-00028</t>
  </si>
  <si>
    <t>SJ-00029</t>
  </si>
  <si>
    <t>SJ-00030</t>
  </si>
  <si>
    <t>SJ-00031</t>
  </si>
  <si>
    <t>SJ-00032</t>
  </si>
  <si>
    <t>SJ-00033</t>
  </si>
  <si>
    <t>SJ-00034</t>
  </si>
  <si>
    <t>SJ-00035</t>
  </si>
  <si>
    <t>SJ-00036</t>
  </si>
  <si>
    <t>SJ-00037</t>
  </si>
  <si>
    <t>SJ-00038</t>
  </si>
  <si>
    <t>SJ-00039</t>
  </si>
  <si>
    <t>SJ-00040</t>
  </si>
  <si>
    <t>SJ-00041</t>
  </si>
  <si>
    <t>SJ-00042</t>
  </si>
  <si>
    <t>SJ-00043</t>
  </si>
  <si>
    <t>SJ-00044</t>
  </si>
  <si>
    <t>SJ-00045</t>
  </si>
  <si>
    <t>SJ-00046</t>
  </si>
  <si>
    <t>SJ-00047</t>
  </si>
  <si>
    <t>SJ-00048</t>
  </si>
  <si>
    <t>SJ-00049</t>
  </si>
  <si>
    <t>SJ-00050</t>
  </si>
  <si>
    <t>SJ-00051</t>
  </si>
  <si>
    <t>SJ-00052</t>
  </si>
  <si>
    <t>SJ-00053</t>
  </si>
  <si>
    <t>SJ-00054</t>
  </si>
  <si>
    <t>SJ-00055</t>
  </si>
  <si>
    <t>SJ-00056</t>
  </si>
  <si>
    <t>SJ-00057</t>
  </si>
  <si>
    <t>SJ-00058</t>
  </si>
  <si>
    <t>SJ-00059</t>
  </si>
  <si>
    <t>SJ-00060</t>
  </si>
  <si>
    <t>SJ-00061</t>
  </si>
  <si>
    <t>SJ-00062</t>
  </si>
  <si>
    <t>SJ-00063</t>
  </si>
  <si>
    <t>SJ-00064</t>
  </si>
  <si>
    <t>SJ-00065</t>
  </si>
  <si>
    <t>SJ-00066</t>
  </si>
  <si>
    <t>SJ-00067</t>
  </si>
  <si>
    <t>SJ-00068</t>
  </si>
  <si>
    <t>SJ-00069</t>
  </si>
  <si>
    <t>SJ-00070</t>
  </si>
  <si>
    <t>SJ-00071</t>
  </si>
  <si>
    <t>SJ-00072</t>
  </si>
  <si>
    <t>SJ-00073</t>
  </si>
  <si>
    <t>SJ-00074</t>
  </si>
  <si>
    <t>SJ-00075</t>
  </si>
  <si>
    <t>SJ-00076</t>
  </si>
  <si>
    <t>SJ-00077</t>
  </si>
  <si>
    <t>SJ-00078</t>
  </si>
  <si>
    <t>SJ-00079</t>
  </si>
  <si>
    <t>SJ-00080</t>
  </si>
  <si>
    <t>SJ-00081</t>
  </si>
  <si>
    <t>SJ-00082</t>
  </si>
  <si>
    <t>SJ-00083</t>
  </si>
  <si>
    <t>SJ-00084</t>
  </si>
  <si>
    <t>SJ-00085</t>
  </si>
  <si>
    <t>SJ-00086</t>
  </si>
  <si>
    <t>SJ-00087</t>
  </si>
  <si>
    <t>SJ-00088</t>
  </si>
  <si>
    <t>SJ-00089</t>
  </si>
  <si>
    <t>SJ-00090</t>
  </si>
  <si>
    <t>SJ-00091</t>
  </si>
  <si>
    <t>SJ-00092</t>
  </si>
  <si>
    <t>SJ-00093</t>
  </si>
  <si>
    <t>SJ-00094</t>
  </si>
  <si>
    <t>SJ-00095</t>
  </si>
  <si>
    <t>SJ-00096</t>
  </si>
  <si>
    <t>SJ-00097</t>
  </si>
  <si>
    <t>SJ-00098</t>
  </si>
  <si>
    <t>SJ-00099</t>
  </si>
  <si>
    <t>SJ-00100</t>
  </si>
  <si>
    <t>SJ-00101</t>
  </si>
  <si>
    <t>SJ-00102</t>
  </si>
  <si>
    <t>SJ-00103</t>
  </si>
  <si>
    <t>SJ-00104</t>
  </si>
  <si>
    <t>SJ-00105</t>
  </si>
  <si>
    <t>SJ-00106</t>
  </si>
  <si>
    <t>SJ-00107</t>
  </si>
  <si>
    <t>SJ-00108</t>
  </si>
  <si>
    <t>SJ-00109</t>
  </si>
  <si>
    <t>SJ-00110</t>
  </si>
  <si>
    <t>SJ-00111</t>
  </si>
  <si>
    <t>SJ-00112</t>
  </si>
  <si>
    <t>SJ-00113</t>
  </si>
  <si>
    <t>SJ-00114</t>
  </si>
  <si>
    <t>SJ-00115</t>
  </si>
  <si>
    <t>SJ-00116</t>
  </si>
  <si>
    <t>SJ-00117</t>
  </si>
  <si>
    <t>SJ-00118</t>
  </si>
  <si>
    <t>SJ-00119</t>
  </si>
  <si>
    <t>SJ-00120</t>
  </si>
  <si>
    <t>SJ-00121</t>
  </si>
  <si>
    <t>SJ-00122</t>
  </si>
  <si>
    <t>SJ-00123</t>
  </si>
  <si>
    <t>SJ-00124</t>
  </si>
  <si>
    <t>SJ-00125</t>
  </si>
  <si>
    <t>SJ-00126</t>
  </si>
  <si>
    <t>SJ-00127</t>
  </si>
  <si>
    <t>SJ-00128</t>
  </si>
  <si>
    <t>SJ-00129</t>
  </si>
  <si>
    <t>SJ-00130</t>
  </si>
  <si>
    <t>SJ-00131</t>
  </si>
  <si>
    <t>SJ-00132</t>
  </si>
  <si>
    <t>SJ-00133</t>
  </si>
  <si>
    <t>SJ-00134</t>
  </si>
  <si>
    <t>SJ-00135</t>
  </si>
  <si>
    <t>SJ-00136</t>
  </si>
  <si>
    <t>SJ-00137</t>
  </si>
  <si>
    <t>SJ-00138</t>
  </si>
  <si>
    <t>SJ-00139</t>
  </si>
  <si>
    <t>SJ-00140</t>
  </si>
  <si>
    <t>SJ-00141</t>
  </si>
  <si>
    <t>SJ-00142</t>
  </si>
  <si>
    <t>SJ-00143</t>
  </si>
  <si>
    <t>SJ-00144</t>
  </si>
  <si>
    <t>SJ-00145</t>
  </si>
  <si>
    <t>SJ-00146</t>
  </si>
  <si>
    <t>SJ-00147</t>
  </si>
  <si>
    <t>SJ-00148</t>
  </si>
  <si>
    <t>SJ-00149</t>
  </si>
  <si>
    <t>SJ-00150</t>
  </si>
  <si>
    <t>SJ-00151</t>
  </si>
  <si>
    <t>SJ-00152</t>
  </si>
  <si>
    <t>SJ-00153</t>
  </si>
  <si>
    <t>SJ-00154</t>
  </si>
  <si>
    <t>SJ-00155</t>
  </si>
  <si>
    <t>SJ-00156</t>
  </si>
  <si>
    <t>SJ-00157</t>
  </si>
  <si>
    <t>SJ-00158</t>
  </si>
  <si>
    <t>SJ-00159</t>
  </si>
  <si>
    <t>SJ-00160</t>
  </si>
  <si>
    <t>SJ-00161</t>
  </si>
  <si>
    <t>SJ-00162</t>
  </si>
  <si>
    <t>SJ-00163</t>
  </si>
  <si>
    <t>SJ-00164</t>
  </si>
  <si>
    <t>SJ-00165</t>
  </si>
  <si>
    <t>SJ-00166</t>
  </si>
  <si>
    <t>SJ-00167</t>
  </si>
  <si>
    <t>SJ-00168</t>
  </si>
  <si>
    <t>SJ-00169</t>
  </si>
  <si>
    <t>SJ-00170</t>
  </si>
  <si>
    <t>SJ-00171</t>
  </si>
  <si>
    <t>SJ-00172</t>
  </si>
  <si>
    <t>SJ-00173</t>
  </si>
  <si>
    <t>SJ-00174</t>
  </si>
  <si>
    <t>SJ-00175</t>
  </si>
  <si>
    <t>SJ-00176</t>
  </si>
  <si>
    <t>SJ-00177</t>
  </si>
  <si>
    <t>SJ-00178</t>
  </si>
  <si>
    <t>SJ-00179</t>
  </si>
  <si>
    <t>SJ-00180</t>
  </si>
  <si>
    <t>SJ-00181</t>
  </si>
  <si>
    <t>SJ-00182</t>
  </si>
  <si>
    <t>SJ-00183</t>
  </si>
  <si>
    <t>SJ-00184</t>
  </si>
  <si>
    <t>SJ-00185</t>
  </si>
  <si>
    <t>SJ-00186</t>
  </si>
  <si>
    <t>SJ-00187</t>
  </si>
  <si>
    <t>SJ-00188</t>
  </si>
  <si>
    <t>SJ-00189</t>
  </si>
  <si>
    <t>SJ-00190</t>
  </si>
  <si>
    <t>SJ-00191</t>
  </si>
  <si>
    <t>SJ-00192</t>
  </si>
  <si>
    <t>SJ-00193</t>
  </si>
  <si>
    <t>SJ-00194</t>
  </si>
  <si>
    <t>SJ-00195</t>
  </si>
  <si>
    <t>SJ-00196</t>
  </si>
  <si>
    <t>SJ-00197</t>
  </si>
  <si>
    <t>SJ-00198</t>
  </si>
  <si>
    <t>SJ-00199</t>
  </si>
  <si>
    <t>SJ-00200</t>
  </si>
  <si>
    <t>SJ-00201</t>
  </si>
  <si>
    <t>SJ-00202</t>
  </si>
  <si>
    <t>SJ-00203</t>
  </si>
  <si>
    <t>SJ-00204</t>
  </si>
  <si>
    <t>SJ-00205</t>
  </si>
  <si>
    <t>SJ-00206</t>
  </si>
  <si>
    <t>SJ-00207</t>
  </si>
  <si>
    <t>SJ-00208</t>
  </si>
  <si>
    <t>SJ-00209</t>
  </si>
  <si>
    <t>SJ-00210</t>
  </si>
  <si>
    <t>SJ-00211</t>
  </si>
  <si>
    <t>SJ-00212</t>
  </si>
  <si>
    <t>SJ-00213</t>
  </si>
  <si>
    <t>SJ-00214</t>
  </si>
  <si>
    <t>SJ-00215</t>
  </si>
  <si>
    <t>SJ-00216</t>
  </si>
  <si>
    <t>SJ-00217</t>
  </si>
  <si>
    <t>SJ-00218</t>
  </si>
  <si>
    <t>SJ-00219</t>
  </si>
  <si>
    <t>SJ-00220</t>
  </si>
  <si>
    <t>SJ-00221</t>
  </si>
  <si>
    <t>SJ-00222</t>
  </si>
  <si>
    <t>SJ-00223</t>
  </si>
  <si>
    <t>SJ-00224</t>
  </si>
  <si>
    <t>SJ-00225</t>
  </si>
  <si>
    <t>SJ-00226</t>
  </si>
  <si>
    <t>SJ-00227</t>
  </si>
  <si>
    <t>SJ-00228</t>
  </si>
  <si>
    <t>SJ-00229</t>
  </si>
  <si>
    <t>SJ-00230</t>
  </si>
  <si>
    <t>SJ-00231</t>
  </si>
  <si>
    <t>SJ-00232</t>
  </si>
  <si>
    <t>SJ-00233</t>
  </si>
  <si>
    <t>SJ-00234</t>
  </si>
  <si>
    <t>SJ-00235</t>
  </si>
  <si>
    <t>SJ-00236</t>
  </si>
  <si>
    <t>SJ-00237</t>
  </si>
  <si>
    <t>SJ-00238</t>
  </si>
  <si>
    <t>SJ-00239</t>
  </si>
  <si>
    <t>SJ-00240</t>
  </si>
  <si>
    <t>SJ-00241</t>
  </si>
  <si>
    <t>SJ-00242</t>
  </si>
  <si>
    <t>SJ-00243</t>
  </si>
  <si>
    <t>SJ-00244</t>
  </si>
  <si>
    <t>SJ-00245</t>
  </si>
  <si>
    <t>SJ-00246</t>
  </si>
  <si>
    <t>SJ-00247</t>
  </si>
  <si>
    <t>SJ-00248</t>
  </si>
  <si>
    <t>SJ-00249</t>
  </si>
  <si>
    <t>SJ-00250</t>
  </si>
  <si>
    <t>SJ-00251</t>
  </si>
  <si>
    <t>SJ-00252</t>
  </si>
  <si>
    <t>SJ-00253</t>
  </si>
  <si>
    <t>SJ-00254</t>
  </si>
  <si>
    <t>SJ-00255</t>
  </si>
  <si>
    <t>SJ-00256</t>
  </si>
  <si>
    <t>SJ-00257</t>
  </si>
  <si>
    <t>SJ-00258</t>
  </si>
  <si>
    <t>SJ-00259</t>
  </si>
  <si>
    <t>SJ-00260</t>
  </si>
  <si>
    <t>SJ-00261</t>
  </si>
  <si>
    <t>SJ-00262</t>
  </si>
  <si>
    <t>SJ-00263</t>
  </si>
  <si>
    <t>SJ-00264</t>
  </si>
  <si>
    <t>SJ-00265</t>
  </si>
  <si>
    <t>SJ-00266</t>
  </si>
  <si>
    <t>SJ-00267</t>
  </si>
  <si>
    <t>SJ-00268</t>
  </si>
  <si>
    <t>SJ-00269</t>
  </si>
  <si>
    <t>SJ-00270</t>
  </si>
  <si>
    <t>SJ-00271</t>
  </si>
  <si>
    <t>SJ-00272</t>
  </si>
  <si>
    <t>SJ-00273</t>
  </si>
  <si>
    <t>SJ-00274</t>
  </si>
  <si>
    <t>SJ-00275</t>
  </si>
  <si>
    <t>SJ-00276</t>
  </si>
  <si>
    <t>SJ-00277</t>
  </si>
  <si>
    <t>SJ-00278</t>
  </si>
  <si>
    <t>SJ-00279</t>
  </si>
  <si>
    <t>SJ-00280</t>
  </si>
  <si>
    <t>SJ-00281</t>
  </si>
  <si>
    <t>SJ-00282</t>
  </si>
  <si>
    <t>SJ-00283</t>
  </si>
  <si>
    <t>SJ-00284</t>
  </si>
  <si>
    <t>SJ-00285</t>
  </si>
  <si>
    <t>SJ-00286</t>
  </si>
  <si>
    <t>SJ-00287</t>
  </si>
  <si>
    <t>SJ-00288</t>
  </si>
  <si>
    <t>SJ-00289</t>
  </si>
  <si>
    <t>SJ-00290</t>
  </si>
  <si>
    <t>SJ-00291</t>
  </si>
  <si>
    <t>SJ-00292</t>
  </si>
  <si>
    <t>SJ-00293</t>
  </si>
  <si>
    <t>SJ-00294</t>
  </si>
  <si>
    <t>SJ-00295</t>
  </si>
  <si>
    <t>SJ-00296</t>
  </si>
  <si>
    <t>SJ-00297</t>
  </si>
  <si>
    <t>SJ-00298</t>
  </si>
  <si>
    <t>SJ-00299</t>
  </si>
  <si>
    <t>SJ-00300</t>
  </si>
  <si>
    <t>SJ-00301</t>
  </si>
  <si>
    <t>SJ-00302</t>
  </si>
  <si>
    <t>SJ-00303</t>
  </si>
  <si>
    <t>SJINV-20260711-160601-01819-00001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</si>
  <si>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</si>
  <si>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</si>
  <si>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</si>
  <si>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</si>
  <si>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</si>
  <si>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</si>
  <si>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</si>
  <si>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SJINV-20260711-160601-01827-00009</t>
  </si>
  <si>
    <t>SJINV-20260711-160601-01828-00010</t>
  </si>
  <si>
    <t>SJINV-20260711-160601-01829-00011</t>
  </si>
  <si>
    <t>SJINV-20260711-160601-01830-00012</t>
  </si>
  <si>
    <t>SJINV-20260711-160601-01831-00013</t>
  </si>
  <si>
    <t>SJINV-20260711-160601-01832-00014</t>
  </si>
  <si>
    <t>SJINV-20260711-160601-01833-00015</t>
  </si>
  <si>
    <t>SJINV-20260711-160601-01834-00016</t>
  </si>
  <si>
    <t>SJINV-20260711-160601-01835-00017</t>
  </si>
  <si>
    <t>SJINV-20260711-160601-01836-00018</t>
  </si>
  <si>
    <t>SJINV-20260711-160601-01837-00019</t>
  </si>
  <si>
    <t>SJINV-20260711-160601-01838-00020</t>
  </si>
  <si>
    <t>SJINV-20260711-160601-01839-00021</t>
  </si>
  <si>
    <t>SJINV-20260711-160601-01840-00022</t>
  </si>
  <si>
    <t>SJINV-20260711-160601-01841-00023</t>
  </si>
  <si>
    <t>SJINV-20260711-160601-01842-00024</t>
  </si>
  <si>
    <t>SJINV-20260711-160601-01843-00025</t>
  </si>
  <si>
    <t>SJINV-20260711-160601-01844-00026</t>
  </si>
  <si>
    <t>SJINV-20260711-160601-01845-00027</t>
  </si>
  <si>
    <t>SJINV-20260711-160601-01846-00028</t>
  </si>
  <si>
    <t>SJINV-20260711-160601-01847-00029</t>
  </si>
  <si>
    <t>SJINV-20260711-160601-01848-00030</t>
  </si>
  <si>
    <t>SJINV-20260711-160601-01849-00031</t>
  </si>
  <si>
    <t>SJINV-20260711-160601-01850-00032</t>
  </si>
  <si>
    <t>SJINV-20260711-160601-01852-00033</t>
  </si>
  <si>
    <t>SJINV-20260711-160601-01853-00034</t>
  </si>
  <si>
    <t>SJINV-20260711-160601-01856-00035</t>
  </si>
  <si>
    <t>SJINV-20260711-160601-01857-00036</t>
  </si>
  <si>
    <t>SJINV-20260711-160601-01851-00037</t>
  </si>
  <si>
    <t>SJINV-20260711-160601-01854-00038</t>
  </si>
  <si>
    <t>SJINV-20260711-160601-01858-00039</t>
  </si>
  <si>
    <t>SJINV-20260711-160601-01859-00040</t>
  </si>
  <si>
    <t>SJINV-20260711-160601-01860-00041</t>
  </si>
  <si>
    <t>SJINV-20260711-160601-01861-00042</t>
  </si>
  <si>
    <t>SJINV-20260711-160601-01862-00043</t>
  </si>
  <si>
    <t>SJINV-20260711-160601-01863-00044</t>
  </si>
  <si>
    <t>SJINV-20260711-160601-01864-00045</t>
  </si>
  <si>
    <t>SJINV-20260711-160601-01865-00046</t>
  </si>
  <si>
    <t>SJINV-20260711-160601-01866-00047</t>
  </si>
  <si>
    <t>SJINV-20260711-160601-01867-00048</t>
  </si>
  <si>
    <t>SJINV-20260711-160601-01868-00049</t>
  </si>
  <si>
    <t>SJINV-20260711-160601-01869-00050</t>
  </si>
  <si>
    <t>SJINV-20260711-160601-01870-00051</t>
  </si>
  <si>
    <t>SJINV-20260711-160601-01871-00052</t>
  </si>
  <si>
    <t>SJINV-20260711-160601-01874-00053</t>
  </si>
  <si>
    <t>SJINV-20260711-160601-01875-00054</t>
  </si>
  <si>
    <t>SJINV-20260711-160601-01877-00055</t>
  </si>
  <si>
    <t>SJINV-20260711-160601-01896-00056</t>
  </si>
  <si>
    <t>SJINV-20260711-160601-01872-00057</t>
  </si>
  <si>
    <t>SJINV-20260711-160601-01873-00058</t>
  </si>
  <si>
    <t>SJINV-20260711-160601-01876-00059</t>
  </si>
  <si>
    <t>SJINV-20260711-160601-01878-00060</t>
  </si>
  <si>
    <t>SJINV-20260711-160601-01879-00061</t>
  </si>
  <si>
    <t>SJINV-20260711-160601-01880-00062</t>
  </si>
  <si>
    <t>SJINV-20260711-160601-01881-00063</t>
  </si>
  <si>
    <t>SJINV-20260711-160601-01883-00064</t>
  </si>
  <si>
    <t>SJINV-20260711-160601-01884-00065</t>
  </si>
  <si>
    <t>SJINV-20260711-160601-01882-00066</t>
  </si>
  <si>
    <t>SJINV-20260711-160601-01886-00067</t>
  </si>
  <si>
    <t>SJINV-20260711-160601-01885-00068</t>
  </si>
  <si>
    <t>SJINV-20260711-160601-01888-00069</t>
  </si>
  <si>
    <t>SJINV-20260711-160601-01887-00070</t>
  </si>
  <si>
    <t>SJINV-20260711-160601-01890-00071</t>
  </si>
  <si>
    <t>SJINV-20260711-160601-01895-00072</t>
  </si>
  <si>
    <t>SJINV-20260711-160601-01897-00073</t>
  </si>
  <si>
    <t>SJINV-20260711-160601-01889-00074</t>
  </si>
  <si>
    <t>SJINV-20260711-160601-01891-00075</t>
  </si>
  <si>
    <t>SJINV-20260711-160601-01892-00076</t>
  </si>
  <si>
    <t>SJINV-20260711-160601-01893-00077</t>
  </si>
  <si>
    <t>SJINV-20260711-160601-01894-00078</t>
  </si>
  <si>
    <t>SJINV-20260711-160601-01898-00079</t>
  </si>
  <si>
    <t>SJINV-20260711-160601-01899-00080</t>
  </si>
  <si>
    <t>SJINV-20260711-160601-01900-00081</t>
  </si>
  <si>
    <t>SJINV-20260711-160601-01901-00082</t>
  </si>
  <si>
    <t>SJINV-20260711-160601-01903-00083</t>
  </si>
  <si>
    <t>SJINV-20260711-160601-01904-00084</t>
  </si>
  <si>
    <t>SJINV-20260711-160601-01905-00085</t>
  </si>
  <si>
    <t>SJINV-20260711-160601-01906-00086</t>
  </si>
  <si>
    <t>SJINV-20260711-160601-01907-00087</t>
  </si>
  <si>
    <t>SJINV-20260711-160601-01908-00088</t>
  </si>
  <si>
    <t>SJINV-20260711-160601-01910-00089</t>
  </si>
  <si>
    <t>SJINV-20260711-160601-01911-00090</t>
  </si>
  <si>
    <t>SJINV-20260711-160601-01912-00091</t>
  </si>
  <si>
    <t>SJINV-20260711-160601-01913-00092</t>
  </si>
  <si>
    <t>SJINV-20260711-160601-01914-00093</t>
  </si>
  <si>
    <t>SJINV-20260711-160601-01915-00094</t>
  </si>
  <si>
    <t>SJINV-20260711-160601-01916-00095</t>
  </si>
  <si>
    <t>SJINV-20260711-160601-01917-00096</t>
  </si>
  <si>
    <t>SJINV-20260711-160601-01918-00097</t>
  </si>
  <si>
    <t>SJINV-20260711-160601-01919-00098</t>
  </si>
  <si>
    <t>SJINV-20260711-160601-01920-00099</t>
  </si>
  <si>
    <t>SJINV-20260711-160601-01921-00100</t>
  </si>
  <si>
    <t>SJINV-20260711-160601-01922-00101</t>
  </si>
  <si>
    <t>SJINV-20260711-160601-01923-00102</t>
  </si>
  <si>
    <t>SJINV-20260711-160601-01925-00103</t>
  </si>
  <si>
    <t>SJINV-20260711-160601-01928-00104</t>
  </si>
  <si>
    <t>SJINV-20260711-160601-01927-00105</t>
  </si>
  <si>
    <t>SJINV-20260711-160601-01929-00106</t>
  </si>
  <si>
    <t>SJINV-20260711-160601-01930-00107</t>
  </si>
  <si>
    <t>SJINV-20260711-160601-01931-00108</t>
  </si>
  <si>
    <t>SJINV-20260711-160601-01932-00109</t>
  </si>
  <si>
    <t>SJINV-20260711-160601-01933-00110</t>
  </si>
  <si>
    <t>SJINV-20260711-160601-01935-00111</t>
  </si>
  <si>
    <t>SJINV-20260711-160601-01936-00112</t>
  </si>
  <si>
    <t>SJINV-20260711-160601-01937-00113</t>
  </si>
  <si>
    <t>SJINV-20260711-160601-01938-00114</t>
  </si>
  <si>
    <t>SJINV-20260711-160601-01939-00115</t>
  </si>
  <si>
    <t>SJINV-20260711-160601-01934-00116</t>
  </si>
  <si>
    <t>SJINV-20260711-160601-01940-00117</t>
  </si>
  <si>
    <t>SJINV-20260711-160601-01941-00118</t>
  </si>
  <si>
    <t>SJINV-20260711-160601-01942-00119</t>
  </si>
  <si>
    <t>SJINV-20260711-160601-01944-00120</t>
  </si>
  <si>
    <t>SJINV-20260711-160601-01943-00121</t>
  </si>
  <si>
    <t>SJINV-20260711-160601-01945-00122</t>
  </si>
  <si>
    <t>SJINV-20260711-160601-01946-00123</t>
  </si>
  <si>
    <t>SJINV-20260711-160601-01947-00124</t>
  </si>
  <si>
    <t>SJINV-20260711-160601-01948-00125</t>
  </si>
  <si>
    <t>SJINV-20260711-160601-01949-00126</t>
  </si>
  <si>
    <t>SJINV-20260711-160601-01950-00127</t>
  </si>
  <si>
    <t>SJINV-20260711-160601-01951-00128</t>
  </si>
  <si>
    <t>SJINV-20260711-160601-01952-00129</t>
  </si>
  <si>
    <t>SJINV-20260711-160601-01953-00130</t>
  </si>
  <si>
    <t>SJINV-20260711-160601-01954-00131</t>
  </si>
  <si>
    <t>SJINV-20260711-160601-01955-00132</t>
  </si>
  <si>
    <t>SJINV-20260711-160601-01956-00133</t>
  </si>
  <si>
    <t>SJINV-20260711-160601-01957-00134</t>
  </si>
  <si>
    <t>SJINV-20260711-160601-01959-00135</t>
  </si>
  <si>
    <t>SJINV-20260711-160601-01961-00136</t>
  </si>
  <si>
    <t>SJINV-20260711-160601-01960-00137</t>
  </si>
  <si>
    <t>SJINV-20260711-160601-01962-00138</t>
  </si>
  <si>
    <t>SJINV-20260711-160601-01964-00139</t>
  </si>
  <si>
    <t>SJINV-20260711-160601-01965-00140</t>
  </si>
  <si>
    <t>SJINV-20260711-160601-01967-00141</t>
  </si>
  <si>
    <t>SJINV-20260711-160601-01963-00142</t>
  </si>
  <si>
    <t>SJINV-20260711-160601-01966-00143</t>
  </si>
  <si>
    <t>SJINV-20260711-160601-01968-00144</t>
  </si>
  <si>
    <t>SJINV-20260711-160601-01969-00145</t>
  </si>
  <si>
    <t>SJINV-20260711-160601-01970-00146</t>
  </si>
  <si>
    <t>SJINV-20260711-160601-01971-00147</t>
  </si>
  <si>
    <t>SJINV-20260711-160601-01972-00148</t>
  </si>
  <si>
    <t>SJINV-20260711-160601-01973-00149</t>
  </si>
  <si>
    <t>SJINV-20260711-160601-01974-00150</t>
  </si>
  <si>
    <t>SJINV-20260711-160601-01975-00151</t>
  </si>
  <si>
    <t>SJINV-20260711-160601-01976-00152</t>
  </si>
  <si>
    <t>SJINV-20260711-160601-01977-00153</t>
  </si>
  <si>
    <t>SJINV-20260711-160601-01978-00154</t>
  </si>
  <si>
    <t>SJINV-20260711-160601-01979-00155</t>
  </si>
  <si>
    <t>SJINV-20260711-160601-01980-00156</t>
  </si>
  <si>
    <t>SJINV-20260711-160601-01983-00157</t>
  </si>
  <si>
    <t>SJINV-20260711-160601-01981-00158</t>
  </si>
  <si>
    <t>SJINV-20260711-160601-01982-00159</t>
  </si>
  <si>
    <t>SJINV-20260711-160601-01985-00160</t>
  </si>
  <si>
    <t>SJINV-20260711-160601-01984-00161</t>
  </si>
  <si>
    <t>SJINV-20260711-160601-01986-00162</t>
  </si>
  <si>
    <t>SJINV-20260711-160601-01987-00163</t>
  </si>
  <si>
    <t>SJINV-20260711-160601-01988-00164</t>
  </si>
  <si>
    <t>SJINV-20260711-160601-01989-00165</t>
  </si>
  <si>
    <t>SJINV-20260711-160601-01990-00166</t>
  </si>
  <si>
    <t>SJINV-20260711-160601-01991-00167</t>
  </si>
  <si>
    <t>SJINV-20260711-160601-01992-00168</t>
  </si>
  <si>
    <t>SJINV-20260711-160601-01993-00169</t>
  </si>
  <si>
    <t>SJINV-20260711-160601-01994-00170</t>
  </si>
  <si>
    <t>SJINV-20260711-160601-01995-00171</t>
  </si>
  <si>
    <t>SJINV-20260711-160601-01996-00172</t>
  </si>
  <si>
    <t>SJINV-20260711-160601-01997-00173</t>
  </si>
  <si>
    <t>SJINV-20260711-160601-01998-00174</t>
  </si>
  <si>
    <t>SJINV-20260711-160601-02051-00175</t>
  </si>
  <si>
    <t>SJINV-20260711-160601-02052-00176</t>
  </si>
  <si>
    <t>SJINV-20260711-160601-01999-00177</t>
  </si>
  <si>
    <t>SJINV-20260711-160601-02000-00178</t>
  </si>
  <si>
    <t>SJINV-20260711-160601-02053-00179</t>
  </si>
  <si>
    <t>SJINV-20260711-160601-02001-00180</t>
  </si>
  <si>
    <t>SJINV-20260711-160601-02002-00181</t>
  </si>
  <si>
    <t>SJINV-20260711-160601-02003-00182</t>
  </si>
  <si>
    <t>SJINV-20260711-160601-02004-00183</t>
  </si>
  <si>
    <t>SJINV-20260711-160601-02005-00184</t>
  </si>
  <si>
    <t>SJINV-20260711-160601-02006-00185</t>
  </si>
  <si>
    <t>SJINV-20260711-160601-02007-00186</t>
  </si>
  <si>
    <t>SJINV-20260711-160601-02009-00187</t>
  </si>
  <si>
    <t>SJINV-20260711-160601-02010-00188</t>
  </si>
  <si>
    <t>SJINV-20260711-160601-02012-00189</t>
  </si>
  <si>
    <t>SJINV-20260711-160601-02013-00190</t>
  </si>
  <si>
    <t>SJINV-20260711-160601-02011-00191</t>
  </si>
  <si>
    <t>SJINV-20260711-160601-02017-00192</t>
  </si>
  <si>
    <t>SJINV-20260711-160601-02019-00193</t>
  </si>
  <si>
    <t>SJINV-20260711-160601-02014-00194</t>
  </si>
  <si>
    <t>SJINV-20260711-160601-02015-00195</t>
  </si>
  <si>
    <t>SJINV-20260711-160601-02018-00196</t>
  </si>
  <si>
    <t>SJINV-20260711-160601-02016-00197</t>
  </si>
  <si>
    <t>SJINV-20260711-160601-02020-00198</t>
  </si>
  <si>
    <t>SJINV-20260711-160601-02021-00199</t>
  </si>
  <si>
    <t>SJINV-20260711-160601-02022-00200</t>
  </si>
  <si>
    <t>SJINV-20260711-160601-02023-00201</t>
  </si>
  <si>
    <t>SJINV-20260711-160601-02026-00202</t>
  </si>
  <si>
    <t>SJINV-20260711-160601-02025-00203</t>
  </si>
  <si>
    <t>SJINV-20260711-160601-02024-00204</t>
  </si>
  <si>
    <t>SJINV-20260711-160601-02028-00205</t>
  </si>
  <si>
    <t>SJINV-20260711-160601-02031-00206</t>
  </si>
  <si>
    <t>SJINV-20260711-160601-02030-00207</t>
  </si>
  <si>
    <t>SJINV-20260711-160601-02033-00208</t>
  </si>
  <si>
    <t>SJINV-20260711-160601-02032-00209</t>
  </si>
  <si>
    <t>SJINV-20260711-160601-02027-00210</t>
  </si>
  <si>
    <t>SJINV-20260711-160601-02034-00211</t>
  </si>
  <si>
    <t>SJINV-20260711-160601-02035-00212</t>
  </si>
  <si>
    <t>SJINV-20260711-160601-02036-00213</t>
  </si>
  <si>
    <t>SJINV-20260711-160601-02037-00214</t>
  </si>
  <si>
    <t>SJINV-20260711-160601-02038-00215</t>
  </si>
  <si>
    <t>SJINV-20260711-160601-02039-00216</t>
  </si>
  <si>
    <t>SJINV-20260711-160601-02040-00217</t>
  </si>
  <si>
    <t>SJINV-20260711-160601-02041-00218</t>
  </si>
  <si>
    <t>SJINV-20260711-160601-02042-00219</t>
  </si>
  <si>
    <t>SJINV-20260711-160601-02043-00220</t>
  </si>
  <si>
    <t>SJINV-20260711-160601-02044-00221</t>
  </si>
  <si>
    <t>SJINV-20260711-160601-02045-00222</t>
  </si>
  <si>
    <t>SJINV-20260711-160601-02046-00223</t>
  </si>
  <si>
    <t>SJINV-20260711-160601-02047-00224</t>
  </si>
  <si>
    <t>SJINV-20260711-160601-02048-00225</t>
  </si>
  <si>
    <t>SJINV-20260711-160601-02056-00226</t>
  </si>
  <si>
    <t>SJINV-20260711-160601-02054-00227</t>
  </si>
  <si>
    <t>SJINV-20260711-160601-02050-00228</t>
  </si>
  <si>
    <t>SJINV-20260711-160601-02049-00229</t>
  </si>
  <si>
    <t>SJINV-20260711-160601-02055-00230</t>
  </si>
  <si>
    <t>SJINV-20260711-160601-02057-00231</t>
  </si>
  <si>
    <t>SJINV-20260711-160601-02058-00232</t>
  </si>
  <si>
    <t>SJINV-20260711-160601-02059-00233</t>
  </si>
  <si>
    <t>SJINV-20260711-160601-02060-00234</t>
  </si>
  <si>
    <t>SJINV-20260711-160601-02063-00235</t>
  </si>
  <si>
    <t>SJINV-20260711-160601-02065-00236</t>
  </si>
  <si>
    <t>SJINV-20260711-160601-02068-00237</t>
  </si>
  <si>
    <t>SJINV-20260711-160601-02069-00238</t>
  </si>
  <si>
    <t>SJINV-20260711-160601-02062-00239</t>
  </si>
  <si>
    <t>SJINV-20260711-160601-02064-00240</t>
  </si>
  <si>
    <t>SJINV-20260711-160601-02066-00241</t>
  </si>
  <si>
    <t>SJINV-20260711-160601-02067-00242</t>
  </si>
  <si>
    <t>SJINV-20260711-160601-02070-00243</t>
  </si>
  <si>
    <t>SJINV-20260711-160601-02071-00244</t>
  </si>
  <si>
    <t>SJINV-20260711-160601-02073-00245</t>
  </si>
  <si>
    <t>SJINV-20260711-160601-02074-00246</t>
  </si>
  <si>
    <t>SJINV-20260711-160601-02077-00247</t>
  </si>
  <si>
    <t>SJINV-20260711-160601-02079-00248</t>
  </si>
  <si>
    <t>SJINV-20260711-160601-02080-00249</t>
  </si>
  <si>
    <t>SJINV-20260711-160601-02075-00250</t>
  </si>
  <si>
    <t>SJINV-20260711-160601-02076-00251</t>
  </si>
  <si>
    <t>SJINV-20260711-160601-02078-00252</t>
  </si>
  <si>
    <t>SJINV-20260711-160601-02082-00253</t>
  </si>
  <si>
    <t>SJINV-20260711-160601-02083-00254</t>
  </si>
  <si>
    <t>SJINV-20260711-160601-02081-00255</t>
  </si>
  <si>
    <t>SJINV-20260711-160601-02084-00256</t>
  </si>
  <si>
    <t>SJINV-20260711-160601-02085-00257</t>
  </si>
  <si>
    <t>SJINV-20260711-160601-02086-00258</t>
  </si>
  <si>
    <t>SJINV-20260711-160601-02087-00259</t>
  </si>
  <si>
    <t>SJINV-20260711-160601-02088-00260</t>
  </si>
  <si>
    <t>SJINV-20260711-160601-02089-00261</t>
  </si>
  <si>
    <t>SJINV-20260711-160601-02091-00262</t>
  </si>
  <si>
    <t>SJINV-20260711-160601-02090-00263</t>
  </si>
  <si>
    <t>SJINV-20260711-160601-02092-00264</t>
  </si>
  <si>
    <t>SJINV-20260711-160601-02093-00265</t>
  </si>
  <si>
    <t>SJINV-20260711-160601-02095-00266</t>
  </si>
  <si>
    <t>SJINV-20260711-160601-02096-00267</t>
  </si>
  <si>
    <t>SJINV-20260711-160601-02098-00268</t>
  </si>
  <si>
    <t>SJINV-20260711-160601-02094-00269</t>
  </si>
  <si>
    <t>SJINV-20260711-160601-02100-00270</t>
  </si>
  <si>
    <t>SJINV-20260711-160601-02097-00271</t>
  </si>
  <si>
    <t>SJINV-20260711-160601-02102-00272</t>
  </si>
  <si>
    <t>SJINV-20260711-160601-02099-00273</t>
  </si>
  <si>
    <t>SJINV-20260711-160601-02104-00274</t>
  </si>
  <si>
    <t>SJINV-20260711-160601-02105-00275</t>
  </si>
  <si>
    <t>SJINV-20260711-160601-02106-00276</t>
  </si>
  <si>
    <t>SJINV-20260711-160601-02107-00277</t>
  </si>
  <si>
    <t>SJINV-20260711-160601-02108-00278</t>
  </si>
  <si>
    <t>SJINV-20260711-160601-02109-00279</t>
  </si>
  <si>
    <t>SJINV-20260711-160601-02110-00280</t>
  </si>
  <si>
    <t>SJINV-20260711-160601-02111-00281</t>
  </si>
  <si>
    <t>SJINV-20260711-160601-02112-00282</t>
  </si>
  <si>
    <t>SJINV-20260711-160601-02113-00283</t>
  </si>
  <si>
    <t>SJINV-20260711-160601-02115-00284</t>
  </si>
  <si>
    <t>SJINV-20260711-160601-02116-00285</t>
  </si>
  <si>
    <t>SJINV-20260711-160601-02114-00286</t>
  </si>
  <si>
    <t>SJINV-20260711-160601-02117-00287</t>
  </si>
  <si>
    <t>SJINV-20260711-160601-02118-00288</t>
  </si>
  <si>
    <t>SJINV-20260711-160601-02119-00289</t>
  </si>
  <si>
    <t>SJINV-20260711-160601-02120-00290</t>
  </si>
  <si>
    <t>SJINV-20260711-160601-02121-00291</t>
  </si>
  <si>
    <t>SJINV-20260711-160601-02122-00292</t>
  </si>
  <si>
    <t>SJINV-20260711-160601-02123-00293</t>
  </si>
  <si>
    <t>SJINV-20260711-160601-02125-00294</t>
  </si>
  <si>
    <t>SJINV-20260711-160601-02124-00295</t>
  </si>
  <si>
    <t>SJINV-20260711-160601-02126-00296</t>
  </si>
  <si>
    <t>SJINV-20260711-160601-02127-00297</t>
  </si>
  <si>
    <t>SJINV-20260711-160601-02128-00298</t>
  </si>
  <si>
    <t>SJINV-20260711-160601-02130-00299</t>
  </si>
  <si>
    <t>SJINV-20260711-160601-02131-00300</t>
  </si>
  <si>
    <t>SJINV-20260711-160601-02129-00301</t>
  </si>
  <si>
    <t>SJINV-20260711-160601-02133-00302</t>
  </si>
  <si>
    <t>SJINV-20260711-160601-02008-00303</t>
  </si>
  <si>
    <t>IT Developer's Referencing Section</t>
  </si>
  <si>
    <t>No.</t>
  </si>
  <si>
    <t>Sales Journal</t>
  </si>
  <si>
    <t xml:space="preserve"> Referencing Section</t>
  </si>
  <si>
    <t>EWT</t>
  </si>
  <si>
    <t>Christian Anthony Ermita - PF</t>
  </si>
  <si>
    <t xml:space="preserve">Ana Ramona Locsin </t>
  </si>
  <si>
    <t>PJ</t>
  </si>
  <si>
    <t>Witholding</t>
  </si>
  <si>
    <t>Global City Smiles Dental Medical Wellness Inc</t>
  </si>
  <si>
    <t>Master Files for Chart of Accounts</t>
  </si>
  <si>
    <t>NO</t>
  </si>
  <si>
    <t>PARTICULARS</t>
  </si>
  <si>
    <t>CHART OF ACCOUNT</t>
  </si>
  <si>
    <t>VPHARMA HEALTH AND WELNESS INC</t>
  </si>
  <si>
    <t>MDI Group Holdings Inc 2</t>
  </si>
  <si>
    <t>Rosalina Ignacio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</si>
  <si>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</si>
  <si>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</si>
  <si>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</si>
  <si>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</si>
  <si>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</si>
  <si>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</si>
  <si>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</si>
  <si>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</si>
  <si>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</si>
  <si>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TIN NOT FOUND</t>
  </si>
  <si>
    <t>TIN#</t>
  </si>
  <si>
    <t>ADDRESS</t>
  </si>
  <si>
    <t>ALABANG, MUNTINLUPA</t>
  </si>
  <si>
    <t>NEWPORT, PASAY</t>
  </si>
  <si>
    <t>SAN LORENZO, MAKATI</t>
  </si>
  <si>
    <t>MAGALLANES, MAKATI</t>
  </si>
  <si>
    <t>BGC, TAGUIG</t>
  </si>
  <si>
    <t>ALMANZA UNO, LAS PIÑAS</t>
  </si>
  <si>
    <t>ORANBO, PASIG</t>
  </si>
  <si>
    <t>FILINVEST, MUNTINLUPA</t>
  </si>
  <si>
    <t>DAANG BAKAL, MANDALUYONG</t>
  </si>
  <si>
    <t>CANDELARIA, QUEZON</t>
  </si>
  <si>
    <t>BAMBANG, NUEVA ECIJA</t>
  </si>
  <si>
    <t>MALATE, MANILA</t>
  </si>
  <si>
    <t>SAN ANTONIO, QUEZON</t>
  </si>
  <si>
    <t>SHAW BLVD., MANDALUYONG</t>
  </si>
  <si>
    <t>CULIAT, QUEZON CITY</t>
  </si>
  <si>
    <t>PAMPLONA UNO, LAS PIÑAS</t>
  </si>
  <si>
    <t>SILANG, CAVITE</t>
  </si>
  <si>
    <t>BACLARAN, PASAY</t>
  </si>
  <si>
    <t>STA. ROSA, LAGUNA</t>
  </si>
  <si>
    <t>MOA, PASAY</t>
  </si>
  <si>
    <t>BALAGTAS, BULACAN</t>
  </si>
  <si>
    <t>TALON 4, LAS PIÑAS</t>
  </si>
  <si>
    <t>BGC, TAGUIG CITY</t>
  </si>
  <si>
    <t>TALON UNO, LAS PIÑAS</t>
  </si>
  <si>
    <t>PALOCPOC, CAVITE</t>
  </si>
  <si>
    <t>TALON 5, LAS PIÑAS</t>
  </si>
  <si>
    <t>POBLACION, MAKATI</t>
  </si>
  <si>
    <t>CORDON, ISABELA</t>
  </si>
  <si>
    <t>SAN PABLO, LAGUNA</t>
  </si>
  <si>
    <t>TAMBO, PARAÑAQUE</t>
  </si>
  <si>
    <t>SANTA CRUZ, MANILA</t>
  </si>
  <si>
    <t>SAN ANTONIO, MAKATI</t>
  </si>
  <si>
    <t>SAN NICOLAS, MANILA</t>
  </si>
  <si>
    <t>BATASAN HILLS, QUEZON CITY</t>
  </si>
  <si>
    <t>SANTA ROSA, LAGUNA</t>
  </si>
  <si>
    <t>—</t>
  </si>
  <si>
    <t>7-ELEVEN</t>
  </si>
  <si>
    <t>JOLLIBEE</t>
  </si>
  <si>
    <t>RUSTAN</t>
  </si>
  <si>
    <t>MKYR TRANSPORT SERVICES</t>
  </si>
  <si>
    <t>LIN ET VIE PELLE MERCHANDISING</t>
  </si>
  <si>
    <t>LANDERS</t>
  </si>
  <si>
    <t>NAIL GARDEN</t>
  </si>
  <si>
    <t>RUSTANS</t>
  </si>
  <si>
    <t>PNC GARBROS FOODS INC</t>
  </si>
  <si>
    <t>MIT SUKOSHI FRESH</t>
  </si>
  <si>
    <t>GRAND UNION SUPERMARKET INC</t>
  </si>
  <si>
    <t>N MART GENERAL MERCHANDIZE</t>
  </si>
  <si>
    <t>FACIAL CARE CENTRE</t>
  </si>
  <si>
    <t>INENGS</t>
  </si>
  <si>
    <t>NUTRITION FOR LIFE</t>
  </si>
  <si>
    <t>YELOW CAB PIZZA</t>
  </si>
  <si>
    <t>MG PETRON CORDON SERVICE STATION</t>
  </si>
  <si>
    <t>PJ-00003</t>
  </si>
  <si>
    <t>PJINV-20260801-224506-00003</t>
  </si>
  <si>
    <t>PJ-00007</t>
  </si>
  <si>
    <t>PJINV-20260801-225935-00007</t>
  </si>
  <si>
    <t>PJ-00001</t>
  </si>
  <si>
    <t>N+1</t>
  </si>
  <si>
    <t>next row counter</t>
  </si>
  <si>
    <t>PNV</t>
  </si>
  <si>
    <t>ENTRY LOGS</t>
  </si>
  <si>
    <t>Entry Logs</t>
  </si>
  <si>
    <t>SJINV-20260802-183549-01819-00001</t>
  </si>
  <si>
    <t>Inserted from SJ Row 11 | Invoice: 1819 | 8/2/2026 6:35:49 PM</t>
  </si>
  <si>
    <t>PJINV-20260802-195054-00001</t>
  </si>
  <si>
    <t>Inserted from PJ Row 8 | 8/2/2026 7:50:54 PM</t>
  </si>
  <si>
    <t>PNV-00002</t>
  </si>
  <si>
    <t>PNVINV-20260802-195122-00002</t>
  </si>
  <si>
    <t>Inserted Non-Vat Row 8 | EWT: 0 | 8/2/2026 7:51:22 PM</t>
  </si>
  <si>
    <t>SJINV-20260831-134954-01820-00003</t>
  </si>
  <si>
    <t>SJINV-20260831-135040-01821-00004</t>
  </si>
  <si>
    <t>Inserted from SJ Row 14 | Invoice: 1821 | 8/31/2026 1:50:40 PM</t>
  </si>
  <si>
    <t>Updated from SJ Row 12 | Invoice: 1820 | 8/31/2026 1:50:49 PM</t>
  </si>
  <si>
    <t>SJINV-20260831-135123-01822-00005</t>
  </si>
  <si>
    <t>Inserted from SJ Row 14 | Invoice: 1822 | 8/31/2026 1:51:23 PM</t>
  </si>
  <si>
    <t>SJINV-20260831-135148-01823-00006</t>
  </si>
  <si>
    <t>Inserted from SJ Row 15 | Invoice: 1823 | 8/31/2026 1:51:48 PM</t>
  </si>
  <si>
    <t>SJINV-20260910-181809-01826-00007</t>
  </si>
  <si>
    <t>Inserted from SJ Row 16 | Invoice: 1826 | 9/10/2026 6:18:09 PM</t>
  </si>
  <si>
    <t>SJINV-20260910-181853-01831-00008</t>
  </si>
  <si>
    <t>Inserted from SJ Row 17 | Invoice: 1831 | 9/10/2026 6:18:53 PM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</si>
  <si>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</si>
  <si>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</si>
  <si>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</si>
  <si>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</si>
  <si>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</si>
  <si>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</si>
  <si>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</si>
  <si>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</si>
  <si>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</si>
  <si>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</si>
  <si>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</si>
  <si>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</si>
  <si>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</si>
  <si>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</si>
  <si>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</si>
  <si>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</si>
  <si>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</si>
  <si>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</si>
  <si>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</si>
  <si>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</si>
  <si>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</si>
  <si>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</si>
  <si>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</si>
  <si>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</si>
  <si>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</si>
  <si>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</si>
  <si>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</si>
  <si>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</si>
  <si>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</si>
  <si>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</si>
  <si>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</si>
  <si>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</si>
  <si>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</si>
  <si>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</si>
  <si>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</si>
  <si>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</si>
  <si>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</si>
  <si>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</si>
  <si>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</si>
  <si>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</si>
  <si>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</si>
  <si>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</si>
  <si>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</si>
  <si>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</si>
  <si>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</si>
  <si>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</si>
  <si>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</si>
  <si>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</si>
  <si>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</si>
  <si>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</si>
  <si>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</si>
  <si>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</si>
  <si>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</si>
  <si>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</si>
  <si>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</si>
  <si>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</si>
  <si>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</si>
  <si>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</si>
  <si>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</si>
  <si>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</si>
  <si>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</si>
  <si>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</si>
  <si>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</si>
  <si>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</si>
  <si>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</si>
  <si>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</si>
  <si>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</si>
  <si>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</si>
  <si>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</si>
  <si>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</si>
  <si>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</si>
  <si>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</si>
  <si>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</si>
  <si>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</si>
  <si>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</si>
  <si>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</si>
  <si>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</si>
  <si>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</si>
  <si>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</si>
  <si>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</si>
  <si>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</si>
  <si>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</si>
  <si>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</si>
  <si>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</si>
  <si>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</si>
  <si>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</si>
  <si>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</si>
  <si>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</si>
  <si>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</si>
  <si>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</si>
  <si>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</si>
  <si>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</si>
  <si>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</si>
  <si>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</si>
  <si>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</si>
  <si>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</si>
  <si>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</si>
  <si>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</si>
  <si>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</si>
  <si>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</si>
  <si>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</si>
  <si>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</si>
  <si>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</si>
  <si>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</si>
  <si>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</si>
  <si>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</si>
  <si>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</si>
  <si>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</si>
  <si>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</si>
  <si>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</si>
  <si>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</si>
  <si>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</si>
  <si>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</si>
  <si>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</si>
  <si>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</si>
  <si>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</si>
  <si>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</si>
  <si>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</si>
  <si>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</si>
  <si>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</si>
  <si>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</si>
  <si>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</si>
  <si>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</si>
  <si>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</si>
  <si>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</si>
  <si>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</si>
  <si>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</si>
  <si>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</si>
  <si>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</si>
  <si>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</si>
  <si>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</si>
  <si>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</si>
  <si>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</si>
  <si>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</si>
  <si>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</si>
  <si>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</si>
  <si>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</si>
  <si>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</si>
  <si>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</si>
  <si>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</si>
  <si>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</si>
  <si>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</si>
  <si>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</si>
  <si>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</si>
  <si>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</si>
  <si>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</si>
  <si>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</si>
  <si>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</si>
  <si>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</si>
  <si>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</si>
  <si>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</si>
  <si>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</si>
  <si>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</si>
  <si>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</si>
  <si>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</si>
  <si>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</si>
  <si>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</si>
  <si>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</si>
  <si>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</si>
  <si>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</si>
  <si>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</si>
  <si>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</si>
  <si>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</si>
  <si>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</si>
  <si>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</si>
  <si>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</si>
  <si>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</si>
  <si>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</si>
  <si>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</si>
  <si>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</si>
  <si>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</si>
  <si>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</si>
  <si>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</si>
  <si>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</si>
  <si>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</si>
  <si>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</si>
  <si>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</si>
  <si>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</si>
  <si>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</si>
  <si>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</si>
  <si>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</si>
  <si>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</si>
  <si>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</si>
  <si>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</si>
  <si>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</si>
  <si>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</si>
  <si>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</si>
  <si>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</si>
  <si>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</si>
  <si>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</si>
  <si>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</si>
  <si>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</si>
  <si>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</si>
  <si>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</si>
  <si>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</si>
  <si>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</si>
  <si>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</si>
  <si>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</si>
  <si>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</si>
  <si>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</si>
  <si>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</si>
  <si>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</si>
  <si>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</si>
  <si>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</si>
  <si>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</si>
  <si>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</si>
  <si>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</si>
  <si>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</si>
  <si>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</si>
  <si>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</si>
  <si>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</si>
  <si>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</si>
  <si>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</si>
  <si>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</si>
  <si>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</si>
  <si>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</si>
  <si>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</si>
  <si>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</si>
  <si>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</si>
  <si>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</si>
  <si>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</si>
  <si>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</si>
  <si>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</si>
  <si>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PJINV-20260918-010112-00003</t>
  </si>
  <si>
    <t>Inserted from PJ Row 9 | 9/18/2026 1:01:12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</si>
</sst>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8"/>
      <name val="Calibri"/>
      <family val="2"/>
      <scheme val="minor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0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</borders>
  <cellStyleXfs count="2">
    <xf numFmtId="0" fontId="0" fillId="0" borderId="0"/>
    <xf numFmtId="43" fontId="43" fillId="0" borderId="0" applyFont="0" applyFill="0" applyBorder="0" applyAlignment="0" applyProtection="0"/>
  </cellStyleXfs>
  <cellXfs count="625">
    <xf numFmtId="0" fontId="0" fillId="0" borderId="0" xfId="0"/>
    <xf numFmtId="49" fontId="6" fillId="0" borderId="8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horizontal="center" vertical="center"/>
    </xf>
    <xf numFmtId="166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166" fontId="13" fillId="2" borderId="8" xfId="0" quotePrefix="1" applyNumberFormat="1" applyFont="1" applyFill="1" applyBorder="1" applyAlignment="1">
      <alignment horizontal="center" vertical="center"/>
    </xf>
    <xf numFmtId="166" fontId="13" fillId="2" borderId="8" xfId="0" quotePrefix="1" applyNumberFormat="1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vertical="center"/>
    </xf>
    <xf numFmtId="166" fontId="13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vertical="center"/>
    </xf>
    <xf numFmtId="166" fontId="13" fillId="2" borderId="10" xfId="0" applyNumberFormat="1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vertical="center"/>
    </xf>
    <xf numFmtId="0" fontId="13" fillId="2" borderId="10" xfId="0" applyFont="1" applyFill="1" applyBorder="1" applyAlignment="1">
      <alignment horizontal="center" vertical="center"/>
    </xf>
    <xf numFmtId="166" fontId="13" fillId="2" borderId="10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6" fontId="20" fillId="0" borderId="0" xfId="0" applyNumberFormat="1" applyFont="1"/>
    <xf numFmtId="166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5" fontId="22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165" fontId="23" fillId="0" borderId="16" xfId="0" applyNumberFormat="1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165" fontId="10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 wrapText="1"/>
    </xf>
    <xf numFmtId="165" fontId="22" fillId="0" borderId="17" xfId="0" applyNumberFormat="1" applyFont="1" applyBorder="1" applyAlignment="1">
      <alignment horizontal="left" vertical="center" wrapText="1"/>
    </xf>
    <xf numFmtId="165" fontId="22" fillId="0" borderId="18" xfId="0" applyNumberFormat="1" applyFont="1" applyBorder="1" applyAlignment="1">
      <alignment horizontal="center" vertical="center"/>
    </xf>
    <xf numFmtId="166" fontId="22" fillId="0" borderId="21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left" vertical="center" wrapText="1"/>
    </xf>
    <xf numFmtId="166" fontId="22" fillId="0" borderId="23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/>
    <xf numFmtId="4" fontId="13" fillId="2" borderId="1" xfId="0" applyNumberFormat="1" applyFont="1" applyFill="1" applyBorder="1"/>
    <xf numFmtId="168" fontId="24" fillId="0" borderId="19" xfId="0" applyNumberFormat="1" applyFont="1" applyBorder="1" applyAlignment="1">
      <alignment horizontal="center" vertical="center"/>
    </xf>
    <xf numFmtId="1" fontId="13" fillId="0" borderId="8" xfId="0" quotePrefix="1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/>
    </xf>
    <xf numFmtId="167" fontId="13" fillId="0" borderId="21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left" vertical="center" wrapText="1"/>
    </xf>
    <xf numFmtId="167" fontId="13" fillId="0" borderId="23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 applyAlignment="1">
      <alignment horizontal="left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left" vertical="center"/>
    </xf>
    <xf numFmtId="167" fontId="13" fillId="0" borderId="25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left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left" vertical="center"/>
    </xf>
    <xf numFmtId="167" fontId="13" fillId="0" borderId="28" xfId="0" applyNumberFormat="1" applyFont="1" applyBorder="1" applyAlignment="1">
      <alignment horizontal="left" vertical="center"/>
    </xf>
    <xf numFmtId="167" fontId="13" fillId="0" borderId="29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left" vertical="center" wrapText="1"/>
    </xf>
    <xf numFmtId="167" fontId="13" fillId="0" borderId="31" xfId="0" applyNumberFormat="1" applyFont="1" applyBorder="1" applyAlignment="1">
      <alignment horizontal="center" vertical="center"/>
    </xf>
    <xf numFmtId="167" fontId="13" fillId="3" borderId="21" xfId="0" applyNumberFormat="1" applyFont="1" applyFill="1" applyBorder="1" applyAlignment="1">
      <alignment horizontal="center" vertical="center"/>
    </xf>
    <xf numFmtId="167" fontId="13" fillId="0" borderId="32" xfId="0" applyNumberFormat="1" applyFont="1" applyBorder="1" applyAlignment="1">
      <alignment horizontal="left" vertical="center"/>
    </xf>
    <xf numFmtId="167" fontId="13" fillId="0" borderId="33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left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4" fillId="0" borderId="19" xfId="0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 wrapText="1"/>
    </xf>
    <xf numFmtId="167" fontId="13" fillId="0" borderId="36" xfId="0" applyNumberFormat="1" applyFont="1" applyBorder="1" applyAlignment="1">
      <alignment horizontal="left" vertical="center"/>
    </xf>
    <xf numFmtId="167" fontId="13" fillId="0" borderId="3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left" vertical="center" wrapText="1"/>
    </xf>
    <xf numFmtId="167" fontId="13" fillId="0" borderId="39" xfId="0" applyNumberFormat="1" applyFont="1" applyBorder="1" applyAlignment="1">
      <alignment horizontal="center" vertical="center"/>
    </xf>
    <xf numFmtId="169" fontId="24" fillId="0" borderId="19" xfId="0" applyNumberFormat="1" applyFont="1" applyBorder="1" applyAlignment="1">
      <alignment horizontal="center" vertical="center"/>
    </xf>
    <xf numFmtId="169" fontId="24" fillId="0" borderId="40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67" fontId="13" fillId="3" borderId="37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1" fontId="13" fillId="0" borderId="42" xfId="0" applyNumberFormat="1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13" fillId="0" borderId="8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70" fontId="8" fillId="2" borderId="8" xfId="0" applyNumberFormat="1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vertical="center"/>
    </xf>
    <xf numFmtId="171" fontId="8" fillId="2" borderId="8" xfId="0" applyNumberFormat="1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horizontal="center" vertical="center"/>
    </xf>
    <xf numFmtId="171" fontId="8" fillId="2" borderId="10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vertical="center"/>
    </xf>
    <xf numFmtId="172" fontId="19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6" fontId="4" fillId="0" borderId="49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10" xfId="0" quotePrefix="1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vertical="center"/>
    </xf>
    <xf numFmtId="166" fontId="28" fillId="2" borderId="10" xfId="0" applyNumberFormat="1" applyFont="1" applyFill="1" applyBorder="1" applyAlignment="1">
      <alignment horizontal="center" vertical="center"/>
    </xf>
    <xf numFmtId="166" fontId="27" fillId="2" borderId="1" xfId="0" applyNumberFormat="1" applyFont="1" applyFill="1" applyBorder="1"/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166" fontId="28" fillId="0" borderId="9" xfId="0" applyNumberFormat="1" applyFont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166" fontId="28" fillId="3" borderId="11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vertical="center"/>
    </xf>
    <xf numFmtId="166" fontId="12" fillId="2" borderId="12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vertical="center"/>
    </xf>
    <xf numFmtId="166" fontId="28" fillId="2" borderId="8" xfId="0" applyNumberFormat="1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vertical="center"/>
    </xf>
    <xf numFmtId="166" fontId="28" fillId="2" borderId="12" xfId="0" applyNumberFormat="1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vertical="center"/>
    </xf>
    <xf numFmtId="0" fontId="28" fillId="3" borderId="12" xfId="0" applyFont="1" applyFill="1" applyBorder="1" applyAlignment="1">
      <alignment horizontal="center" vertical="center"/>
    </xf>
    <xf numFmtId="166" fontId="28" fillId="3" borderId="12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6" fontId="28" fillId="3" borderId="10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6" fontId="29" fillId="2" borderId="1" xfId="0" applyNumberFormat="1" applyFont="1" applyFill="1" applyBorder="1"/>
    <xf numFmtId="166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6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10" xfId="0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vertical="center" wrapText="1"/>
    </xf>
    <xf numFmtId="0" fontId="25" fillId="2" borderId="10" xfId="0" applyFont="1" applyFill="1" applyBorder="1" applyAlignment="1">
      <alignment vertical="center"/>
    </xf>
    <xf numFmtId="166" fontId="25" fillId="2" borderId="10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vertical="center"/>
    </xf>
    <xf numFmtId="0" fontId="25" fillId="2" borderId="8" xfId="0" applyFont="1" applyFill="1" applyBorder="1" applyAlignment="1">
      <alignment horizontal="center" vertical="center"/>
    </xf>
    <xf numFmtId="166" fontId="25" fillId="2" borderId="8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10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8" xfId="0" quotePrefix="1" applyNumberFormat="1" applyFont="1" applyBorder="1" applyAlignment="1">
      <alignment horizontal="center" vertical="center"/>
    </xf>
    <xf numFmtId="17" fontId="39" fillId="0" borderId="6" xfId="0" quotePrefix="1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166" fontId="36" fillId="0" borderId="8" xfId="0" applyNumberFormat="1" applyFont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vertical="center"/>
    </xf>
    <xf numFmtId="0" fontId="28" fillId="2" borderId="8" xfId="0" quotePrefix="1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vertical="center"/>
    </xf>
    <xf numFmtId="0" fontId="36" fillId="0" borderId="8" xfId="0" applyFont="1" applyBorder="1" applyAlignment="1">
      <alignment horizontal="left" vertical="center"/>
    </xf>
    <xf numFmtId="166" fontId="27" fillId="0" borderId="8" xfId="0" applyNumberFormat="1" applyFont="1" applyBorder="1" applyAlignment="1">
      <alignment horizontal="center" vertical="center" wrapText="1"/>
    </xf>
    <xf numFmtId="166" fontId="27" fillId="2" borderId="8" xfId="0" applyNumberFormat="1" applyFont="1" applyFill="1" applyBorder="1" applyAlignment="1">
      <alignment horizontal="center" vertical="center" wrapText="1"/>
    </xf>
    <xf numFmtId="166" fontId="29" fillId="0" borderId="8" xfId="0" applyNumberFormat="1" applyFont="1" applyBorder="1" applyAlignment="1">
      <alignment horizontal="center" vertical="center" wrapText="1"/>
    </xf>
    <xf numFmtId="166" fontId="29" fillId="2" borderId="8" xfId="0" applyNumberFormat="1" applyFont="1" applyFill="1" applyBorder="1" applyAlignment="1">
      <alignment horizontal="center" vertical="center" wrapText="1"/>
    </xf>
    <xf numFmtId="166" fontId="36" fillId="0" borderId="8" xfId="0" applyNumberFormat="1" applyFont="1" applyBorder="1" applyAlignment="1">
      <alignment horizontal="center" vertical="center" wrapText="1"/>
    </xf>
    <xf numFmtId="166" fontId="36" fillId="2" borderId="8" xfId="0" applyNumberFormat="1" applyFont="1" applyFill="1" applyBorder="1" applyAlignment="1">
      <alignment horizontal="center" vertical="center" wrapText="1"/>
    </xf>
    <xf numFmtId="166" fontId="40" fillId="0" borderId="8" xfId="0" applyNumberFormat="1" applyFont="1" applyBorder="1" applyAlignment="1">
      <alignment horizontal="center" vertical="center" wrapText="1"/>
    </xf>
    <xf numFmtId="166" fontId="40" fillId="2" borderId="8" xfId="0" applyNumberFormat="1" applyFont="1" applyFill="1" applyBorder="1" applyAlignment="1">
      <alignment horizontal="center" vertical="center" wrapText="1"/>
    </xf>
    <xf numFmtId="166" fontId="28" fillId="0" borderId="8" xfId="0" applyNumberFormat="1" applyFont="1" applyBorder="1" applyAlignment="1">
      <alignment horizontal="center" vertical="center" wrapText="1"/>
    </xf>
    <xf numFmtId="0" fontId="28" fillId="2" borderId="50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166" fontId="4" fillId="0" borderId="48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 wrapText="1"/>
    </xf>
    <xf numFmtId="0" fontId="5" fillId="0" borderId="53" xfId="0" applyFont="1" applyBorder="1"/>
    <xf numFmtId="165" fontId="41" fillId="0" borderId="52" xfId="0" applyNumberFormat="1" applyFont="1" applyBorder="1" applyAlignment="1">
      <alignment vertical="center"/>
    </xf>
    <xf numFmtId="165" fontId="4" fillId="0" borderId="51" xfId="0" applyNumberFormat="1" applyFont="1" applyBorder="1" applyAlignment="1">
      <alignment vertical="center"/>
    </xf>
    <xf numFmtId="49" fontId="10" fillId="2" borderId="4" xfId="0" applyNumberFormat="1" applyFont="1" applyFill="1" applyBorder="1"/>
    <xf numFmtId="49" fontId="9" fillId="2" borderId="4" xfId="0" applyNumberFormat="1" applyFont="1" applyFill="1" applyBorder="1"/>
    <xf numFmtId="49" fontId="3" fillId="2" borderId="4" xfId="0" applyNumberFormat="1" applyFont="1" applyFill="1" applyBorder="1"/>
    <xf numFmtId="0" fontId="9" fillId="2" borderId="4" xfId="0" applyFont="1" applyFill="1" applyBorder="1"/>
    <xf numFmtId="0" fontId="3" fillId="2" borderId="4" xfId="0" applyFont="1" applyFill="1" applyBorder="1"/>
    <xf numFmtId="0" fontId="25" fillId="2" borderId="4" xfId="0" applyFont="1" applyFill="1" applyBorder="1"/>
    <xf numFmtId="166" fontId="13" fillId="2" borderId="42" xfId="0" quotePrefix="1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3" fillId="2" borderId="42" xfId="0" applyFont="1" applyFill="1" applyBorder="1" applyAlignment="1">
      <alignment horizontal="left" vertical="center"/>
    </xf>
    <xf numFmtId="166" fontId="13" fillId="2" borderId="42" xfId="0" quotePrefix="1" applyNumberFormat="1" applyFont="1" applyFill="1" applyBorder="1" applyAlignment="1">
      <alignment horizontal="left" vertical="center"/>
    </xf>
    <xf numFmtId="166" fontId="13" fillId="2" borderId="54" xfId="0" applyNumberFormat="1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vertical="center"/>
    </xf>
    <xf numFmtId="0" fontId="13" fillId="2" borderId="42" xfId="0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horizontal="center" vertical="center"/>
    </xf>
    <xf numFmtId="166" fontId="8" fillId="2" borderId="42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7" fillId="2" borderId="4" xfId="0" applyFont="1" applyFill="1" applyBorder="1"/>
    <xf numFmtId="0" fontId="8" fillId="2" borderId="4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/>
    </xf>
    <xf numFmtId="0" fontId="11" fillId="2" borderId="4" xfId="0" applyFont="1" applyFill="1" applyBorder="1"/>
    <xf numFmtId="49" fontId="13" fillId="2" borderId="42" xfId="0" applyNumberFormat="1" applyFont="1" applyFill="1" applyBorder="1" applyAlignment="1">
      <alignment horizontal="center" vertical="center"/>
    </xf>
    <xf numFmtId="49" fontId="13" fillId="2" borderId="10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0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0" fontId="41" fillId="2" borderId="55" xfId="0" applyFont="1" applyFill="1" applyBorder="1" applyAlignment="1">
      <alignment horizontal="center"/>
    </xf>
    <xf numFmtId="0" fontId="9" fillId="2" borderId="55" xfId="0" applyFont="1" applyFill="1" applyBorder="1"/>
    <xf numFmtId="166" fontId="6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/>
    <xf numFmtId="166" fontId="13" fillId="2" borderId="55" xfId="0" applyNumberFormat="1" applyFont="1" applyFill="1" applyBorder="1" applyAlignment="1">
      <alignment horizontal="center" vertical="center"/>
    </xf>
    <xf numFmtId="166" fontId="13" fillId="2" borderId="55" xfId="0" applyNumberFormat="1" applyFont="1" applyFill="1" applyBorder="1" applyAlignment="1">
      <alignment vertical="center"/>
    </xf>
    <xf numFmtId="0" fontId="3" fillId="2" borderId="55" xfId="0" applyFont="1" applyFill="1" applyBorder="1"/>
    <xf numFmtId="0" fontId="0" fillId="0" borderId="55" xfId="0" applyBorder="1"/>
    <xf numFmtId="0" fontId="44" fillId="2" borderId="4" xfId="0" applyFont="1" applyFill="1" applyBorder="1"/>
    <xf numFmtId="0" fontId="45" fillId="2" borderId="4" xfId="0" applyFont="1" applyFill="1" applyBorder="1"/>
    <xf numFmtId="166" fontId="45" fillId="2" borderId="10" xfId="0" applyNumberFormat="1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49" fontId="48" fillId="2" borderId="8" xfId="0" applyNumberFormat="1" applyFont="1" applyFill="1" applyBorder="1" applyAlignment="1">
      <alignment horizontal="center" vertical="center"/>
    </xf>
    <xf numFmtId="166" fontId="48" fillId="2" borderId="42" xfId="0" quotePrefix="1" applyNumberFormat="1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vertical="center"/>
    </xf>
    <xf numFmtId="0" fontId="48" fillId="2" borderId="42" xfId="0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horizontal="center" vertical="center"/>
    </xf>
    <xf numFmtId="49" fontId="48" fillId="2" borderId="42" xfId="0" applyNumberFormat="1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vertical="center"/>
    </xf>
    <xf numFmtId="166" fontId="46" fillId="2" borderId="42" xfId="0" applyNumberFormat="1" applyFont="1" applyFill="1" applyBorder="1" applyAlignment="1">
      <alignment vertical="center"/>
    </xf>
    <xf numFmtId="0" fontId="48" fillId="2" borderId="10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horizontal="center" vertical="center"/>
    </xf>
    <xf numFmtId="166" fontId="13" fillId="2" borderId="56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0" fontId="13" fillId="2" borderId="7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vertical="center"/>
    </xf>
    <xf numFmtId="0" fontId="13" fillId="2" borderId="56" xfId="0" applyFont="1" applyFill="1" applyBorder="1" applyAlignment="1">
      <alignment vertical="center"/>
    </xf>
    <xf numFmtId="0" fontId="13" fillId="2" borderId="56" xfId="0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vertical="center"/>
    </xf>
    <xf numFmtId="166" fontId="13" fillId="2" borderId="56" xfId="0" applyNumberFormat="1" applyFont="1" applyFill="1" applyBorder="1" applyAlignment="1">
      <alignment vertical="center"/>
    </xf>
    <xf numFmtId="166" fontId="8" fillId="2" borderId="42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171" fontId="8" fillId="2" borderId="42" xfId="0" applyNumberFormat="1" applyFont="1" applyFill="1" applyBorder="1" applyAlignment="1">
      <alignment horizontal="center" vertical="center"/>
    </xf>
    <xf numFmtId="43" fontId="13" fillId="2" borderId="8" xfId="1" applyFont="1" applyFill="1" applyBorder="1" applyAlignment="1">
      <alignment vertical="center"/>
    </xf>
    <xf numFmtId="43" fontId="13" fillId="2" borderId="8" xfId="0" applyNumberFormat="1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2" fillId="2" borderId="4" xfId="0" applyFont="1" applyFill="1" applyBorder="1" applyAlignment="1">
      <alignment horizontal="center" vertical="center"/>
    </xf>
    <xf numFmtId="0" fontId="50" fillId="2" borderId="4" xfId="0" applyFont="1" applyFill="1" applyBorder="1"/>
    <xf numFmtId="0" fontId="51" fillId="2" borderId="4" xfId="0" applyFont="1" applyFill="1" applyBorder="1"/>
    <xf numFmtId="0" fontId="47" fillId="2" borderId="4" xfId="0" applyFont="1" applyFill="1" applyBorder="1" applyAlignment="1">
      <alignment horizontal="center"/>
    </xf>
    <xf numFmtId="0" fontId="47" fillId="2" borderId="4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52" fillId="2" borderId="4" xfId="0" applyFont="1" applyFill="1" applyBorder="1" applyAlignment="1">
      <alignment horizontal="left" vertical="center"/>
    </xf>
    <xf numFmtId="165" fontId="45" fillId="0" borderId="10" xfId="0" quotePrefix="1" applyNumberFormat="1" applyFont="1" applyBorder="1" applyAlignment="1">
      <alignment horizontal="center" vertical="center" wrapText="1"/>
    </xf>
    <xf numFmtId="0" fontId="46" fillId="2" borderId="8" xfId="0" applyFont="1" applyFill="1" applyBorder="1" applyAlignment="1">
      <alignment horizontal="center" vertical="center"/>
    </xf>
    <xf numFmtId="166" fontId="46" fillId="2" borderId="8" xfId="0" applyNumberFormat="1" applyFont="1" applyFill="1" applyBorder="1" applyAlignment="1">
      <alignment horizontal="center" vertical="center"/>
    </xf>
    <xf numFmtId="166" fontId="46" fillId="2" borderId="10" xfId="0" applyNumberFormat="1" applyFont="1" applyFill="1" applyBorder="1" applyAlignment="1">
      <alignment horizontal="center" vertical="center"/>
    </xf>
    <xf numFmtId="43" fontId="46" fillId="2" borderId="8" xfId="0" applyNumberFormat="1" applyFont="1" applyFill="1" applyBorder="1" applyAlignment="1">
      <alignment horizontal="center" vertical="center"/>
    </xf>
    <xf numFmtId="43" fontId="46" fillId="2" borderId="42" xfId="0" applyNumberFormat="1" applyFont="1" applyFill="1" applyBorder="1" applyAlignment="1">
      <alignment horizontal="center" vertical="center"/>
    </xf>
    <xf numFmtId="49" fontId="45" fillId="0" borderId="59" xfId="0" applyNumberFormat="1" applyFont="1" applyBorder="1" applyAlignment="1">
      <alignment horizontal="center" vertical="center"/>
    </xf>
    <xf numFmtId="49" fontId="45" fillId="0" borderId="60" xfId="0" applyNumberFormat="1" applyFont="1" applyBorder="1" applyAlignment="1">
      <alignment horizontal="center" vertical="center"/>
    </xf>
    <xf numFmtId="166" fontId="46" fillId="2" borderId="54" xfId="0" applyNumberFormat="1" applyFont="1" applyFill="1" applyBorder="1" applyAlignment="1">
      <alignment horizontal="center" vertical="center"/>
    </xf>
    <xf numFmtId="0" fontId="46" fillId="2" borderId="54" xfId="0" applyFont="1" applyFill="1" applyBorder="1" applyAlignment="1">
      <alignment vertical="center"/>
    </xf>
    <xf numFmtId="0" fontId="46" fillId="2" borderId="54" xfId="0" applyFont="1" applyFill="1" applyBorder="1" applyAlignment="1">
      <alignment horizontal="center" vertical="center"/>
    </xf>
    <xf numFmtId="171" fontId="46" fillId="2" borderId="54" xfId="0" applyNumberFormat="1" applyFont="1" applyFill="1" applyBorder="1" applyAlignment="1">
      <alignment horizontal="center" vertical="center"/>
    </xf>
    <xf numFmtId="43" fontId="46" fillId="2" borderId="54" xfId="0" applyNumberFormat="1" applyFont="1" applyFill="1" applyBorder="1" applyAlignment="1">
      <alignment horizontal="center" vertical="center"/>
    </xf>
    <xf numFmtId="49" fontId="45" fillId="0" borderId="51" xfId="0" applyNumberFormat="1" applyFont="1" applyBorder="1" applyAlignment="1">
      <alignment horizontal="center" vertical="center"/>
    </xf>
    <xf numFmtId="49" fontId="48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49" fontId="13" fillId="2" borderId="63" xfId="0" applyNumberFormat="1" applyFont="1" applyFill="1" applyBorder="1" applyAlignment="1">
      <alignment horizontal="center" vertical="center"/>
    </xf>
    <xf numFmtId="49" fontId="48" fillId="2" borderId="64" xfId="0" applyNumberFormat="1" applyFont="1" applyFill="1" applyBorder="1" applyAlignment="1">
      <alignment horizontal="center" vertical="center"/>
    </xf>
    <xf numFmtId="49" fontId="13" fillId="2" borderId="65" xfId="0" applyNumberFormat="1" applyFont="1" applyFill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72" xfId="0" applyNumberFormat="1" applyFont="1" applyBorder="1" applyAlignment="1">
      <alignment horizontal="center" vertical="center"/>
    </xf>
    <xf numFmtId="49" fontId="45" fillId="0" borderId="66" xfId="0" applyNumberFormat="1" applyFont="1" applyBorder="1" applyAlignment="1">
      <alignment horizontal="center" vertical="center"/>
    </xf>
    <xf numFmtId="49" fontId="13" fillId="2" borderId="72" xfId="0" applyNumberFormat="1" applyFont="1" applyFill="1" applyBorder="1" applyAlignment="1">
      <alignment horizontal="center" vertical="center"/>
    </xf>
    <xf numFmtId="49" fontId="13" fillId="2" borderId="73" xfId="0" applyNumberFormat="1" applyFont="1" applyFill="1" applyBorder="1" applyAlignment="1">
      <alignment horizontal="center" vertical="center"/>
    </xf>
    <xf numFmtId="49" fontId="13" fillId="2" borderId="74" xfId="0" applyNumberFormat="1" applyFont="1" applyFill="1" applyBorder="1" applyAlignment="1">
      <alignment horizontal="center" vertical="center"/>
    </xf>
    <xf numFmtId="49" fontId="13" fillId="2" borderId="70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75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166" fontId="8" fillId="2" borderId="76" xfId="0" applyNumberFormat="1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vertical="center"/>
    </xf>
    <xf numFmtId="0" fontId="8" fillId="2" borderId="76" xfId="0" applyFont="1" applyFill="1" applyBorder="1" applyAlignment="1">
      <alignment horizontal="center" vertical="center"/>
    </xf>
    <xf numFmtId="171" fontId="8" fillId="2" borderId="76" xfId="0" applyNumberFormat="1" applyFont="1" applyFill="1" applyBorder="1" applyAlignment="1">
      <alignment horizontal="center" vertical="center"/>
    </xf>
    <xf numFmtId="43" fontId="46" fillId="2" borderId="76" xfId="0" applyNumberFormat="1" applyFont="1" applyFill="1" applyBorder="1" applyAlignment="1">
      <alignment horizontal="center" vertical="center"/>
    </xf>
    <xf numFmtId="43" fontId="46" fillId="2" borderId="77" xfId="0" applyNumberFormat="1" applyFont="1" applyFill="1" applyBorder="1" applyAlignment="1">
      <alignment horizontal="center" vertical="center"/>
    </xf>
    <xf numFmtId="43" fontId="46" fillId="2" borderId="78" xfId="0" applyNumberFormat="1" applyFont="1" applyFill="1" applyBorder="1" applyAlignment="1">
      <alignment horizontal="center" vertical="center"/>
    </xf>
    <xf numFmtId="43" fontId="46" fillId="2" borderId="57" xfId="0" applyNumberFormat="1" applyFont="1" applyFill="1" applyBorder="1" applyAlignment="1">
      <alignment horizontal="center" vertical="center"/>
    </xf>
    <xf numFmtId="170" fontId="8" fillId="2" borderId="7" xfId="0" applyNumberFormat="1" applyFont="1" applyFill="1" applyBorder="1" applyAlignment="1">
      <alignment horizontal="center" vertical="center"/>
    </xf>
    <xf numFmtId="166" fontId="8" fillId="2" borderId="78" xfId="0" applyNumberFormat="1" applyFont="1" applyFill="1" applyBorder="1" applyAlignment="1">
      <alignment horizontal="center" vertical="center"/>
    </xf>
    <xf numFmtId="0" fontId="8" fillId="2" borderId="78" xfId="0" applyFont="1" applyFill="1" applyBorder="1" applyAlignment="1">
      <alignment vertical="center"/>
    </xf>
    <xf numFmtId="0" fontId="8" fillId="2" borderId="78" xfId="0" applyFont="1" applyFill="1" applyBorder="1" applyAlignment="1">
      <alignment horizontal="center" vertical="center"/>
    </xf>
    <xf numFmtId="171" fontId="8" fillId="2" borderId="78" xfId="0" applyNumberFormat="1" applyFont="1" applyFill="1" applyBorder="1" applyAlignment="1">
      <alignment horizontal="center" vertical="center"/>
    </xf>
    <xf numFmtId="170" fontId="8" fillId="2" borderId="10" xfId="0" applyNumberFormat="1" applyFont="1" applyFill="1" applyBorder="1" applyAlignment="1">
      <alignment horizontal="center" vertical="center"/>
    </xf>
    <xf numFmtId="170" fontId="8" fillId="2" borderId="76" xfId="0" applyNumberFormat="1" applyFont="1" applyFill="1" applyBorder="1" applyAlignment="1">
      <alignment horizontal="center" vertical="center"/>
    </xf>
    <xf numFmtId="43" fontId="8" fillId="2" borderId="76" xfId="0" applyNumberFormat="1" applyFont="1" applyFill="1" applyBorder="1" applyAlignment="1">
      <alignment horizontal="center" vertical="center"/>
    </xf>
    <xf numFmtId="165" fontId="45" fillId="0" borderId="81" xfId="0" applyNumberFormat="1" applyFont="1" applyBorder="1" applyAlignment="1">
      <alignment horizontal="center" vertical="center" wrapText="1"/>
    </xf>
    <xf numFmtId="0" fontId="8" fillId="2" borderId="82" xfId="0" applyFont="1" applyFill="1" applyBorder="1" applyAlignment="1">
      <alignment horizontal="center" vertical="center"/>
    </xf>
    <xf numFmtId="166" fontId="8" fillId="2" borderId="82" xfId="0" applyNumberFormat="1" applyFont="1" applyFill="1" applyBorder="1" applyAlignment="1">
      <alignment horizontal="center" vertical="center"/>
    </xf>
    <xf numFmtId="0" fontId="8" fillId="2" borderId="82" xfId="0" applyFont="1" applyFill="1" applyBorder="1" applyAlignment="1">
      <alignment horizontal="left" vertical="center"/>
    </xf>
    <xf numFmtId="0" fontId="46" fillId="2" borderId="82" xfId="0" quotePrefix="1" applyFont="1" applyFill="1" applyBorder="1" applyAlignment="1">
      <alignment horizontal="center" vertical="center"/>
    </xf>
    <xf numFmtId="43" fontId="8" fillId="2" borderId="82" xfId="0" applyNumberFormat="1" applyFont="1" applyFill="1" applyBorder="1" applyAlignment="1">
      <alignment horizontal="center" vertical="center"/>
    </xf>
    <xf numFmtId="166" fontId="13" fillId="2" borderId="57" xfId="0" quotePrefix="1" applyNumberFormat="1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vertical="center"/>
    </xf>
    <xf numFmtId="0" fontId="13" fillId="2" borderId="57" xfId="0" applyFont="1" applyFill="1" applyBorder="1" applyAlignment="1">
      <alignment horizontal="left" vertical="center"/>
    </xf>
    <xf numFmtId="166" fontId="13" fillId="2" borderId="57" xfId="0" quotePrefix="1" applyNumberFormat="1" applyFont="1" applyFill="1" applyBorder="1" applyAlignment="1">
      <alignment horizontal="left" vertical="center"/>
    </xf>
    <xf numFmtId="49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vertical="center"/>
    </xf>
    <xf numFmtId="0" fontId="48" fillId="2" borderId="7" xfId="0" applyFont="1" applyFill="1" applyBorder="1" applyAlignment="1">
      <alignment horizontal="center" vertical="center"/>
    </xf>
    <xf numFmtId="166" fontId="13" fillId="2" borderId="7" xfId="0" quotePrefix="1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left" vertical="center"/>
    </xf>
    <xf numFmtId="166" fontId="13" fillId="2" borderId="7" xfId="0" quotePrefix="1" applyNumberFormat="1" applyFont="1" applyFill="1" applyBorder="1" applyAlignment="1">
      <alignment horizontal="left" vertical="center"/>
    </xf>
    <xf numFmtId="166" fontId="8" fillId="2" borderId="7" xfId="0" applyNumberFormat="1" applyFont="1" applyFill="1" applyBorder="1" applyAlignment="1">
      <alignment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166" fontId="13" fillId="2" borderId="76" xfId="0" quotePrefix="1" applyNumberFormat="1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vertical="center"/>
    </xf>
    <xf numFmtId="0" fontId="13" fillId="2" borderId="76" xfId="0" applyFont="1" applyFill="1" applyBorder="1" applyAlignment="1">
      <alignment horizontal="left" vertical="center"/>
    </xf>
    <xf numFmtId="166" fontId="13" fillId="2" borderId="76" xfId="0" quotePrefix="1" applyNumberFormat="1" applyFont="1" applyFill="1" applyBorder="1" applyAlignment="1">
      <alignment horizontal="left" vertical="center"/>
    </xf>
    <xf numFmtId="49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vertical="center"/>
    </xf>
    <xf numFmtId="0" fontId="25" fillId="2" borderId="83" xfId="0" applyFont="1" applyFill="1" applyBorder="1"/>
    <xf numFmtId="0" fontId="0" fillId="0" borderId="83" xfId="0" applyBorder="1"/>
    <xf numFmtId="0" fontId="27" fillId="2" borderId="4" xfId="0" applyFont="1" applyFill="1" applyBorder="1"/>
    <xf numFmtId="166" fontId="27" fillId="2" borderId="4" xfId="0" applyNumberFormat="1" applyFont="1" applyFill="1" applyBorder="1"/>
    <xf numFmtId="166" fontId="29" fillId="2" borderId="4" xfId="0" applyNumberFormat="1" applyFont="1" applyFill="1" applyBorder="1"/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84" xfId="0" applyNumberFormat="1" applyFont="1" applyFill="1" applyBorder="1" applyAlignment="1">
      <alignment horizontal="center" vertical="center"/>
    </xf>
    <xf numFmtId="0" fontId="50" fillId="2" borderId="71" xfId="0" applyFont="1" applyFill="1" applyBorder="1" applyAlignment="1">
      <alignment horizontal="center" vertical="center"/>
    </xf>
    <xf numFmtId="0" fontId="50" fillId="2" borderId="60" xfId="0" applyFont="1" applyFill="1" applyBorder="1" applyAlignment="1">
      <alignment horizontal="center" vertical="center"/>
    </xf>
    <xf numFmtId="166" fontId="28" fillId="2" borderId="56" xfId="0" applyNumberFormat="1" applyFont="1" applyFill="1" applyBorder="1" applyAlignment="1">
      <alignment horizontal="center" vertical="center"/>
    </xf>
    <xf numFmtId="166" fontId="13" fillId="2" borderId="78" xfId="0" quotePrefix="1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vertical="center"/>
    </xf>
    <xf numFmtId="0" fontId="13" fillId="2" borderId="78" xfId="0" applyFont="1" applyFill="1" applyBorder="1" applyAlignment="1">
      <alignment horizontal="left" vertical="center"/>
    </xf>
    <xf numFmtId="166" fontId="13" fillId="2" borderId="78" xfId="0" quotePrefix="1" applyNumberFormat="1" applyFont="1" applyFill="1" applyBorder="1" applyAlignment="1">
      <alignment horizontal="left" vertical="center"/>
    </xf>
    <xf numFmtId="49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vertical="center"/>
    </xf>
    <xf numFmtId="0" fontId="48" fillId="5" borderId="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66" fontId="13" fillId="5" borderId="8" xfId="0" quotePrefix="1" applyNumberFormat="1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horizontal="left" vertical="center"/>
    </xf>
    <xf numFmtId="166" fontId="13" fillId="5" borderId="8" xfId="0" quotePrefix="1" applyNumberFormat="1" applyFont="1" applyFill="1" applyBorder="1" applyAlignment="1">
      <alignment horizontal="left" vertical="center"/>
    </xf>
    <xf numFmtId="49" fontId="13" fillId="5" borderId="8" xfId="0" applyNumberFormat="1" applyFont="1" applyFill="1" applyBorder="1" applyAlignment="1">
      <alignment horizontal="center" vertical="center"/>
    </xf>
    <xf numFmtId="166" fontId="13" fillId="5" borderId="8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vertical="center"/>
    </xf>
    <xf numFmtId="166" fontId="13" fillId="5" borderId="8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6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6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6" fontId="13" fillId="5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vertical="center"/>
    </xf>
    <xf numFmtId="0" fontId="48" fillId="5" borderId="76" xfId="0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horizontal="center" vertical="center"/>
    </xf>
    <xf numFmtId="166" fontId="13" fillId="5" borderId="76" xfId="0" quotePrefix="1" applyNumberFormat="1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vertical="center"/>
    </xf>
    <xf numFmtId="0" fontId="13" fillId="5" borderId="76" xfId="0" applyFont="1" applyFill="1" applyBorder="1" applyAlignment="1">
      <alignment horizontal="left" vertical="center"/>
    </xf>
    <xf numFmtId="166" fontId="13" fillId="5" borderId="76" xfId="0" quotePrefix="1" applyNumberFormat="1" applyFont="1" applyFill="1" applyBorder="1" applyAlignment="1">
      <alignment horizontal="left" vertical="center"/>
    </xf>
    <xf numFmtId="49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vertical="center"/>
    </xf>
    <xf numFmtId="166" fontId="22" fillId="0" borderId="4" xfId="0" applyNumberFormat="1" applyFont="1" applyBorder="1" applyAlignment="1">
      <alignment horizontal="center" vertical="center"/>
    </xf>
    <xf numFmtId="168" fontId="24" fillId="6" borderId="19" xfId="0" applyNumberFormat="1" applyFont="1" applyFill="1" applyBorder="1" applyAlignment="1">
      <alignment horizontal="center" vertical="center"/>
    </xf>
    <xf numFmtId="1" fontId="13" fillId="6" borderId="8" xfId="0" applyNumberFormat="1" applyFont="1" applyFill="1" applyBorder="1" applyAlignment="1">
      <alignment horizontal="center" vertical="center"/>
    </xf>
    <xf numFmtId="167" fontId="13" fillId="6" borderId="5" xfId="0" applyNumberFormat="1" applyFont="1" applyFill="1" applyBorder="1" applyAlignment="1">
      <alignment horizontal="left" vertical="center"/>
    </xf>
    <xf numFmtId="0" fontId="14" fillId="2" borderId="4" xfId="0" applyFont="1" applyFill="1" applyBorder="1"/>
    <xf numFmtId="49" fontId="6" fillId="0" borderId="83" xfId="0" applyNumberFormat="1" applyFont="1" applyBorder="1" applyAlignment="1">
      <alignment horizontal="center" vertical="center"/>
    </xf>
    <xf numFmtId="0" fontId="15" fillId="2" borderId="4" xfId="0" applyFont="1" applyFill="1" applyBorder="1" applyAlignment="1">
      <alignment horizontal="center"/>
    </xf>
    <xf numFmtId="0" fontId="4" fillId="2" borderId="4" xfId="0" applyFont="1" applyFill="1" applyBorder="1"/>
    <xf numFmtId="0" fontId="18" fillId="2" borderId="4" xfId="0" applyFont="1" applyFill="1" applyBorder="1"/>
    <xf numFmtId="165" fontId="22" fillId="0" borderId="4" xfId="0" applyNumberFormat="1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2" borderId="4" xfId="0" applyFont="1" applyFill="1" applyBorder="1"/>
    <xf numFmtId="0" fontId="14" fillId="2" borderId="86" xfId="0" applyFont="1" applyFill="1" applyBorder="1"/>
    <xf numFmtId="0" fontId="18" fillId="2" borderId="86" xfId="0" applyFont="1" applyFill="1" applyBorder="1"/>
    <xf numFmtId="0" fontId="21" fillId="2" borderId="86" xfId="0" applyFont="1" applyFill="1" applyBorder="1"/>
    <xf numFmtId="0" fontId="0" fillId="0" borderId="86" xfId="0" applyBorder="1"/>
    <xf numFmtId="49" fontId="48" fillId="2" borderId="83" xfId="0" applyNumberFormat="1" applyFont="1" applyFill="1" applyBorder="1" applyAlignment="1">
      <alignment horizontal="center" vertical="center"/>
    </xf>
    <xf numFmtId="49" fontId="13" fillId="2" borderId="83" xfId="0" applyNumberFormat="1" applyFont="1" applyFill="1" applyBorder="1" applyAlignment="1">
      <alignment horizontal="center" vertical="center"/>
    </xf>
    <xf numFmtId="4" fontId="55" fillId="0" borderId="0" xfId="0" applyNumberFormat="1" applyFont="1"/>
    <xf numFmtId="0" fontId="55" fillId="0" borderId="0" xfId="0" applyFont="1"/>
    <xf numFmtId="0" fontId="54" fillId="7" borderId="0" xfId="0" applyFont="1" applyFill="1" applyAlignment="1">
      <alignment horizontal="center"/>
    </xf>
    <xf numFmtId="0" fontId="54" fillId="7" borderId="0" xfId="0" applyFont="1" applyFill="1"/>
    <xf numFmtId="43" fontId="13" fillId="2" borderId="8" xfId="0" applyNumberFormat="1" applyFont="1" applyFill="1" applyBorder="1" applyAlignment="1">
      <alignment horizontal="center" vertical="center"/>
    </xf>
    <xf numFmtId="43" fontId="13" fillId="2" borderId="78" xfId="0" applyNumberFormat="1" applyFont="1" applyFill="1" applyBorder="1" applyAlignment="1">
      <alignment horizontal="center" vertical="center"/>
    </xf>
    <xf numFmtId="0" fontId="48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left" vertical="center"/>
    </xf>
    <xf numFmtId="166" fontId="13" fillId="2" borderId="88" xfId="0" quotePrefix="1" applyNumberFormat="1" applyFont="1" applyFill="1" applyBorder="1" applyAlignment="1">
      <alignment horizontal="left" vertical="center"/>
    </xf>
    <xf numFmtId="49" fontId="13" fillId="2" borderId="88" xfId="0" applyNumberFormat="1" applyFont="1" applyFill="1" applyBorder="1" applyAlignment="1">
      <alignment horizontal="center" vertical="center"/>
    </xf>
    <xf numFmtId="166" fontId="13" fillId="2" borderId="88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48" fillId="0" borderId="7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166" fontId="13" fillId="0" borderId="76" xfId="0" quotePrefix="1" applyNumberFormat="1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13" fillId="0" borderId="76" xfId="0" applyFont="1" applyBorder="1" applyAlignment="1">
      <alignment horizontal="left" vertical="center"/>
    </xf>
    <xf numFmtId="166" fontId="13" fillId="0" borderId="76" xfId="0" quotePrefix="1" applyNumberFormat="1" applyFont="1" applyBorder="1" applyAlignment="1">
      <alignment horizontal="left" vertical="center"/>
    </xf>
    <xf numFmtId="49" fontId="13" fillId="0" borderId="76" xfId="0" applyNumberFormat="1" applyFont="1" applyBorder="1" applyAlignment="1">
      <alignment horizontal="center" vertical="center"/>
    </xf>
    <xf numFmtId="164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vertical="center"/>
    </xf>
    <xf numFmtId="166" fontId="13" fillId="0" borderId="55" xfId="0" applyNumberFormat="1" applyFont="1" applyBorder="1" applyAlignment="1">
      <alignment vertical="center"/>
    </xf>
    <xf numFmtId="49" fontId="13" fillId="0" borderId="65" xfId="0" applyNumberFormat="1" applyFont="1" applyBorder="1" applyAlignment="1">
      <alignment horizontal="center" vertical="center"/>
    </xf>
    <xf numFmtId="43" fontId="13" fillId="2" borderId="8" xfId="0" quotePrefix="1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49" fontId="6" fillId="0" borderId="7" xfId="0" applyNumberFormat="1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/>
    </xf>
    <xf numFmtId="0" fontId="48" fillId="2" borderId="83" xfId="0" applyFont="1" applyFill="1" applyBorder="1" applyAlignment="1">
      <alignment horizontal="center" vertical="center"/>
    </xf>
    <xf numFmtId="0" fontId="13" fillId="2" borderId="83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left" vertical="center"/>
    </xf>
    <xf numFmtId="0" fontId="13" fillId="2" borderId="83" xfId="0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vertical="center"/>
    </xf>
    <xf numFmtId="0" fontId="13" fillId="2" borderId="83" xfId="0" applyFont="1" applyFill="1" applyBorder="1" applyAlignment="1">
      <alignment vertical="center"/>
    </xf>
    <xf numFmtId="43" fontId="13" fillId="2" borderId="83" xfId="0" quotePrefix="1" applyNumberFormat="1" applyFont="1" applyFill="1" applyBorder="1" applyAlignment="1">
      <alignment horizontal="left" vertical="center"/>
    </xf>
    <xf numFmtId="43" fontId="13" fillId="2" borderId="83" xfId="0" applyNumberFormat="1" applyFont="1" applyFill="1" applyBorder="1" applyAlignment="1">
      <alignment horizontal="center" vertical="center"/>
    </xf>
    <xf numFmtId="166" fontId="8" fillId="2" borderId="83" xfId="0" applyNumberFormat="1" applyFont="1" applyFill="1" applyBorder="1" applyAlignment="1">
      <alignment vertical="center"/>
    </xf>
    <xf numFmtId="166" fontId="13" fillId="2" borderId="88" xfId="0" applyNumberFormat="1" applyFont="1" applyFill="1" applyBorder="1" applyAlignment="1">
      <alignment vertical="center"/>
    </xf>
    <xf numFmtId="43" fontId="13" fillId="0" borderId="21" xfId="0" applyNumberFormat="1" applyFont="1" applyBorder="1" applyAlignment="1">
      <alignment horizontal="center" vertical="center"/>
    </xf>
    <xf numFmtId="43" fontId="13" fillId="0" borderId="22" xfId="0" applyNumberFormat="1" applyFont="1" applyBorder="1" applyAlignment="1">
      <alignment horizontal="center" vertical="center"/>
    </xf>
    <xf numFmtId="166" fontId="13" fillId="2" borderId="54" xfId="0" quotePrefix="1" applyNumberFormat="1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vertical="center"/>
    </xf>
    <xf numFmtId="0" fontId="13" fillId="2" borderId="54" xfId="0" applyFont="1" applyFill="1" applyBorder="1" applyAlignment="1">
      <alignment horizontal="left" vertical="center"/>
    </xf>
    <xf numFmtId="166" fontId="13" fillId="2" borderId="54" xfId="0" quotePrefix="1" applyNumberFormat="1" applyFont="1" applyFill="1" applyBorder="1" applyAlignment="1">
      <alignment horizontal="left" vertical="center"/>
    </xf>
    <xf numFmtId="49" fontId="13" fillId="2" borderId="54" xfId="0" applyNumberFormat="1" applyFont="1" applyFill="1" applyBorder="1" applyAlignment="1">
      <alignment horizontal="center" vertical="center"/>
    </xf>
    <xf numFmtId="166" fontId="13" fillId="2" borderId="54" xfId="0" applyNumberFormat="1" applyFont="1" applyFill="1" applyBorder="1" applyAlignment="1">
      <alignment vertical="center"/>
    </xf>
    <xf numFmtId="0" fontId="48" fillId="2" borderId="54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vertical="center"/>
    </xf>
    <xf numFmtId="43" fontId="13" fillId="0" borderId="22" xfId="0" applyNumberFormat="1" applyFont="1" applyBorder="1" applyAlignment="1">
      <alignment horizontal="left" vertical="center" wrapText="1"/>
    </xf>
    <xf numFmtId="49" fontId="6" fillId="0" borderId="85" xfId="0" applyNumberFormat="1" applyFont="1" applyBorder="1" applyAlignment="1">
      <alignment horizontal="center" vertical="center"/>
    </xf>
    <xf numFmtId="49" fontId="13" fillId="2" borderId="50" xfId="0" applyNumberFormat="1" applyFont="1" applyFill="1" applyBorder="1" applyAlignment="1">
      <alignment horizontal="center" vertical="center"/>
    </xf>
    <xf numFmtId="49" fontId="13" fillId="2" borderId="85" xfId="0" applyNumberFormat="1" applyFont="1" applyFill="1" applyBorder="1" applyAlignment="1">
      <alignment horizontal="center" vertical="center"/>
    </xf>
    <xf numFmtId="49" fontId="13" fillId="5" borderId="85" xfId="0" applyNumberFormat="1" applyFont="1" applyFill="1" applyBorder="1" applyAlignment="1">
      <alignment horizontal="center" vertical="center"/>
    </xf>
    <xf numFmtId="49" fontId="13" fillId="4" borderId="85" xfId="0" applyNumberFormat="1" applyFont="1" applyFill="1" applyBorder="1" applyAlignment="1">
      <alignment horizontal="center" vertical="center"/>
    </xf>
    <xf numFmtId="49" fontId="48" fillId="2" borderId="85" xfId="0" applyNumberFormat="1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/>
    </xf>
    <xf numFmtId="0" fontId="0" fillId="0" borderId="85" xfId="0" applyBorder="1" applyAlignment="1">
      <alignment horizontal="center"/>
    </xf>
    <xf numFmtId="0" fontId="8" fillId="2" borderId="83" xfId="0" applyFont="1" applyFill="1" applyBorder="1" applyAlignment="1">
      <alignment horizontal="center" vertical="center"/>
    </xf>
    <xf numFmtId="0" fontId="57" fillId="2" borderId="83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center" vertical="center"/>
    </xf>
    <xf numFmtId="49" fontId="8" fillId="2" borderId="8" xfId="0" applyNumberFormat="1" applyFont="1" applyFill="1" applyBorder="1" applyAlignment="1">
      <alignment horizontal="center" vertical="center"/>
    </xf>
    <xf numFmtId="49" fontId="8" fillId="2" borderId="85" xfId="0" applyNumberFormat="1" applyFont="1" applyFill="1" applyBorder="1" applyAlignment="1">
      <alignment horizontal="center" vertical="center"/>
    </xf>
    <xf numFmtId="49" fontId="59" fillId="0" borderId="85" xfId="0" applyNumberFormat="1" applyFont="1" applyBorder="1" applyAlignment="1">
      <alignment vertical="center"/>
    </xf>
    <xf numFmtId="0" fontId="25" fillId="0" borderId="4" xfId="0" applyFont="1" applyBorder="1"/>
    <xf numFmtId="0" fontId="28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vertical="center"/>
    </xf>
    <xf numFmtId="166" fontId="28" fillId="0" borderId="42" xfId="0" applyNumberFormat="1" applyFont="1" applyBorder="1" applyAlignment="1">
      <alignment horizontal="center" vertical="center"/>
    </xf>
    <xf numFmtId="166" fontId="27" fillId="0" borderId="4" xfId="0" applyNumberFormat="1" applyFont="1" applyBorder="1"/>
    <xf numFmtId="0" fontId="28" fillId="0" borderId="83" xfId="0" applyFont="1" applyBorder="1" applyAlignment="1">
      <alignment horizontal="center" vertical="center"/>
    </xf>
    <xf numFmtId="0" fontId="28" fillId="0" borderId="83" xfId="0" applyFont="1" applyBorder="1" applyAlignment="1">
      <alignment vertical="center"/>
    </xf>
    <xf numFmtId="166" fontId="28" fillId="0" borderId="83" xfId="0" applyNumberFormat="1" applyFont="1" applyBorder="1" applyAlignment="1">
      <alignment horizontal="center" vertical="center"/>
    </xf>
    <xf numFmtId="171" fontId="50" fillId="2" borderId="91" xfId="0" applyNumberFormat="1" applyFont="1" applyFill="1" applyBorder="1" applyAlignment="1">
      <alignment horizontal="center" vertical="center"/>
    </xf>
    <xf numFmtId="171" fontId="50" fillId="2" borderId="85" xfId="0" applyNumberFormat="1" applyFont="1" applyFill="1" applyBorder="1" applyAlignment="1">
      <alignment horizontal="center" vertical="center"/>
    </xf>
    <xf numFmtId="171" fontId="50" fillId="0" borderId="85" xfId="0" applyNumberFormat="1" applyFont="1" applyBorder="1" applyAlignment="1">
      <alignment horizontal="center" vertical="center"/>
    </xf>
    <xf numFmtId="0" fontId="25" fillId="2" borderId="85" xfId="0" applyFont="1" applyFill="1" applyBorder="1"/>
    <xf numFmtId="0" fontId="0" fillId="0" borderId="85" xfId="0" applyBorder="1"/>
    <xf numFmtId="0" fontId="4" fillId="2" borderId="53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43" fontId="46" fillId="2" borderId="92" xfId="0" applyNumberFormat="1" applyFont="1" applyFill="1" applyBorder="1" applyAlignment="1">
      <alignment horizontal="center" vertical="center"/>
    </xf>
    <xf numFmtId="43" fontId="46" fillId="2" borderId="93" xfId="0" applyNumberFormat="1" applyFont="1" applyFill="1" applyBorder="1" applyAlignment="1">
      <alignment horizontal="center" vertical="center"/>
    </xf>
    <xf numFmtId="43" fontId="28" fillId="2" borderId="10" xfId="0" applyNumberFormat="1" applyFont="1" applyFill="1" applyBorder="1" applyAlignment="1">
      <alignment horizontal="center" vertical="center"/>
    </xf>
    <xf numFmtId="43" fontId="28" fillId="0" borderId="83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166" fontId="8" fillId="2" borderId="84" xfId="0" applyNumberFormat="1" applyFont="1" applyFill="1" applyBorder="1" applyAlignment="1">
      <alignment horizontal="left" vertical="center"/>
    </xf>
    <xf numFmtId="166" fontId="8" fillId="2" borderId="83" xfId="0" applyNumberFormat="1" applyFont="1" applyFill="1" applyBorder="1" applyAlignment="1">
      <alignment horizontal="left" vertical="center"/>
    </xf>
    <xf numFmtId="166" fontId="8" fillId="0" borderId="83" xfId="0" applyNumberFormat="1" applyFont="1" applyBorder="1" applyAlignment="1">
      <alignment horizontal="left" vertical="center"/>
    </xf>
    <xf numFmtId="43" fontId="8" fillId="2" borderId="42" xfId="0" applyNumberFormat="1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vertical="center"/>
    </xf>
    <xf numFmtId="0" fontId="8" fillId="2" borderId="54" xfId="0" applyFont="1" applyFill="1" applyBorder="1" applyAlignment="1">
      <alignment horizontal="center" vertical="center"/>
    </xf>
    <xf numFmtId="171" fontId="8" fillId="2" borderId="54" xfId="0" applyNumberFormat="1" applyFont="1" applyFill="1" applyBorder="1" applyAlignment="1">
      <alignment horizontal="center" vertical="center"/>
    </xf>
    <xf numFmtId="43" fontId="8" fillId="2" borderId="8" xfId="0" applyNumberFormat="1" applyFont="1" applyFill="1" applyBorder="1" applyAlignment="1">
      <alignment horizontal="center" vertical="center"/>
    </xf>
    <xf numFmtId="43" fontId="28" fillId="2" borderId="8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167" fontId="13" fillId="0" borderId="89" xfId="0" applyNumberFormat="1" applyFont="1" applyBorder="1" applyAlignment="1">
      <alignment horizontal="left" vertical="center"/>
    </xf>
    <xf numFmtId="168" fontId="24" fillId="0" borderId="94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8" fontId="24" fillId="0" borderId="43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8" fontId="24" fillId="0" borderId="51" xfId="0" applyNumberFormat="1" applyFont="1" applyBorder="1" applyAlignment="1">
      <alignment horizontal="center" vertical="center"/>
    </xf>
    <xf numFmtId="1" fontId="13" fillId="0" borderId="58" xfId="0" applyNumberFormat="1" applyFont="1" applyBorder="1" applyAlignment="1">
      <alignment horizontal="center" vertical="center"/>
    </xf>
    <xf numFmtId="167" fontId="24" fillId="0" borderId="95" xfId="0" applyNumberFormat="1" applyFont="1" applyBorder="1" applyAlignment="1">
      <alignment horizontal="center" vertical="center"/>
    </xf>
    <xf numFmtId="167" fontId="13" fillId="0" borderId="96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left" vertical="center" wrapText="1"/>
    </xf>
    <xf numFmtId="167" fontId="13" fillId="0" borderId="97" xfId="0" applyNumberFormat="1" applyFont="1" applyBorder="1" applyAlignment="1">
      <alignment horizontal="center" vertical="center"/>
    </xf>
    <xf numFmtId="167" fontId="13" fillId="0" borderId="98" xfId="0" applyNumberFormat="1" applyFont="1" applyBorder="1" applyAlignment="1">
      <alignment horizontal="center" vertical="center"/>
    </xf>
    <xf numFmtId="167" fontId="13" fillId="0" borderId="99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166" fontId="57" fillId="2" borderId="42" xfId="0" applyNumberFormat="1" applyFont="1" applyFill="1" applyBorder="1" applyAlignment="1">
      <alignment horizontal="center" vertical="center"/>
    </xf>
    <xf numFmtId="0" fontId="60" fillId="2" borderId="83" xfId="0" applyFont="1" applyFill="1" applyBorder="1" applyAlignment="1">
      <alignment vertical="center"/>
    </xf>
    <xf numFmtId="167" fontId="60" fillId="2" borderId="83" xfId="0" applyNumberFormat="1" applyFont="1" applyFill="1" applyBorder="1" applyAlignment="1">
      <alignment vertical="center" wrapText="1"/>
    </xf>
    <xf numFmtId="0" fontId="7" fillId="2" borderId="4" xfId="0" quotePrefix="1" applyFont="1" applyFill="1" applyBorder="1"/>
    <xf numFmtId="0" fontId="10" fillId="2" borderId="4" xfId="0" applyFont="1" applyFill="1" applyBorder="1" applyAlignment="1">
      <alignment horizontal="center"/>
    </xf>
    <xf numFmtId="0" fontId="36" fillId="2" borderId="4" xfId="0" applyFont="1" applyFill="1" applyBorder="1"/>
    <xf numFmtId="166" fontId="61" fillId="0" borderId="4" xfId="0" quotePrefix="1" applyNumberFormat="1" applyFont="1" applyBorder="1" applyAlignment="1">
      <alignment vertical="center"/>
    </xf>
    <xf numFmtId="0" fontId="61" fillId="2" borderId="4" xfId="0" applyFont="1" applyFill="1" applyBorder="1" applyAlignment="1">
      <alignment horizontal="left" vertical="center"/>
    </xf>
    <xf numFmtId="0" fontId="1" fillId="0" borderId="0" xfId="0" applyFont="1" applyAlignment="1">
      <alignment vertical="center" wrapText="1"/>
    </xf>
    <xf numFmtId="0" fontId="14" fillId="0" borderId="0" xfId="0" applyFont="1"/>
    <xf numFmtId="167" fontId="13" fillId="0" borderId="21" xfId="0" applyNumberFormat="1" applyFont="1" applyBorder="1" applyAlignment="1">
      <alignment horizontal="right" vertical="center"/>
    </xf>
    <xf numFmtId="166" fontId="6" fillId="2" borderId="7" xfId="0" applyNumberFormat="1" applyFont="1" applyFill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41" fillId="2" borderId="4" xfId="0" applyFont="1" applyFill="1" applyBorder="1" applyAlignment="1">
      <alignment horizontal="center"/>
    </xf>
    <xf numFmtId="0" fontId="41" fillId="2" borderId="69" xfId="0" applyFont="1" applyFill="1" applyBorder="1" applyAlignment="1">
      <alignment horizontal="center" vertical="center" wrapText="1"/>
    </xf>
    <xf numFmtId="0" fontId="41" fillId="2" borderId="70" xfId="0" applyFont="1" applyFill="1" applyBorder="1" applyAlignment="1">
      <alignment horizontal="center" vertical="center" wrapText="1"/>
    </xf>
    <xf numFmtId="0" fontId="41" fillId="2" borderId="71" xfId="0" applyFont="1" applyFill="1" applyBorder="1" applyAlignment="1">
      <alignment horizontal="center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6" fillId="0" borderId="90" xfId="0" applyNumberFormat="1" applyFont="1" applyBorder="1" applyAlignment="1">
      <alignment horizontal="center" vertical="center"/>
    </xf>
    <xf numFmtId="49" fontId="6" fillId="0" borderId="85" xfId="0" applyNumberFormat="1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19" fillId="2" borderId="2" xfId="0" applyFont="1" applyFill="1" applyBorder="1" applyAlignment="1">
      <alignment horizontal="left" wrapText="1"/>
    </xf>
    <xf numFmtId="0" fontId="19" fillId="2" borderId="2" xfId="0" applyFont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/>
    <xf numFmtId="0" fontId="4" fillId="0" borderId="15" xfId="0" applyFont="1" applyBorder="1" applyAlignment="1">
      <alignment horizontal="center" vertical="center"/>
    </xf>
    <xf numFmtId="0" fontId="5" fillId="0" borderId="20" xfId="0" applyFont="1" applyBorder="1"/>
    <xf numFmtId="0" fontId="4" fillId="0" borderId="19" xfId="0" applyFont="1" applyBorder="1" applyAlignment="1">
      <alignment horizontal="center" vertical="center"/>
    </xf>
    <xf numFmtId="0" fontId="5" fillId="0" borderId="6" xfId="0" applyFont="1" applyBorder="1"/>
    <xf numFmtId="0" fontId="45" fillId="0" borderId="5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0" xfId="0" applyFont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165" fontId="45" fillId="0" borderId="78" xfId="0" applyNumberFormat="1" applyFont="1" applyBorder="1" applyAlignment="1">
      <alignment horizontal="center" vertical="center" wrapText="1"/>
    </xf>
    <xf numFmtId="165" fontId="45" fillId="0" borderId="10" xfId="0" applyNumberFormat="1" applyFont="1" applyBorder="1" applyAlignment="1">
      <alignment horizontal="center" vertical="center" wrapText="1"/>
    </xf>
    <xf numFmtId="0" fontId="45" fillId="0" borderId="78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1" fillId="2" borderId="67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 wrapText="1"/>
    </xf>
    <xf numFmtId="0" fontId="41" fillId="2" borderId="68" xfId="0" applyFont="1" applyFill="1" applyBorder="1" applyAlignment="1">
      <alignment horizontal="center" vertical="center" wrapText="1"/>
    </xf>
    <xf numFmtId="0" fontId="41" fillId="2" borderId="69" xfId="0" applyFont="1" applyFill="1" applyBorder="1" applyAlignment="1">
      <alignment horizontal="center" vertical="center"/>
    </xf>
    <xf numFmtId="0" fontId="41" fillId="2" borderId="70" xfId="0" applyFont="1" applyFill="1" applyBorder="1" applyAlignment="1">
      <alignment horizontal="center" vertical="center"/>
    </xf>
    <xf numFmtId="0" fontId="41" fillId="2" borderId="71" xfId="0" applyFont="1" applyFill="1" applyBorder="1" applyAlignment="1">
      <alignment horizontal="center" vertical="center"/>
    </xf>
    <xf numFmtId="166" fontId="45" fillId="2" borderId="78" xfId="0" applyNumberFormat="1" applyFont="1" applyFill="1" applyBorder="1" applyAlignment="1">
      <alignment horizontal="center" vertical="center"/>
    </xf>
    <xf numFmtId="166" fontId="45" fillId="2" borderId="10" xfId="0" applyNumberFormat="1" applyFont="1" applyFill="1" applyBorder="1" applyAlignment="1">
      <alignment horizontal="center" vertical="center"/>
    </xf>
    <xf numFmtId="0" fontId="53" fillId="2" borderId="69" xfId="0" applyFont="1" applyFill="1" applyBorder="1" applyAlignment="1">
      <alignment horizontal="center" vertical="center" wrapText="1"/>
    </xf>
    <xf numFmtId="0" fontId="53" fillId="2" borderId="71" xfId="0" applyFont="1" applyFill="1" applyBorder="1" applyAlignment="1">
      <alignment horizontal="center" vertical="center" wrapText="1"/>
    </xf>
    <xf numFmtId="0" fontId="42" fillId="2" borderId="4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0" fontId="28" fillId="2" borderId="2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5" fillId="0" borderId="45" xfId="0" applyFont="1" applyBorder="1"/>
    <xf numFmtId="0" fontId="4" fillId="0" borderId="46" xfId="0" applyFont="1" applyBorder="1" applyAlignment="1">
      <alignment horizontal="center" vertical="center"/>
    </xf>
    <xf numFmtId="0" fontId="5" fillId="0" borderId="48" xfId="0" applyFont="1" applyBorder="1"/>
    <xf numFmtId="165" fontId="4" fillId="0" borderId="46" xfId="0" applyNumberFormat="1" applyFont="1" applyBorder="1" applyAlignment="1">
      <alignment horizontal="center" vertical="center" wrapText="1"/>
    </xf>
    <xf numFmtId="165" fontId="4" fillId="0" borderId="44" xfId="0" applyNumberFormat="1" applyFont="1" applyBorder="1" applyAlignment="1">
      <alignment horizontal="center" vertical="center"/>
    </xf>
    <xf numFmtId="0" fontId="5" fillId="0" borderId="47" xfId="0" applyFont="1" applyBorder="1"/>
    <xf numFmtId="0" fontId="4" fillId="2" borderId="69" xfId="0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left" wrapText="1"/>
    </xf>
    <xf numFmtId="0" fontId="33" fillId="0" borderId="44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166" fontId="33" fillId="0" borderId="46" xfId="0" applyNumberFormat="1" applyFont="1" applyBorder="1" applyAlignment="1">
      <alignment horizontal="center" vertical="center"/>
    </xf>
    <xf numFmtId="17" fontId="33" fillId="0" borderId="44" xfId="0" quotePrefix="1" applyNumberFormat="1" applyFont="1" applyBorder="1" applyAlignment="1">
      <alignment horizontal="center" vertical="center"/>
    </xf>
    <xf numFmtId="166" fontId="38" fillId="0" borderId="7" xfId="0" applyNumberFormat="1" applyFont="1" applyBorder="1" applyAlignment="1">
      <alignment horizontal="center" vertical="center"/>
    </xf>
    <xf numFmtId="0" fontId="5" fillId="0" borderId="9" xfId="0" applyFont="1" applyBorder="1"/>
    <xf numFmtId="0" fontId="34" fillId="0" borderId="5" xfId="0" applyFont="1" applyBorder="1" applyAlignment="1">
      <alignment horizontal="center" vertical="center"/>
    </xf>
    <xf numFmtId="17" fontId="34" fillId="0" borderId="5" xfId="0" quotePrefix="1" applyNumberFormat="1" applyFont="1" applyBorder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left" wrapText="1"/>
    </xf>
    <xf numFmtId="0" fontId="34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165" fontId="6" fillId="0" borderId="54" xfId="0" applyNumberFormat="1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SOOJI/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15C7-5A63-4321-A448-29CFE50C212B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13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8">
        <v>2026</v>
      </c>
      <c r="C7" s="549"/>
      <c r="D7" s="555"/>
      <c r="E7" s="557"/>
      <c r="F7" s="559"/>
      <c r="G7" s="555"/>
      <c r="H7" s="1" t="s">
        <v>15</v>
      </c>
      <c r="I7" s="555"/>
      <c r="J7" s="555"/>
      <c r="K7" s="555"/>
      <c r="L7" s="3" t="s">
        <v>16</v>
      </c>
      <c r="M7" s="3" t="s">
        <v>16</v>
      </c>
      <c r="N7" s="547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1791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1799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83</v>
      </c>
      <c r="E9" s="349" t="s">
        <v>84</v>
      </c>
      <c r="F9" s="350" t="s">
        <v>1738</v>
      </c>
      <c r="G9" s="351" t="s">
        <v>33</v>
      </c>
      <c r="H9" s="352" t="s">
        <v>1787</v>
      </c>
      <c r="I9" s="353">
        <f>J9</f>
        <v>915.40178571428567</v>
      </c>
      <c r="J9" s="353">
        <f>N9/1.12</f>
        <v>915.40178571428567</v>
      </c>
      <c r="K9" s="353"/>
      <c r="L9" s="353">
        <f>M9</f>
        <v>109.84821428571433</v>
      </c>
      <c r="M9" s="353">
        <f>N9-J9</f>
        <v>109.84821428571433</v>
      </c>
      <c r="N9" s="13">
        <v>1025.25</v>
      </c>
      <c r="O9" s="234"/>
      <c r="P9" s="206"/>
      <c r="Q9" s="300" t="s">
        <v>2039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honeticPr fontId="56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71E3-A8C9-4D1B-9167-46CCAB5906EA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1709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8">
        <v>2026</v>
      </c>
      <c r="C7" s="549"/>
      <c r="D7" s="555"/>
      <c r="E7" s="557"/>
      <c r="F7" s="559"/>
      <c r="G7" s="555"/>
      <c r="H7" s="1" t="s">
        <v>15</v>
      </c>
      <c r="I7" s="555"/>
      <c r="J7" s="555"/>
      <c r="K7" s="555"/>
      <c r="L7" s="3" t="s">
        <v>1713</v>
      </c>
      <c r="M7" s="3" t="s">
        <v>16</v>
      </c>
      <c r="N7" s="547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1801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1802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4D4A-772D-4114-8595-E59576F1C08B}">
  <sheetPr codeName="Sheet7">
    <tabColor rgb="FFFFFF00"/>
  </sheetPr>
  <dimension ref="A1:AG1004"/>
  <sheetViews>
    <sheetView tabSelected="1" zoomScale="10" zoomScaleNormal="10" workbookViewId="0">
      <selection activeCell="A17" sqref="A17:XFD17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2" t="s">
        <v>245</v>
      </c>
      <c r="D3" s="563"/>
      <c r="E3" s="563"/>
      <c r="F3" s="563"/>
      <c r="G3" s="563"/>
      <c r="H3" s="563"/>
      <c r="I3" s="563"/>
      <c r="J3" s="563"/>
      <c r="K3" s="563"/>
      <c r="L3" s="563"/>
      <c r="M3" s="563"/>
      <c r="N3" s="563"/>
      <c r="O3" s="563"/>
      <c r="P3" s="563"/>
      <c r="Q3" s="563"/>
      <c r="R3" s="563"/>
      <c r="S3" s="563"/>
      <c r="T3" s="563"/>
      <c r="U3" s="564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5" t="str">
        <f>GJ!E4</f>
        <v>Global City Smiles Dental and Medical Wellness Inc.</v>
      </c>
      <c r="F7" s="56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2</v>
      </c>
      <c r="D8" s="28"/>
      <c r="E8" s="566" t="str">
        <f>GJ!E5</f>
        <v>Unit 1501 15th Floor MDI Corporate Center 39th St. Cor 10th Ave. Fort Bonifacio Taguig City</v>
      </c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4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7" t="s">
        <v>5</v>
      </c>
      <c r="D13" s="568"/>
      <c r="E13" s="569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409"/>
      <c r="W13" s="414"/>
      <c r="X13" s="481"/>
      <c r="Y13" s="560" t="s">
        <v>750</v>
      </c>
      <c r="Z13" s="561"/>
      <c r="AA13" s="488">
        <v>3</v>
      </c>
      <c r="AB13" s="536" t="s">
        <v>1792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72"/>
      <c r="E14" s="570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400"/>
      <c r="W14" s="414"/>
      <c r="X14" s="482" t="s">
        <v>1795</v>
      </c>
      <c r="Y14" s="473" t="s">
        <v>1712</v>
      </c>
      <c r="Z14" s="405" t="s">
        <v>1794</v>
      </c>
      <c r="AA14" s="488">
        <v>17</v>
      </c>
      <c r="AB14" s="537" t="s">
        <v>1793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17</v>
      </c>
      <c r="D15" s="50"/>
      <c r="E15" s="51" t="s">
        <v>240</v>
      </c>
      <c r="F15" s="461">
        <v>-3000</v>
      </c>
      <c r="G15" s="462">
        <v>321.42857142857156</v>
      </c>
      <c r="H15" s="461">
        <v>0</v>
      </c>
      <c r="I15" s="462"/>
      <c r="J15" s="461"/>
      <c r="K15" s="53"/>
      <c r="L15" s="461"/>
      <c r="M15" s="462"/>
      <c r="N15" s="461">
        <v>2678.5714285714284</v>
      </c>
      <c r="O15" s="53"/>
      <c r="P15" s="52"/>
      <c r="Q15" s="53"/>
      <c r="R15" s="52"/>
      <c r="S15" s="472"/>
      <c r="T15" s="545">
        <f t="shared" ref="T15:T16" si="0">F15*-1</f>
        <v>3000</v>
      </c>
      <c r="U15" s="55"/>
      <c r="V15" s="410"/>
      <c r="W15" s="412"/>
      <c r="X15" s="450" t="s">
        <v>1800</v>
      </c>
      <c r="Y15" s="474" t="s">
        <v>1791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17</v>
      </c>
      <c r="D16" s="56"/>
      <c r="E16" s="57" t="s">
        <v>240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f t="shared" si="0"/>
        <v>1500</v>
      </c>
      <c r="U16" s="55"/>
      <c r="V16" s="410"/>
      <c r="W16" s="412"/>
      <c r="X16" s="450" t="s">
        <v>1803</v>
      </c>
      <c r="Y16" s="475"/>
      <c r="Z16" s="486" t="s">
        <v>1801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84</v>
      </c>
      <c r="F17" s="461">
        <v>-1025.25</v>
      </c>
      <c r="G17" s="462">
        <v>109.84821428571433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tr">
        <f>PJ!G9</f>
        <v>Miscellaneous</v>
      </c>
      <c r="T17" s="545">
        <f>F17*-1</f>
        <v>1025.25</v>
      </c>
      <c r="U17" s="55"/>
      <c r="V17" s="410"/>
      <c r="W17" s="412"/>
      <c r="X17" s="450" t="s">
        <v>2040</v>
      </c>
      <c r="Y17" s="475" t="s">
        <v>1787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276</v>
      </c>
      <c r="D58" s="526"/>
      <c r="E58" s="527" t="s">
        <v>160</v>
      </c>
      <c r="F58" s="528">
        <f>SUM(F5:F57)</f>
        <v>-5525.25</v>
      </c>
      <c r="G58" s="529">
        <f t="shared" ref="G58:U58" si="1">SUM(G5:G57)</f>
        <v>431.27678571428589</v>
      </c>
      <c r="H58" s="528">
        <f t="shared" si="1"/>
        <v>0</v>
      </c>
      <c r="I58" s="529">
        <f t="shared" si="1"/>
        <v>0</v>
      </c>
      <c r="J58" s="528">
        <f t="shared" si="1"/>
        <v>0</v>
      </c>
      <c r="K58" s="529">
        <f t="shared" si="1"/>
        <v>0</v>
      </c>
      <c r="L58" s="528">
        <f t="shared" si="1"/>
        <v>0</v>
      </c>
      <c r="M58" s="529">
        <f t="shared" si="1"/>
        <v>0</v>
      </c>
      <c r="N58" s="528">
        <f t="shared" si="1"/>
        <v>4178.5714285714284</v>
      </c>
      <c r="O58" s="529">
        <f t="shared" si="1"/>
        <v>0</v>
      </c>
      <c r="P58" s="528">
        <f t="shared" si="1"/>
        <v>0</v>
      </c>
      <c r="Q58" s="529">
        <f t="shared" si="1"/>
        <v>0</v>
      </c>
      <c r="R58" s="528">
        <f t="shared" si="1"/>
        <v>0</v>
      </c>
      <c r="S58" s="530">
        <f t="shared" si="1"/>
        <v>0</v>
      </c>
      <c r="T58" s="528">
        <f t="shared" si="1"/>
        <v>5525.25</v>
      </c>
      <c r="U58" s="531">
        <f t="shared" si="1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161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326</v>
      </c>
      <c r="D68" s="526"/>
      <c r="E68" s="527" t="s">
        <v>160</v>
      </c>
      <c r="F68" s="532">
        <f>SUM(F59:F67)</f>
        <v>0</v>
      </c>
      <c r="G68" s="533">
        <f t="shared" ref="G68:T68" si="2">SUM(G59:G67)</f>
        <v>0</v>
      </c>
      <c r="H68" s="532">
        <f t="shared" si="2"/>
        <v>0</v>
      </c>
      <c r="I68" s="533">
        <f t="shared" si="2"/>
        <v>0</v>
      </c>
      <c r="J68" s="532">
        <f t="shared" si="2"/>
        <v>0</v>
      </c>
      <c r="K68" s="533">
        <f t="shared" si="2"/>
        <v>0</v>
      </c>
      <c r="L68" s="532">
        <f t="shared" si="2"/>
        <v>0</v>
      </c>
      <c r="M68" s="533">
        <f t="shared" si="2"/>
        <v>0</v>
      </c>
      <c r="N68" s="532">
        <f t="shared" si="2"/>
        <v>0</v>
      </c>
      <c r="O68" s="533">
        <f t="shared" si="2"/>
        <v>0</v>
      </c>
      <c r="P68" s="532">
        <f t="shared" si="2"/>
        <v>0</v>
      </c>
      <c r="Q68" s="533">
        <f t="shared" si="2"/>
        <v>0</v>
      </c>
      <c r="R68" s="532">
        <f t="shared" si="2"/>
        <v>0</v>
      </c>
      <c r="S68" s="533">
        <f t="shared" si="2"/>
        <v>0</v>
      </c>
      <c r="T68" s="528">
        <f t="shared" si="2"/>
        <v>0</v>
      </c>
      <c r="U68" s="76">
        <f>SUM(U59:U67)</f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225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225</v>
      </c>
      <c r="D78" s="526"/>
      <c r="E78" s="527" t="s">
        <v>160</v>
      </c>
      <c r="F78" s="532">
        <f>SUM(F69:F77)</f>
        <v>0</v>
      </c>
      <c r="G78" s="533">
        <f t="shared" ref="G78:T78" si="3">SUM(G69:G77)</f>
        <v>0</v>
      </c>
      <c r="H78" s="532">
        <f t="shared" si="3"/>
        <v>0</v>
      </c>
      <c r="I78" s="533">
        <f t="shared" si="3"/>
        <v>0</v>
      </c>
      <c r="J78" s="532">
        <f t="shared" si="3"/>
        <v>0</v>
      </c>
      <c r="K78" s="533">
        <f t="shared" si="3"/>
        <v>0</v>
      </c>
      <c r="L78" s="532">
        <f t="shared" si="3"/>
        <v>0</v>
      </c>
      <c r="M78" s="533">
        <f t="shared" si="3"/>
        <v>0</v>
      </c>
      <c r="N78" s="532">
        <f t="shared" si="3"/>
        <v>0</v>
      </c>
      <c r="O78" s="533">
        <f t="shared" si="3"/>
        <v>0</v>
      </c>
      <c r="P78" s="532">
        <f t="shared" si="3"/>
        <v>0</v>
      </c>
      <c r="Q78" s="533">
        <f t="shared" si="3"/>
        <v>0</v>
      </c>
      <c r="R78" s="532">
        <f t="shared" si="3"/>
        <v>0</v>
      </c>
      <c r="S78" s="533">
        <f t="shared" si="3"/>
        <v>0</v>
      </c>
      <c r="T78" s="528">
        <f t="shared" si="3"/>
        <v>0</v>
      </c>
      <c r="U78" s="76">
        <f>SUM(U69:U77)</f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244</v>
      </c>
      <c r="D86" s="526"/>
      <c r="E86" s="527" t="s">
        <v>160</v>
      </c>
      <c r="F86" s="532">
        <f>SUM(F77:F85)</f>
        <v>0</v>
      </c>
      <c r="G86" s="533">
        <f t="shared" ref="G86:T86" si="4">SUM(G77:G85)</f>
        <v>0</v>
      </c>
      <c r="H86" s="532">
        <f t="shared" si="4"/>
        <v>0</v>
      </c>
      <c r="I86" s="533">
        <f t="shared" si="4"/>
        <v>0</v>
      </c>
      <c r="J86" s="532">
        <f t="shared" si="4"/>
        <v>0</v>
      </c>
      <c r="K86" s="533">
        <f t="shared" si="4"/>
        <v>0</v>
      </c>
      <c r="L86" s="532">
        <f t="shared" si="4"/>
        <v>0</v>
      </c>
      <c r="M86" s="533">
        <f t="shared" si="4"/>
        <v>0</v>
      </c>
      <c r="N86" s="532">
        <f t="shared" si="4"/>
        <v>0</v>
      </c>
      <c r="O86" s="533">
        <f t="shared" si="4"/>
        <v>0</v>
      </c>
      <c r="P86" s="532">
        <f t="shared" si="4"/>
        <v>0</v>
      </c>
      <c r="Q86" s="533">
        <f t="shared" si="4"/>
        <v>0</v>
      </c>
      <c r="R86" s="532">
        <f t="shared" si="4"/>
        <v>0</v>
      </c>
      <c r="S86" s="533">
        <f t="shared" si="4"/>
        <v>0</v>
      </c>
      <c r="T86" s="528">
        <f t="shared" si="4"/>
        <v>0</v>
      </c>
      <c r="U86" s="76">
        <f>SUM(U77:U85)</f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710</v>
      </c>
      <c r="D94" s="526"/>
      <c r="E94" s="527" t="s">
        <v>160</v>
      </c>
      <c r="F94" s="532">
        <f>SUM(F85:F93)</f>
        <v>0</v>
      </c>
      <c r="G94" s="533">
        <f t="shared" ref="G94:T94" si="5">SUM(G85:G93)</f>
        <v>0</v>
      </c>
      <c r="H94" s="532">
        <f t="shared" si="5"/>
        <v>0</v>
      </c>
      <c r="I94" s="533">
        <f t="shared" si="5"/>
        <v>0</v>
      </c>
      <c r="J94" s="532">
        <f t="shared" si="5"/>
        <v>0</v>
      </c>
      <c r="K94" s="533">
        <f t="shared" si="5"/>
        <v>0</v>
      </c>
      <c r="L94" s="532">
        <f t="shared" si="5"/>
        <v>0</v>
      </c>
      <c r="M94" s="533">
        <f t="shared" si="5"/>
        <v>0</v>
      </c>
      <c r="N94" s="532">
        <f t="shared" si="5"/>
        <v>0</v>
      </c>
      <c r="O94" s="533">
        <f t="shared" si="5"/>
        <v>0</v>
      </c>
      <c r="P94" s="532">
        <f t="shared" si="5"/>
        <v>0</v>
      </c>
      <c r="Q94" s="533">
        <f t="shared" si="5"/>
        <v>0</v>
      </c>
      <c r="R94" s="532">
        <f t="shared" si="5"/>
        <v>0</v>
      </c>
      <c r="S94" s="533">
        <f t="shared" si="5"/>
        <v>0</v>
      </c>
      <c r="T94" s="528">
        <f t="shared" si="5"/>
        <v>0</v>
      </c>
      <c r="U94" s="76">
        <f>SUM(U85:U93)</f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711</v>
      </c>
      <c r="D105" s="526"/>
      <c r="E105" s="527" t="s">
        <v>160</v>
      </c>
      <c r="F105" s="532">
        <f>SUM(F96:F104)</f>
        <v>0</v>
      </c>
      <c r="G105" s="533">
        <f t="shared" ref="G105:T105" si="6">SUM(G96:G104)</f>
        <v>0</v>
      </c>
      <c r="H105" s="532">
        <f t="shared" si="6"/>
        <v>0</v>
      </c>
      <c r="I105" s="533">
        <f t="shared" si="6"/>
        <v>0</v>
      </c>
      <c r="J105" s="532">
        <f t="shared" si="6"/>
        <v>0</v>
      </c>
      <c r="K105" s="533">
        <f t="shared" si="6"/>
        <v>0</v>
      </c>
      <c r="L105" s="532">
        <f t="shared" si="6"/>
        <v>0</v>
      </c>
      <c r="M105" s="533">
        <f t="shared" si="6"/>
        <v>0</v>
      </c>
      <c r="N105" s="532">
        <f t="shared" si="6"/>
        <v>0</v>
      </c>
      <c r="O105" s="533">
        <f t="shared" si="6"/>
        <v>0</v>
      </c>
      <c r="P105" s="532">
        <f t="shared" si="6"/>
        <v>0</v>
      </c>
      <c r="Q105" s="533">
        <f t="shared" si="6"/>
        <v>0</v>
      </c>
      <c r="R105" s="532">
        <f t="shared" si="6"/>
        <v>0</v>
      </c>
      <c r="S105" s="533">
        <f t="shared" si="6"/>
        <v>0</v>
      </c>
      <c r="T105" s="528">
        <f t="shared" si="6"/>
        <v>0</v>
      </c>
      <c r="U105" s="76">
        <f>SUM(U96:U104)</f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712</v>
      </c>
      <c r="D114" s="526"/>
      <c r="E114" s="527" t="s">
        <v>160</v>
      </c>
      <c r="F114" s="532">
        <f>SUM(F105:F113)</f>
        <v>0</v>
      </c>
      <c r="G114" s="533">
        <f t="shared" ref="G114:T114" si="7">SUM(G105:G113)</f>
        <v>0</v>
      </c>
      <c r="H114" s="532">
        <f t="shared" si="7"/>
        <v>0</v>
      </c>
      <c r="I114" s="533">
        <f t="shared" si="7"/>
        <v>0</v>
      </c>
      <c r="J114" s="532">
        <f t="shared" si="7"/>
        <v>0</v>
      </c>
      <c r="K114" s="533">
        <f t="shared" si="7"/>
        <v>0</v>
      </c>
      <c r="L114" s="532">
        <f t="shared" si="7"/>
        <v>0</v>
      </c>
      <c r="M114" s="533">
        <f t="shared" si="7"/>
        <v>0</v>
      </c>
      <c r="N114" s="532">
        <f t="shared" si="7"/>
        <v>0</v>
      </c>
      <c r="O114" s="533">
        <f t="shared" si="7"/>
        <v>0</v>
      </c>
      <c r="P114" s="532">
        <f t="shared" si="7"/>
        <v>0</v>
      </c>
      <c r="Q114" s="533">
        <f t="shared" si="7"/>
        <v>0</v>
      </c>
      <c r="R114" s="532">
        <f t="shared" si="7"/>
        <v>0</v>
      </c>
      <c r="S114" s="533">
        <f t="shared" si="7"/>
        <v>0</v>
      </c>
      <c r="T114" s="528">
        <f t="shared" si="7"/>
        <v>0</v>
      </c>
      <c r="U114" s="76">
        <f>SUM(U105:U113)</f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713</v>
      </c>
      <c r="D122" s="526"/>
      <c r="E122" s="527" t="s">
        <v>160</v>
      </c>
      <c r="F122" s="532">
        <f>SUM(F113:F121)</f>
        <v>0</v>
      </c>
      <c r="G122" s="533">
        <f t="shared" ref="G122:T122" si="8">SUM(G113:G121)</f>
        <v>0</v>
      </c>
      <c r="H122" s="532">
        <f t="shared" si="8"/>
        <v>0</v>
      </c>
      <c r="I122" s="533">
        <f t="shared" si="8"/>
        <v>0</v>
      </c>
      <c r="J122" s="532">
        <f t="shared" si="8"/>
        <v>0</v>
      </c>
      <c r="K122" s="533">
        <f t="shared" si="8"/>
        <v>0</v>
      </c>
      <c r="L122" s="532">
        <f t="shared" si="8"/>
        <v>0</v>
      </c>
      <c r="M122" s="533">
        <f t="shared" si="8"/>
        <v>0</v>
      </c>
      <c r="N122" s="532">
        <f t="shared" si="8"/>
        <v>0</v>
      </c>
      <c r="O122" s="533">
        <f t="shared" si="8"/>
        <v>0</v>
      </c>
      <c r="P122" s="532">
        <f t="shared" si="8"/>
        <v>0</v>
      </c>
      <c r="Q122" s="533">
        <f t="shared" si="8"/>
        <v>0</v>
      </c>
      <c r="R122" s="532">
        <f t="shared" si="8"/>
        <v>0</v>
      </c>
      <c r="S122" s="533">
        <f t="shared" si="8"/>
        <v>0</v>
      </c>
      <c r="T122" s="528">
        <f t="shared" si="8"/>
        <v>0</v>
      </c>
      <c r="U122" s="76">
        <f>SUM(U113:U121)</f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714</v>
      </c>
      <c r="D131" s="526"/>
      <c r="E131" s="527" t="s">
        <v>160</v>
      </c>
      <c r="F131" s="532">
        <f>SUM(F122:F130)</f>
        <v>0</v>
      </c>
      <c r="G131" s="533">
        <f t="shared" ref="G131:T131" si="9">SUM(G122:G130)</f>
        <v>0</v>
      </c>
      <c r="H131" s="532">
        <f t="shared" si="9"/>
        <v>0</v>
      </c>
      <c r="I131" s="533">
        <f t="shared" si="9"/>
        <v>0</v>
      </c>
      <c r="J131" s="532">
        <f t="shared" si="9"/>
        <v>0</v>
      </c>
      <c r="K131" s="533">
        <f t="shared" si="9"/>
        <v>0</v>
      </c>
      <c r="L131" s="532">
        <f t="shared" si="9"/>
        <v>0</v>
      </c>
      <c r="M131" s="533">
        <f t="shared" si="9"/>
        <v>0</v>
      </c>
      <c r="N131" s="532">
        <f t="shared" si="9"/>
        <v>0</v>
      </c>
      <c r="O131" s="533">
        <f t="shared" si="9"/>
        <v>0</v>
      </c>
      <c r="P131" s="532">
        <f t="shared" si="9"/>
        <v>0</v>
      </c>
      <c r="Q131" s="533">
        <f t="shared" si="9"/>
        <v>0</v>
      </c>
      <c r="R131" s="532">
        <f t="shared" si="9"/>
        <v>0</v>
      </c>
      <c r="S131" s="533">
        <f t="shared" si="9"/>
        <v>0</v>
      </c>
      <c r="T131" s="528">
        <f t="shared" si="9"/>
        <v>0</v>
      </c>
      <c r="U131" s="76">
        <f>SUM(U122:U130)</f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715</v>
      </c>
      <c r="D143" s="526"/>
      <c r="E143" s="527" t="s">
        <v>160</v>
      </c>
      <c r="F143" s="532">
        <f>SUM(F134:F142)</f>
        <v>0</v>
      </c>
      <c r="G143" s="533">
        <f t="shared" ref="G143:T143" si="10">SUM(G134:G142)</f>
        <v>0</v>
      </c>
      <c r="H143" s="532">
        <f t="shared" si="10"/>
        <v>0</v>
      </c>
      <c r="I143" s="533">
        <f t="shared" si="10"/>
        <v>0</v>
      </c>
      <c r="J143" s="532">
        <f t="shared" si="10"/>
        <v>0</v>
      </c>
      <c r="K143" s="533">
        <f t="shared" si="10"/>
        <v>0</v>
      </c>
      <c r="L143" s="532">
        <f t="shared" si="10"/>
        <v>0</v>
      </c>
      <c r="M143" s="533">
        <f t="shared" si="10"/>
        <v>0</v>
      </c>
      <c r="N143" s="532">
        <f t="shared" si="10"/>
        <v>0</v>
      </c>
      <c r="O143" s="533">
        <f t="shared" si="10"/>
        <v>0</v>
      </c>
      <c r="P143" s="532">
        <f t="shared" si="10"/>
        <v>0</v>
      </c>
      <c r="Q143" s="533">
        <f t="shared" si="10"/>
        <v>0</v>
      </c>
      <c r="R143" s="532">
        <f t="shared" si="10"/>
        <v>0</v>
      </c>
      <c r="S143" s="533">
        <f t="shared" si="10"/>
        <v>0</v>
      </c>
      <c r="T143" s="528">
        <f t="shared" si="10"/>
        <v>0</v>
      </c>
      <c r="U143" s="76">
        <f>SUM(U134:U142)</f>
        <v>0</v>
      </c>
      <c r="V143" s="410"/>
      <c r="W143" s="412"/>
      <c r="X143" s="450"/>
      <c r="Y143" s="475"/>
      <c r="Z143" s="481"/>
      <c r="AA143" s="19"/>
      <c r="AB143" s="47">
        <f t="shared" ref="AB143:AB182" si="11">F143</f>
        <v>0</v>
      </c>
      <c r="AC143" s="21"/>
      <c r="AD143" s="47">
        <f t="shared" ref="AD143:AD182" si="12">SUM(G143:U143)</f>
        <v>0</v>
      </c>
      <c r="AE143" s="48">
        <f t="shared" ref="AE143:AE182" si="13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1"/>
        <v>0</v>
      </c>
      <c r="AC144" s="21"/>
      <c r="AD144" s="47">
        <f t="shared" si="12"/>
        <v>0</v>
      </c>
      <c r="AE144" s="48">
        <f t="shared" si="13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1"/>
        <v>0</v>
      </c>
      <c r="AC145" s="21"/>
      <c r="AD145" s="47">
        <f t="shared" si="12"/>
        <v>0</v>
      </c>
      <c r="AE145" s="48">
        <f t="shared" si="13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1"/>
        <v>0</v>
      </c>
      <c r="AC146" s="21"/>
      <c r="AD146" s="47">
        <f t="shared" si="12"/>
        <v>0</v>
      </c>
      <c r="AE146" s="48">
        <f t="shared" si="13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1"/>
        <v>0</v>
      </c>
      <c r="AC147" s="21"/>
      <c r="AD147" s="47">
        <f t="shared" si="12"/>
        <v>0</v>
      </c>
      <c r="AE147" s="48">
        <f t="shared" si="13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1"/>
        <v>0</v>
      </c>
      <c r="AC148" s="21"/>
      <c r="AD148" s="47">
        <f t="shared" si="12"/>
        <v>0</v>
      </c>
      <c r="AE148" s="48">
        <f t="shared" si="13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1"/>
        <v>0</v>
      </c>
      <c r="AC149" s="21"/>
      <c r="AD149" s="47">
        <f t="shared" si="12"/>
        <v>0</v>
      </c>
      <c r="AE149" s="48">
        <f t="shared" si="13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1"/>
        <v>0</v>
      </c>
      <c r="AC150" s="21"/>
      <c r="AD150" s="47">
        <f t="shared" si="12"/>
        <v>0</v>
      </c>
      <c r="AE150" s="48">
        <f t="shared" si="13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1"/>
        <v>0</v>
      </c>
      <c r="AC151" s="21"/>
      <c r="AD151" s="47">
        <f t="shared" si="12"/>
        <v>0</v>
      </c>
      <c r="AE151" s="48">
        <f t="shared" si="13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1"/>
        <v>0</v>
      </c>
      <c r="AC152" s="21"/>
      <c r="AD152" s="47">
        <f t="shared" si="12"/>
        <v>0</v>
      </c>
      <c r="AE152" s="48">
        <f t="shared" si="13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716</v>
      </c>
      <c r="D153" s="526"/>
      <c r="E153" s="527" t="s">
        <v>160</v>
      </c>
      <c r="F153" s="532">
        <f>SUM(F144:F152)</f>
        <v>0</v>
      </c>
      <c r="G153" s="533">
        <f t="shared" ref="G153:T153" si="14">SUM(G144:G152)</f>
        <v>0</v>
      </c>
      <c r="H153" s="532">
        <f t="shared" si="14"/>
        <v>0</v>
      </c>
      <c r="I153" s="533">
        <f t="shared" si="14"/>
        <v>0</v>
      </c>
      <c r="J153" s="532">
        <f t="shared" si="14"/>
        <v>0</v>
      </c>
      <c r="K153" s="533">
        <f t="shared" si="14"/>
        <v>0</v>
      </c>
      <c r="L153" s="532">
        <f t="shared" si="14"/>
        <v>0</v>
      </c>
      <c r="M153" s="533">
        <f t="shared" si="14"/>
        <v>0</v>
      </c>
      <c r="N153" s="532">
        <f t="shared" si="14"/>
        <v>0</v>
      </c>
      <c r="O153" s="533">
        <f t="shared" si="14"/>
        <v>0</v>
      </c>
      <c r="P153" s="532">
        <f t="shared" si="14"/>
        <v>0</v>
      </c>
      <c r="Q153" s="533">
        <f t="shared" si="14"/>
        <v>0</v>
      </c>
      <c r="R153" s="532">
        <f t="shared" si="14"/>
        <v>0</v>
      </c>
      <c r="S153" s="533">
        <f t="shared" si="14"/>
        <v>0</v>
      </c>
      <c r="T153" s="528">
        <f t="shared" si="14"/>
        <v>0</v>
      </c>
      <c r="U153" s="76">
        <f>SUM(U144:U152)</f>
        <v>0</v>
      </c>
      <c r="V153" s="410"/>
      <c r="W153" s="412"/>
      <c r="X153" s="450"/>
      <c r="Y153" s="475"/>
      <c r="Z153" s="481"/>
      <c r="AA153" s="19"/>
      <c r="AB153" s="47">
        <f t="shared" si="11"/>
        <v>0</v>
      </c>
      <c r="AC153" s="21"/>
      <c r="AD153" s="47">
        <f t="shared" si="12"/>
        <v>0</v>
      </c>
      <c r="AE153" s="48">
        <f t="shared" si="13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1"/>
        <v>0</v>
      </c>
      <c r="AC154" s="21"/>
      <c r="AD154" s="47">
        <f t="shared" si="12"/>
        <v>0</v>
      </c>
      <c r="AE154" s="48">
        <f t="shared" si="13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1"/>
        <v>0</v>
      </c>
      <c r="AC155" s="21"/>
      <c r="AD155" s="47">
        <f t="shared" si="12"/>
        <v>0</v>
      </c>
      <c r="AE155" s="48">
        <f t="shared" si="13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1"/>
        <v>0</v>
      </c>
      <c r="AC156" s="21"/>
      <c r="AD156" s="47">
        <f t="shared" si="12"/>
        <v>0</v>
      </c>
      <c r="AE156" s="48">
        <f t="shared" si="13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1"/>
        <v>0</v>
      </c>
      <c r="AC157" s="21"/>
      <c r="AD157" s="47">
        <f t="shared" si="12"/>
        <v>0</v>
      </c>
      <c r="AE157" s="48">
        <f t="shared" si="13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1"/>
        <v>0</v>
      </c>
      <c r="AC158" s="21"/>
      <c r="AD158" s="47">
        <f t="shared" si="12"/>
        <v>0</v>
      </c>
      <c r="AE158" s="48">
        <f t="shared" si="13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1"/>
        <v>0</v>
      </c>
      <c r="AC159" s="21"/>
      <c r="AD159" s="47">
        <f t="shared" si="12"/>
        <v>0</v>
      </c>
      <c r="AE159" s="48">
        <f t="shared" si="13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1"/>
        <v>0</v>
      </c>
      <c r="AC160" s="21"/>
      <c r="AD160" s="47">
        <f t="shared" si="12"/>
        <v>0</v>
      </c>
      <c r="AE160" s="48">
        <f t="shared" si="13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1"/>
        <v>0</v>
      </c>
      <c r="AC161" s="21"/>
      <c r="AD161" s="47">
        <f t="shared" si="12"/>
        <v>0</v>
      </c>
      <c r="AE161" s="48">
        <f t="shared" si="13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717</v>
      </c>
      <c r="D162" s="526"/>
      <c r="E162" s="527" t="s">
        <v>160</v>
      </c>
      <c r="F162" s="532">
        <f>SUM(F153:F161)</f>
        <v>0</v>
      </c>
      <c r="G162" s="533">
        <f t="shared" ref="G162:T162" si="15">SUM(G153:G161)</f>
        <v>0</v>
      </c>
      <c r="H162" s="532">
        <f t="shared" si="15"/>
        <v>0</v>
      </c>
      <c r="I162" s="533">
        <f t="shared" si="15"/>
        <v>0</v>
      </c>
      <c r="J162" s="532">
        <f t="shared" si="15"/>
        <v>0</v>
      </c>
      <c r="K162" s="533">
        <f t="shared" si="15"/>
        <v>0</v>
      </c>
      <c r="L162" s="532">
        <f t="shared" si="15"/>
        <v>0</v>
      </c>
      <c r="M162" s="533">
        <f t="shared" si="15"/>
        <v>0</v>
      </c>
      <c r="N162" s="532">
        <f t="shared" si="15"/>
        <v>0</v>
      </c>
      <c r="O162" s="533">
        <f t="shared" si="15"/>
        <v>0</v>
      </c>
      <c r="P162" s="532">
        <f t="shared" si="15"/>
        <v>0</v>
      </c>
      <c r="Q162" s="533">
        <f t="shared" si="15"/>
        <v>0</v>
      </c>
      <c r="R162" s="532">
        <f t="shared" si="15"/>
        <v>0</v>
      </c>
      <c r="S162" s="533">
        <f t="shared" si="15"/>
        <v>0</v>
      </c>
      <c r="T162" s="528">
        <f t="shared" si="15"/>
        <v>0</v>
      </c>
      <c r="U162" s="76">
        <f>SUM(U153:U161)</f>
        <v>0</v>
      </c>
      <c r="V162" s="410"/>
      <c r="W162" s="412"/>
      <c r="X162" s="450"/>
      <c r="Y162" s="475"/>
      <c r="Z162" s="481"/>
      <c r="AA162" s="19"/>
      <c r="AB162" s="47">
        <f t="shared" si="11"/>
        <v>0</v>
      </c>
      <c r="AC162" s="21"/>
      <c r="AD162" s="47">
        <f t="shared" si="12"/>
        <v>0</v>
      </c>
      <c r="AE162" s="48">
        <f t="shared" si="13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1"/>
        <v>0</v>
      </c>
      <c r="AC163" s="21"/>
      <c r="AD163" s="47">
        <f t="shared" si="12"/>
        <v>0</v>
      </c>
      <c r="AE163" s="48">
        <f t="shared" si="13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1"/>
        <v>0</v>
      </c>
      <c r="AC164" s="21"/>
      <c r="AD164" s="47">
        <f t="shared" si="12"/>
        <v>0</v>
      </c>
      <c r="AE164" s="48">
        <f t="shared" si="13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1"/>
        <v>0</v>
      </c>
      <c r="AC165" s="21"/>
      <c r="AD165" s="47">
        <f t="shared" si="12"/>
        <v>0</v>
      </c>
      <c r="AE165" s="48">
        <f t="shared" si="13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1"/>
        <v>0</v>
      </c>
      <c r="AC166" s="21"/>
      <c r="AD166" s="47">
        <f t="shared" si="12"/>
        <v>0</v>
      </c>
      <c r="AE166" s="48">
        <f t="shared" si="13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1"/>
        <v>0</v>
      </c>
      <c r="AC167" s="21"/>
      <c r="AD167" s="47">
        <f t="shared" si="12"/>
        <v>0</v>
      </c>
      <c r="AE167" s="48">
        <f t="shared" si="13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1"/>
        <v>0</v>
      </c>
      <c r="AC168" s="21"/>
      <c r="AD168" s="47">
        <f t="shared" si="12"/>
        <v>0</v>
      </c>
      <c r="AE168" s="48">
        <f t="shared" si="13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1"/>
        <v>0</v>
      </c>
      <c r="AC169" s="21"/>
      <c r="AD169" s="47">
        <f t="shared" si="12"/>
        <v>0</v>
      </c>
      <c r="AE169" s="48">
        <f t="shared" si="13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1"/>
        <v>0</v>
      </c>
      <c r="AC170" s="21"/>
      <c r="AD170" s="47">
        <f t="shared" si="12"/>
        <v>0</v>
      </c>
      <c r="AE170" s="48">
        <f t="shared" si="13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1"/>
        <v>0</v>
      </c>
      <c r="AC171" s="21"/>
      <c r="AD171" s="47">
        <f t="shared" si="12"/>
        <v>0</v>
      </c>
      <c r="AE171" s="48">
        <f t="shared" si="13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1"/>
        <v>0</v>
      </c>
      <c r="AC172" s="21"/>
      <c r="AD172" s="47">
        <f t="shared" si="12"/>
        <v>0</v>
      </c>
      <c r="AE172" s="48">
        <f t="shared" si="13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1"/>
        <v>0</v>
      </c>
      <c r="AC173" s="21"/>
      <c r="AD173" s="47">
        <f t="shared" si="12"/>
        <v>0</v>
      </c>
      <c r="AE173" s="48">
        <f t="shared" si="13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1"/>
        <v>0</v>
      </c>
      <c r="AC174" s="21"/>
      <c r="AD174" s="47">
        <f t="shared" si="12"/>
        <v>0</v>
      </c>
      <c r="AE174" s="48">
        <f t="shared" si="13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1"/>
        <v>0</v>
      </c>
      <c r="AC175" s="21"/>
      <c r="AD175" s="47">
        <f t="shared" si="12"/>
        <v>0</v>
      </c>
      <c r="AE175" s="48">
        <f t="shared" si="13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1"/>
        <v>0</v>
      </c>
      <c r="AC176" s="21"/>
      <c r="AD176" s="47">
        <f t="shared" si="12"/>
        <v>0</v>
      </c>
      <c r="AE176" s="48">
        <f t="shared" si="13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1"/>
        <v>0</v>
      </c>
      <c r="AC177" s="21"/>
      <c r="AD177" s="47">
        <f t="shared" si="12"/>
        <v>0</v>
      </c>
      <c r="AE177" s="48">
        <f t="shared" si="13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1"/>
        <v>0</v>
      </c>
      <c r="AC178" s="21"/>
      <c r="AD178" s="47">
        <f t="shared" si="12"/>
        <v>0</v>
      </c>
      <c r="AE178" s="48">
        <f t="shared" si="13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1"/>
        <v>0</v>
      </c>
      <c r="AC179" s="21"/>
      <c r="AD179" s="47">
        <f t="shared" si="12"/>
        <v>0</v>
      </c>
      <c r="AE179" s="48">
        <f t="shared" si="13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1"/>
        <v>0</v>
      </c>
      <c r="AC180" s="21"/>
      <c r="AD180" s="47">
        <f t="shared" si="12"/>
        <v>0</v>
      </c>
      <c r="AE180" s="48">
        <f t="shared" si="13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1"/>
        <v>0</v>
      </c>
      <c r="AC181" s="21"/>
      <c r="AD181" s="47">
        <f t="shared" si="12"/>
        <v>0</v>
      </c>
      <c r="AE181" s="48">
        <f t="shared" si="13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1"/>
        <v>0</v>
      </c>
      <c r="AC182" s="21"/>
      <c r="AD182" s="47">
        <f t="shared" si="12"/>
        <v>0</v>
      </c>
      <c r="AE182" s="48">
        <f t="shared" si="13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1000000}"/>
  <mergeCells count="7">
    <mergeCell ref="Y13:Z13"/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7" t="s">
        <v>379</v>
      </c>
      <c r="D2" s="577"/>
      <c r="E2" s="577"/>
      <c r="F2" s="577"/>
      <c r="G2" s="577"/>
      <c r="H2" s="577"/>
      <c r="I2" s="577"/>
      <c r="J2" s="577"/>
      <c r="K2" s="577"/>
      <c r="L2" s="577"/>
      <c r="M2" s="577"/>
      <c r="N2" s="577"/>
      <c r="O2" s="57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85"/>
      <c r="V4" s="582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86"/>
      <c r="V5" s="583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86"/>
      <c r="V6" s="583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87"/>
      <c r="V7" s="584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5" t="s">
        <v>5</v>
      </c>
      <c r="D9" s="576"/>
      <c r="E9" s="578" t="s">
        <v>380</v>
      </c>
      <c r="F9" s="580" t="s">
        <v>381</v>
      </c>
      <c r="G9" s="578" t="s">
        <v>8</v>
      </c>
      <c r="H9" s="578" t="s">
        <v>9</v>
      </c>
      <c r="I9" s="328" t="s">
        <v>10</v>
      </c>
      <c r="J9" s="578" t="s">
        <v>11</v>
      </c>
      <c r="K9" s="578" t="s">
        <v>12</v>
      </c>
      <c r="L9" s="328" t="s">
        <v>13</v>
      </c>
      <c r="M9" s="328" t="s">
        <v>13</v>
      </c>
      <c r="N9" s="588" t="s">
        <v>382</v>
      </c>
      <c r="O9" s="588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3">
        <v>2026</v>
      </c>
      <c r="D10" s="574"/>
      <c r="E10" s="579"/>
      <c r="F10" s="581"/>
      <c r="G10" s="579"/>
      <c r="H10" s="579"/>
      <c r="I10" s="282" t="s">
        <v>383</v>
      </c>
      <c r="J10" s="579"/>
      <c r="K10" s="579"/>
      <c r="L10" s="239" t="s">
        <v>384</v>
      </c>
      <c r="M10" s="239" t="s">
        <v>384</v>
      </c>
      <c r="N10" s="589"/>
      <c r="O10" s="589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385</v>
      </c>
      <c r="G11" s="101" t="s">
        <v>386</v>
      </c>
      <c r="H11" s="101" t="s">
        <v>387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1797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388</v>
      </c>
      <c r="G12" s="101" t="s">
        <v>386</v>
      </c>
      <c r="H12" s="101" t="s">
        <v>387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1101</v>
      </c>
      <c r="V12" s="299" t="s">
        <v>1804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389</v>
      </c>
      <c r="G13" s="101" t="s">
        <v>386</v>
      </c>
      <c r="H13" s="101" t="s">
        <v>387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1102</v>
      </c>
      <c r="V13" s="299" t="s">
        <v>1805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388</v>
      </c>
      <c r="G14" s="272" t="s">
        <v>386</v>
      </c>
      <c r="H14" s="272" t="s">
        <v>387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1103</v>
      </c>
      <c r="V14" s="299" t="s">
        <v>1808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385</v>
      </c>
      <c r="G15" s="272" t="s">
        <v>386</v>
      </c>
      <c r="H15" s="272" t="s">
        <v>387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1104</v>
      </c>
      <c r="V15" s="299" t="s">
        <v>1810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395</v>
      </c>
      <c r="G16" s="272" t="s">
        <v>386</v>
      </c>
      <c r="H16" s="272" t="s">
        <v>387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1105</v>
      </c>
      <c r="V16" s="299" t="s">
        <v>1812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400</v>
      </c>
      <c r="G17" s="101" t="s">
        <v>386</v>
      </c>
      <c r="H17" s="101" t="s">
        <v>387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1106</v>
      </c>
      <c r="V17" s="299" t="s">
        <v>1814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160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161</v>
      </c>
      <c r="D36" s="100" t="s">
        <v>327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161</v>
      </c>
      <c r="D41" s="101">
        <v>28</v>
      </c>
      <c r="E41" s="535" t="s">
        <v>160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225</v>
      </c>
      <c r="D43" s="100" t="s">
        <v>327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225</v>
      </c>
      <c r="D48" s="101">
        <v>31</v>
      </c>
      <c r="E48" s="535" t="s">
        <v>160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657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658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659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V4:V7"/>
    <mergeCell ref="U4:U7"/>
    <mergeCell ref="J9:J10"/>
    <mergeCell ref="K9:K10"/>
    <mergeCell ref="N9:N10"/>
    <mergeCell ref="O9:O10"/>
    <mergeCell ref="C10:D10"/>
    <mergeCell ref="C9:D9"/>
    <mergeCell ref="C2:O2"/>
    <mergeCell ref="E9:E10"/>
    <mergeCell ref="F9:F10"/>
    <mergeCell ref="G9:G10"/>
    <mergeCell ref="H9:H10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2" t="s">
        <v>749</v>
      </c>
      <c r="G2" s="593"/>
      <c r="H2" s="593"/>
      <c r="I2" s="593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5" t="str">
        <f>GJ!E4</f>
        <v>Global City Smiles Dental and Medical Wellness Inc.</v>
      </c>
      <c r="G4" s="564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2</v>
      </c>
      <c r="E5" s="28"/>
      <c r="F5" s="594" t="str">
        <f>GJ!E5</f>
        <v>Unit 1501 15th Floor MDI Corporate Center 39th St. Cor 10th Ave. Fort Bonifacio Taguig City</v>
      </c>
      <c r="G5" s="594"/>
      <c r="H5" s="594"/>
      <c r="I5" s="594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90" t="s">
        <v>1708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9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95" t="s">
        <v>5</v>
      </c>
      <c r="E8" s="596"/>
      <c r="F8" s="597" t="s">
        <v>246</v>
      </c>
      <c r="G8" s="599" t="s">
        <v>660</v>
      </c>
      <c r="H8" s="600" t="s">
        <v>274</v>
      </c>
      <c r="I8" s="601"/>
      <c r="J8" s="201"/>
      <c r="K8" s="200" t="s">
        <v>748</v>
      </c>
      <c r="L8" s="199"/>
      <c r="M8" s="113"/>
      <c r="N8" s="357"/>
      <c r="O8" s="602" t="s">
        <v>1796</v>
      </c>
      <c r="P8" s="502" t="s">
        <v>1707</v>
      </c>
      <c r="Q8" s="488">
        <v>8</v>
      </c>
      <c r="R8" s="536" t="s">
        <v>1792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95">
        <v>2025</v>
      </c>
      <c r="E9" s="596"/>
      <c r="F9" s="598"/>
      <c r="G9" s="598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603"/>
      <c r="P9" s="503" t="s">
        <v>1706</v>
      </c>
      <c r="Q9" s="488">
        <v>17</v>
      </c>
      <c r="R9" s="537" t="s">
        <v>1793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385</v>
      </c>
      <c r="G10" s="117">
        <v>1819</v>
      </c>
      <c r="H10" s="506">
        <v>2700</v>
      </c>
      <c r="I10" s="120"/>
      <c r="J10" s="506">
        <v>289.28571389999996</v>
      </c>
      <c r="K10" s="506">
        <v>0</v>
      </c>
      <c r="L10" s="506">
        <v>2410.7142861000002</v>
      </c>
      <c r="M10" s="121"/>
      <c r="N10" s="358"/>
      <c r="O10" s="509" t="s">
        <v>1798</v>
      </c>
      <c r="P10" s="497" t="s">
        <v>1099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1807</v>
      </c>
      <c r="P11" s="498" t="s">
        <v>1101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389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1806</v>
      </c>
      <c r="P12" s="498" t="s">
        <v>1102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388</v>
      </c>
      <c r="G13" s="117">
        <v>1822</v>
      </c>
      <c r="H13" s="506">
        <v>1000</v>
      </c>
      <c r="I13" s="120"/>
      <c r="J13" s="506">
        <v>107.14285699999999</v>
      </c>
      <c r="K13" s="506">
        <v>0</v>
      </c>
      <c r="L13" s="506">
        <v>892.85714299999995</v>
      </c>
      <c r="M13" s="358"/>
      <c r="N13" s="358"/>
      <c r="O13" s="510" t="s">
        <v>1809</v>
      </c>
      <c r="P13" s="498" t="s">
        <v>1103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385</v>
      </c>
      <c r="G14" s="117">
        <v>1823</v>
      </c>
      <c r="H14" s="506">
        <v>1000</v>
      </c>
      <c r="I14" s="120"/>
      <c r="J14" s="506">
        <v>107.14285699999999</v>
      </c>
      <c r="K14" s="506">
        <v>0</v>
      </c>
      <c r="L14" s="506">
        <v>892.85714299999995</v>
      </c>
      <c r="M14" s="358"/>
      <c r="N14" s="358"/>
      <c r="O14" s="510" t="s">
        <v>1811</v>
      </c>
      <c r="P14" s="498" t="s">
        <v>1104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395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1813</v>
      </c>
      <c r="P15" s="498" t="s">
        <v>1105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400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1815</v>
      </c>
      <c r="P16" s="498" t="s">
        <v>1106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17</v>
      </c>
      <c r="E25" s="129">
        <v>31</v>
      </c>
      <c r="F25" s="130" t="s">
        <v>160</v>
      </c>
      <c r="G25" s="129"/>
      <c r="H25" s="131">
        <f>SUM(H10:H24)</f>
        <v>13240</v>
      </c>
      <c r="I25" s="131">
        <f t="shared" ref="I25:L25" si="0">SUM(I10:I24)</f>
        <v>0</v>
      </c>
      <c r="J25" s="131">
        <f t="shared" si="0"/>
        <v>1418.5714266800001</v>
      </c>
      <c r="K25" s="131">
        <f t="shared" si="0"/>
        <v>0</v>
      </c>
      <c r="L25" s="131">
        <f t="shared" si="0"/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161</v>
      </c>
      <c r="E36" s="129">
        <v>28</v>
      </c>
      <c r="F36" s="130" t="s">
        <v>160</v>
      </c>
      <c r="G36" s="129"/>
      <c r="H36" s="131">
        <f>SUM(H26:H35)</f>
        <v>0</v>
      </c>
      <c r="I36" s="131">
        <f t="shared" ref="I36:L36" si="1">SUM(I26:I35)</f>
        <v>0</v>
      </c>
      <c r="J36" s="131">
        <f t="shared" si="1"/>
        <v>0</v>
      </c>
      <c r="K36" s="131">
        <f t="shared" si="1"/>
        <v>0</v>
      </c>
      <c r="L36" s="131">
        <f t="shared" si="1"/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225</v>
      </c>
      <c r="E44" s="129">
        <v>31</v>
      </c>
      <c r="F44" s="130" t="s">
        <v>160</v>
      </c>
      <c r="G44" s="129"/>
      <c r="H44" s="131">
        <f>SUM(H37:H43)</f>
        <v>0</v>
      </c>
      <c r="I44" s="131">
        <f t="shared" ref="I44:L44" si="2">SUM(I37:I43)</f>
        <v>0</v>
      </c>
      <c r="J44" s="131">
        <f t="shared" si="2"/>
        <v>0</v>
      </c>
      <c r="K44" s="131">
        <f t="shared" si="2"/>
        <v>0</v>
      </c>
      <c r="L44" s="131">
        <f t="shared" si="2"/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244</v>
      </c>
      <c r="E53" s="129">
        <v>30</v>
      </c>
      <c r="F53" s="130" t="s">
        <v>160</v>
      </c>
      <c r="G53" s="129"/>
      <c r="H53" s="131">
        <f>SUM(H46:H52)</f>
        <v>0</v>
      </c>
      <c r="I53" s="131">
        <f t="shared" ref="I53:L53" si="3">SUM(I46:I52)</f>
        <v>0</v>
      </c>
      <c r="J53" s="131">
        <f t="shared" si="3"/>
        <v>0</v>
      </c>
      <c r="K53" s="131">
        <f t="shared" si="3"/>
        <v>0</v>
      </c>
      <c r="L53" s="131">
        <f t="shared" si="3"/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710</v>
      </c>
      <c r="E61" s="129">
        <v>31</v>
      </c>
      <c r="F61" s="130" t="s">
        <v>160</v>
      </c>
      <c r="G61" s="129"/>
      <c r="H61" s="131">
        <f>SUM(H54:H60)</f>
        <v>0</v>
      </c>
      <c r="I61" s="131">
        <f t="shared" ref="I61:L61" si="4">SUM(I54:I60)</f>
        <v>0</v>
      </c>
      <c r="J61" s="131">
        <f t="shared" si="4"/>
        <v>0</v>
      </c>
      <c r="K61" s="131">
        <f t="shared" si="4"/>
        <v>0</v>
      </c>
      <c r="L61" s="131">
        <f t="shared" si="4"/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711</v>
      </c>
      <c r="E69" s="129">
        <v>30</v>
      </c>
      <c r="F69" s="130" t="s">
        <v>160</v>
      </c>
      <c r="G69" s="129"/>
      <c r="H69" s="131">
        <f>SUM(H62:H68)</f>
        <v>0</v>
      </c>
      <c r="I69" s="131">
        <f t="shared" ref="I69:L69" si="5">SUM(I62:I68)</f>
        <v>0</v>
      </c>
      <c r="J69" s="131">
        <f t="shared" si="5"/>
        <v>0</v>
      </c>
      <c r="K69" s="131">
        <f t="shared" si="5"/>
        <v>0</v>
      </c>
      <c r="L69" s="131">
        <f t="shared" si="5"/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712</v>
      </c>
      <c r="E78" s="129">
        <v>31</v>
      </c>
      <c r="F78" s="130" t="s">
        <v>160</v>
      </c>
      <c r="G78" s="129"/>
      <c r="H78" s="131">
        <f>SUM(H71:H77)</f>
        <v>0</v>
      </c>
      <c r="I78" s="131">
        <f t="shared" ref="I78:L78" si="6">SUM(I71:I77)</f>
        <v>0</v>
      </c>
      <c r="J78" s="131">
        <f t="shared" si="6"/>
        <v>0</v>
      </c>
      <c r="K78" s="131">
        <f t="shared" si="6"/>
        <v>0</v>
      </c>
      <c r="L78" s="131">
        <f t="shared" si="6"/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713</v>
      </c>
      <c r="E87" s="129">
        <v>31</v>
      </c>
      <c r="F87" s="130" t="s">
        <v>160</v>
      </c>
      <c r="G87" s="129"/>
      <c r="H87" s="131">
        <f>SUM(H80:H86)</f>
        <v>0</v>
      </c>
      <c r="I87" s="131">
        <f t="shared" ref="I87:L87" si="7">SUM(I80:I86)</f>
        <v>0</v>
      </c>
      <c r="J87" s="131">
        <f t="shared" si="7"/>
        <v>0</v>
      </c>
      <c r="K87" s="131">
        <f t="shared" si="7"/>
        <v>0</v>
      </c>
      <c r="L87" s="131">
        <f t="shared" si="7"/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714</v>
      </c>
      <c r="E95" s="129">
        <v>30</v>
      </c>
      <c r="F95" s="130" t="s">
        <v>160</v>
      </c>
      <c r="G95" s="129"/>
      <c r="H95" s="131">
        <f>SUM(H88:H94)</f>
        <v>0</v>
      </c>
      <c r="I95" s="131">
        <f t="shared" ref="I95:L95" si="8">SUM(I88:I94)</f>
        <v>0</v>
      </c>
      <c r="J95" s="131">
        <f t="shared" si="8"/>
        <v>0</v>
      </c>
      <c r="K95" s="131">
        <f t="shared" si="8"/>
        <v>0</v>
      </c>
      <c r="L95" s="131">
        <f t="shared" si="8"/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715</v>
      </c>
      <c r="E103" s="129">
        <v>31</v>
      </c>
      <c r="F103" s="130" t="s">
        <v>160</v>
      </c>
      <c r="G103" s="129"/>
      <c r="H103" s="131">
        <f>SUM(H95:H102)</f>
        <v>0</v>
      </c>
      <c r="I103" s="131">
        <f t="shared" ref="I103:L103" si="9">SUM(I95:I102)</f>
        <v>0</v>
      </c>
      <c r="J103" s="131">
        <f t="shared" si="9"/>
        <v>0</v>
      </c>
      <c r="K103" s="131">
        <f t="shared" si="9"/>
        <v>0</v>
      </c>
      <c r="L103" s="131">
        <f t="shared" si="9"/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716</v>
      </c>
      <c r="E111" s="129">
        <v>30</v>
      </c>
      <c r="F111" s="130" t="s">
        <v>160</v>
      </c>
      <c r="G111" s="129"/>
      <c r="H111" s="131">
        <f>SUM(H103:H110)</f>
        <v>0</v>
      </c>
      <c r="I111" s="131">
        <f t="shared" ref="I111:L111" si="10">SUM(I103:I110)</f>
        <v>0</v>
      </c>
      <c r="J111" s="131">
        <f t="shared" si="10"/>
        <v>0</v>
      </c>
      <c r="K111" s="131">
        <f t="shared" si="10"/>
        <v>0</v>
      </c>
      <c r="L111" s="131">
        <f t="shared" si="10"/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717</v>
      </c>
      <c r="E118" s="129">
        <v>31</v>
      </c>
      <c r="F118" s="130" t="s">
        <v>160</v>
      </c>
      <c r="G118" s="129"/>
      <c r="H118" s="131">
        <f>SUM(H110:H117)</f>
        <v>0</v>
      </c>
      <c r="I118" s="131">
        <f t="shared" ref="I118:L118" si="11">SUM(I110:I117)</f>
        <v>0</v>
      </c>
      <c r="J118" s="131">
        <f t="shared" si="11"/>
        <v>0</v>
      </c>
      <c r="K118" s="131">
        <f t="shared" si="11"/>
        <v>0</v>
      </c>
      <c r="L118" s="131">
        <f t="shared" si="11"/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19" si="12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12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12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ref="M320:M574" si="13">H320+I320-J320-L320</f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13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13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13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13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13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13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13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13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13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13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13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13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13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13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13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13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13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13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13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13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13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13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13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13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13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13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13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13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13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13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13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13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13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13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13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13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13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13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13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13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13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13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13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13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13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13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13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13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13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13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13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13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13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13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13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13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13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13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13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13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13"/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3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3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3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3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3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3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3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3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3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3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3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3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3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3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3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3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3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3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3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3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3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3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3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3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3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3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3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3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3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3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3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3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3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3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3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3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3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3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3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3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3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3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3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3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3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3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3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3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3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3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3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3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3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3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3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3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3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3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3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3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3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3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3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13"/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13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13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13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13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13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13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13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13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13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13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13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13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13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13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13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13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13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13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13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13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13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13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13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13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13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13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13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13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13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13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13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13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13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13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13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13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13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13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13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13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13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13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13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13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13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13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13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13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13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13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13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13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13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13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13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13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13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13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13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13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13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13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13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si="13"/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1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1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1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1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1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1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1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1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1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1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1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1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1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1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1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1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1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1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1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1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1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1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1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1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1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1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1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1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1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1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1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1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1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1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1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1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1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1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1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1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1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1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1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1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1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1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1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1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1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1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1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1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1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1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1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1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1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1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1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1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1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1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1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si="13"/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13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>H575+I575-J575-L575</f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>H576+I576-J576-L576</f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>H577+I577-J577-L577</f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>H578+I578-J578-L578</f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>H579+I579-J579-L579</f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F2:I2"/>
    <mergeCell ref="F5:I5"/>
    <mergeCell ref="D8:E8"/>
    <mergeCell ref="D9:E9"/>
    <mergeCell ref="F4:G4"/>
    <mergeCell ref="F8:F9"/>
    <mergeCell ref="G8:G9"/>
    <mergeCell ref="H8:I8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604" t="s">
        <v>668</v>
      </c>
      <c r="C2" s="563"/>
      <c r="D2" s="563"/>
      <c r="E2" s="563"/>
      <c r="F2" s="563"/>
      <c r="G2" s="564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669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2</v>
      </c>
      <c r="C5" s="149"/>
      <c r="D5" s="149"/>
      <c r="E5" s="605" t="s">
        <v>670</v>
      </c>
      <c r="F5" s="56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3</v>
      </c>
      <c r="C6" s="149"/>
      <c r="D6" s="95"/>
      <c r="E6" s="153" t="s">
        <v>671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4</v>
      </c>
      <c r="C7" s="149"/>
      <c r="D7" s="95"/>
      <c r="E7" s="156" t="s">
        <v>672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606" t="s">
        <v>5</v>
      </c>
      <c r="C9" s="596"/>
      <c r="D9" s="607" t="s">
        <v>673</v>
      </c>
      <c r="E9" s="607" t="s">
        <v>674</v>
      </c>
      <c r="F9" s="608" t="s">
        <v>675</v>
      </c>
      <c r="G9" s="608" t="s">
        <v>676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609" t="s">
        <v>677</v>
      </c>
      <c r="C10" s="596"/>
      <c r="D10" s="598"/>
      <c r="E10" s="598"/>
      <c r="F10" s="598"/>
      <c r="G10" s="598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17</v>
      </c>
      <c r="C11" s="157">
        <v>31</v>
      </c>
      <c r="D11" s="158" t="s">
        <v>678</v>
      </c>
      <c r="E11" s="159" t="s">
        <v>679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680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681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682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683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684</v>
      </c>
      <c r="E17" s="164" t="s">
        <v>25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685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41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286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686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687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688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686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689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690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161</v>
      </c>
      <c r="C29" s="157">
        <v>28</v>
      </c>
      <c r="D29" s="158" t="s">
        <v>691</v>
      </c>
      <c r="E29" s="159" t="s">
        <v>679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680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681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682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683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692</v>
      </c>
      <c r="E35" s="165" t="s">
        <v>693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686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286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290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686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55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689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690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225</v>
      </c>
      <c r="C44" s="157">
        <v>31</v>
      </c>
      <c r="D44" s="158" t="s">
        <v>694</v>
      </c>
      <c r="E44" s="159" t="s">
        <v>679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680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681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682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683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695</v>
      </c>
      <c r="E50" s="161" t="s">
        <v>286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686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696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25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689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690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697</v>
      </c>
      <c r="E57" s="161" t="s">
        <v>698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699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700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E5:F5"/>
    <mergeCell ref="B9:C9"/>
    <mergeCell ref="D9:D10"/>
    <mergeCell ref="E9:E10"/>
    <mergeCell ref="F9:F10"/>
    <mergeCell ref="G9:G10"/>
    <mergeCell ref="B10:C10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7826-1F82-4FC0-B4F7-5687916B00DC}">
  <sheetPr>
    <tabColor rgb="FFFFFF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A1000"/>
  <sheetViews>
    <sheetView topLeftCell="A10" zoomScale="10" zoomScaleNormal="10" workbookViewId="0">
      <selection activeCell="H18" sqref="H1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2" t="s">
        <v>701</v>
      </c>
      <c r="C2" s="563"/>
      <c r="D2" s="563"/>
      <c r="E2" s="563"/>
      <c r="F2" s="563"/>
      <c r="G2" s="563"/>
      <c r="H2" s="564"/>
      <c r="I2" s="564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14"/>
      <c r="C3" s="563"/>
      <c r="D3" s="563"/>
      <c r="E3" s="563"/>
      <c r="F3" s="563"/>
      <c r="G3" s="563"/>
      <c r="H3" s="564"/>
      <c r="I3" s="563"/>
      <c r="J3" s="564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15"/>
      <c r="C4" s="563"/>
      <c r="D4" s="563"/>
      <c r="E4" s="563"/>
      <c r="F4" s="563"/>
      <c r="G4" s="563"/>
      <c r="H4" s="564"/>
      <c r="I4" s="563"/>
      <c r="J4" s="564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702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703</v>
      </c>
      <c r="C7" s="172"/>
      <c r="D7" s="616" t="str">
        <f>GJ!E5</f>
        <v>Unit 1501 15th Floor MDI Corporate Center 39th St. Cor 10th Ave. Fort Bonifacio Taguig City</v>
      </c>
      <c r="E7" s="563"/>
      <c r="F7" s="563"/>
      <c r="G7" s="563"/>
      <c r="H7" s="564"/>
      <c r="I7" s="564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704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12" t="s">
        <v>5</v>
      </c>
      <c r="C11" s="572"/>
      <c r="D11" s="617" t="s">
        <v>705</v>
      </c>
      <c r="E11" s="618" t="s">
        <v>674</v>
      </c>
      <c r="F11" s="610" t="s">
        <v>706</v>
      </c>
      <c r="G11" s="610" t="s">
        <v>707</v>
      </c>
      <c r="H11" s="610" t="s">
        <v>275</v>
      </c>
      <c r="I11" s="610" t="s">
        <v>275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13" t="s">
        <v>677</v>
      </c>
      <c r="C12" s="572"/>
      <c r="D12" s="611"/>
      <c r="E12" s="611"/>
      <c r="F12" s="611"/>
      <c r="G12" s="611"/>
      <c r="H12" s="611"/>
      <c r="I12" s="611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17</v>
      </c>
      <c r="C13" s="175" t="s">
        <v>708</v>
      </c>
      <c r="D13" s="176"/>
      <c r="E13" s="177" t="s">
        <v>709</v>
      </c>
      <c r="F13" s="178" t="s">
        <v>661</v>
      </c>
      <c r="G13" s="178">
        <f>CRJ!H25</f>
        <v>13240</v>
      </c>
      <c r="H13" s="178">
        <f>I13*-1</f>
        <v>5525.25</v>
      </c>
      <c r="I13" s="178">
        <f>CDJ!F58</f>
        <v>-5525.25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161</v>
      </c>
      <c r="C14" s="132">
        <v>28</v>
      </c>
      <c r="D14" s="179"/>
      <c r="E14" s="177" t="s">
        <v>709</v>
      </c>
      <c r="F14" s="180" t="s">
        <v>661</v>
      </c>
      <c r="G14" s="181">
        <f>CRJ!H36</f>
        <v>0</v>
      </c>
      <c r="H14" s="178">
        <f t="shared" ref="H14:H24" si="0">I14*-1</f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225</v>
      </c>
      <c r="C15" s="182" t="s">
        <v>708</v>
      </c>
      <c r="D15" s="179"/>
      <c r="E15" s="177" t="s">
        <v>709</v>
      </c>
      <c r="F15" s="180" t="s">
        <v>661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244</v>
      </c>
      <c r="C16" s="132">
        <v>30</v>
      </c>
      <c r="D16" s="179"/>
      <c r="E16" s="183"/>
      <c r="F16" s="180" t="s">
        <v>661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710</v>
      </c>
      <c r="C17" s="132">
        <v>31</v>
      </c>
      <c r="D17" s="179"/>
      <c r="E17" s="183"/>
      <c r="F17" s="180" t="s">
        <v>661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711</v>
      </c>
      <c r="C18" s="132">
        <v>30</v>
      </c>
      <c r="D18" s="179"/>
      <c r="E18" s="183"/>
      <c r="F18" s="180" t="s">
        <v>661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712</v>
      </c>
      <c r="C19" s="132">
        <v>31</v>
      </c>
      <c r="D19" s="179"/>
      <c r="E19" s="183"/>
      <c r="F19" s="180" t="s">
        <v>661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713</v>
      </c>
      <c r="C20" s="132">
        <v>31</v>
      </c>
      <c r="D20" s="179"/>
      <c r="E20" s="183"/>
      <c r="F20" s="180" t="s">
        <v>661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714</v>
      </c>
      <c r="C21" s="132">
        <v>30</v>
      </c>
      <c r="D21" s="179"/>
      <c r="E21" s="183"/>
      <c r="F21" s="180" t="s">
        <v>661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715</v>
      </c>
      <c r="C22" s="132">
        <v>31</v>
      </c>
      <c r="D22" s="179"/>
      <c r="E22" s="183"/>
      <c r="F22" s="180" t="s">
        <v>661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716</v>
      </c>
      <c r="C23" s="132">
        <v>30</v>
      </c>
      <c r="D23" s="179"/>
      <c r="E23" s="183"/>
      <c r="F23" s="180" t="s">
        <v>661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717</v>
      </c>
      <c r="C24" s="132">
        <v>31</v>
      </c>
      <c r="D24" s="179"/>
      <c r="E24" s="183"/>
      <c r="F24" s="180" t="s">
        <v>661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17</v>
      </c>
      <c r="C26" s="175" t="s">
        <v>708</v>
      </c>
      <c r="D26" s="176"/>
      <c r="E26" s="184"/>
      <c r="F26" s="178" t="s">
        <v>689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161</v>
      </c>
      <c r="C27" s="132">
        <v>28</v>
      </c>
      <c r="D27" s="179"/>
      <c r="E27" s="183"/>
      <c r="F27" s="180" t="s">
        <v>689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225</v>
      </c>
      <c r="C28" s="182" t="s">
        <v>708</v>
      </c>
      <c r="D28" s="179"/>
      <c r="E28" s="183"/>
      <c r="F28" s="180" t="s">
        <v>689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244</v>
      </c>
      <c r="C29" s="132">
        <v>30</v>
      </c>
      <c r="D29" s="179"/>
      <c r="E29" s="183"/>
      <c r="F29" s="180" t="s">
        <v>689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710</v>
      </c>
      <c r="C30" s="132">
        <v>31</v>
      </c>
      <c r="D30" s="179"/>
      <c r="E30" s="183"/>
      <c r="F30" s="180" t="s">
        <v>689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711</v>
      </c>
      <c r="C31" s="132">
        <v>30</v>
      </c>
      <c r="D31" s="179"/>
      <c r="E31" s="183"/>
      <c r="F31" s="180" t="s">
        <v>689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712</v>
      </c>
      <c r="C32" s="132">
        <v>31</v>
      </c>
      <c r="D32" s="179"/>
      <c r="E32" s="183"/>
      <c r="F32" s="180" t="s">
        <v>689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713</v>
      </c>
      <c r="C33" s="132">
        <v>31</v>
      </c>
      <c r="D33" s="179"/>
      <c r="E33" s="183"/>
      <c r="F33" s="180" t="s">
        <v>689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714</v>
      </c>
      <c r="C34" s="132">
        <v>30</v>
      </c>
      <c r="D34" s="179"/>
      <c r="E34" s="183"/>
      <c r="F34" s="180" t="s">
        <v>689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715</v>
      </c>
      <c r="C35" s="132">
        <v>31</v>
      </c>
      <c r="D35" s="179"/>
      <c r="E35" s="183"/>
      <c r="F35" s="180" t="s">
        <v>689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716</v>
      </c>
      <c r="C36" s="132">
        <v>30</v>
      </c>
      <c r="D36" s="179"/>
      <c r="E36" s="183"/>
      <c r="F36" s="180" t="s">
        <v>689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717</v>
      </c>
      <c r="C37" s="132">
        <v>31</v>
      </c>
      <c r="D37" s="179"/>
      <c r="E37" s="183"/>
      <c r="F37" s="180" t="s">
        <v>689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17</v>
      </c>
      <c r="C39" s="175" t="s">
        <v>708</v>
      </c>
      <c r="D39" s="176"/>
      <c r="E39" s="184"/>
      <c r="F39" s="185" t="s">
        <v>718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161</v>
      </c>
      <c r="C40" s="132">
        <v>28</v>
      </c>
      <c r="D40" s="179"/>
      <c r="E40" s="183"/>
      <c r="F40" s="186" t="s">
        <v>718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225</v>
      </c>
      <c r="C41" s="182" t="s">
        <v>708</v>
      </c>
      <c r="D41" s="179"/>
      <c r="E41" s="183"/>
      <c r="F41" s="186" t="s">
        <v>718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244</v>
      </c>
      <c r="C42" s="132">
        <v>30</v>
      </c>
      <c r="D42" s="179"/>
      <c r="E42" s="183"/>
      <c r="F42" s="186" t="s">
        <v>718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710</v>
      </c>
      <c r="C43" s="132">
        <v>31</v>
      </c>
      <c r="D43" s="179"/>
      <c r="E43" s="183"/>
      <c r="F43" s="186" t="s">
        <v>718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711</v>
      </c>
      <c r="C44" s="132">
        <v>30</v>
      </c>
      <c r="D44" s="179"/>
      <c r="E44" s="183"/>
      <c r="F44" s="186" t="s">
        <v>718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712</v>
      </c>
      <c r="C45" s="132">
        <v>31</v>
      </c>
      <c r="D45" s="179"/>
      <c r="E45" s="183"/>
      <c r="F45" s="186" t="s">
        <v>718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713</v>
      </c>
      <c r="C46" s="132">
        <v>31</v>
      </c>
      <c r="D46" s="179"/>
      <c r="E46" s="183"/>
      <c r="F46" s="186" t="s">
        <v>718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714</v>
      </c>
      <c r="C47" s="132">
        <v>30</v>
      </c>
      <c r="D47" s="179"/>
      <c r="E47" s="183"/>
      <c r="F47" s="186" t="s">
        <v>718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715</v>
      </c>
      <c r="C48" s="132">
        <v>31</v>
      </c>
      <c r="D48" s="179"/>
      <c r="E48" s="183"/>
      <c r="F48" s="186" t="s">
        <v>718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716</v>
      </c>
      <c r="C49" s="132">
        <v>30</v>
      </c>
      <c r="D49" s="179"/>
      <c r="E49" s="183"/>
      <c r="F49" s="186" t="s">
        <v>718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717</v>
      </c>
      <c r="C50" s="132">
        <v>31</v>
      </c>
      <c r="D50" s="179"/>
      <c r="E50" s="183"/>
      <c r="F50" s="186" t="s">
        <v>718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17</v>
      </c>
      <c r="C52" s="175" t="s">
        <v>708</v>
      </c>
      <c r="D52" s="176"/>
      <c r="E52" s="184"/>
      <c r="F52" s="187" t="s">
        <v>719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161</v>
      </c>
      <c r="C53" s="132">
        <v>28</v>
      </c>
      <c r="D53" s="179"/>
      <c r="E53" s="183"/>
      <c r="F53" s="188" t="s">
        <v>719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225</v>
      </c>
      <c r="C54" s="182" t="s">
        <v>708</v>
      </c>
      <c r="D54" s="179"/>
      <c r="E54" s="183"/>
      <c r="F54" s="188" t="s">
        <v>719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244</v>
      </c>
      <c r="C55" s="132">
        <v>30</v>
      </c>
      <c r="D55" s="179"/>
      <c r="E55" s="183"/>
      <c r="F55" s="188" t="s">
        <v>719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710</v>
      </c>
      <c r="C56" s="132">
        <v>31</v>
      </c>
      <c r="D56" s="179"/>
      <c r="E56" s="183"/>
      <c r="F56" s="188" t="s">
        <v>719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711</v>
      </c>
      <c r="C57" s="132">
        <v>30</v>
      </c>
      <c r="D57" s="179"/>
      <c r="E57" s="183"/>
      <c r="F57" s="188" t="s">
        <v>719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712</v>
      </c>
      <c r="C58" s="132">
        <v>31</v>
      </c>
      <c r="D58" s="179"/>
      <c r="E58" s="183"/>
      <c r="F58" s="188" t="s">
        <v>719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713</v>
      </c>
      <c r="C59" s="132">
        <v>31</v>
      </c>
      <c r="D59" s="179"/>
      <c r="E59" s="183"/>
      <c r="F59" s="188" t="s">
        <v>719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714</v>
      </c>
      <c r="C60" s="132">
        <v>30</v>
      </c>
      <c r="D60" s="179"/>
      <c r="E60" s="183"/>
      <c r="F60" s="188" t="s">
        <v>719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715</v>
      </c>
      <c r="C61" s="132">
        <v>31</v>
      </c>
      <c r="D61" s="179"/>
      <c r="E61" s="183"/>
      <c r="F61" s="188" t="s">
        <v>719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716</v>
      </c>
      <c r="C62" s="132">
        <v>30</v>
      </c>
      <c r="D62" s="179"/>
      <c r="E62" s="183"/>
      <c r="F62" s="188" t="s">
        <v>719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717</v>
      </c>
      <c r="C63" s="132">
        <v>31</v>
      </c>
      <c r="D63" s="179"/>
      <c r="E63" s="183"/>
      <c r="F63" s="188" t="s">
        <v>719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17</v>
      </c>
      <c r="C65" s="175" t="s">
        <v>708</v>
      </c>
      <c r="D65" s="176"/>
      <c r="E65" s="184"/>
      <c r="F65" s="189" t="s">
        <v>699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161</v>
      </c>
      <c r="C66" s="132">
        <v>28</v>
      </c>
      <c r="D66" s="179"/>
      <c r="E66" s="183"/>
      <c r="F66" s="190" t="s">
        <v>699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225</v>
      </c>
      <c r="C67" s="182" t="s">
        <v>708</v>
      </c>
      <c r="D67" s="179"/>
      <c r="E67" s="183"/>
      <c r="F67" s="190" t="s">
        <v>699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244</v>
      </c>
      <c r="C68" s="132">
        <v>30</v>
      </c>
      <c r="D68" s="179"/>
      <c r="E68" s="183"/>
      <c r="F68" s="190" t="s">
        <v>699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710</v>
      </c>
      <c r="C69" s="132">
        <v>31</v>
      </c>
      <c r="D69" s="179"/>
      <c r="E69" s="183"/>
      <c r="F69" s="190" t="s">
        <v>699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711</v>
      </c>
      <c r="C70" s="132">
        <v>30</v>
      </c>
      <c r="D70" s="179"/>
      <c r="E70" s="183"/>
      <c r="F70" s="190" t="s">
        <v>699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712</v>
      </c>
      <c r="C71" s="132">
        <v>31</v>
      </c>
      <c r="D71" s="179"/>
      <c r="E71" s="183"/>
      <c r="F71" s="190" t="s">
        <v>699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713</v>
      </c>
      <c r="C72" s="132">
        <v>31</v>
      </c>
      <c r="D72" s="179"/>
      <c r="E72" s="183"/>
      <c r="F72" s="190" t="s">
        <v>699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714</v>
      </c>
      <c r="C73" s="132">
        <v>30</v>
      </c>
      <c r="D73" s="179"/>
      <c r="E73" s="183"/>
      <c r="F73" s="190" t="s">
        <v>699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715</v>
      </c>
      <c r="C74" s="132">
        <v>31</v>
      </c>
      <c r="D74" s="179"/>
      <c r="E74" s="183"/>
      <c r="F74" s="190" t="s">
        <v>699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716</v>
      </c>
      <c r="C75" s="132">
        <v>30</v>
      </c>
      <c r="D75" s="179"/>
      <c r="E75" s="183"/>
      <c r="F75" s="190" t="s">
        <v>699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717</v>
      </c>
      <c r="C76" s="132">
        <v>31</v>
      </c>
      <c r="D76" s="179"/>
      <c r="E76" s="183"/>
      <c r="F76" s="190" t="s">
        <v>699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17</v>
      </c>
      <c r="C78" s="175" t="s">
        <v>708</v>
      </c>
      <c r="D78" s="176"/>
      <c r="E78" s="184"/>
      <c r="F78" s="185" t="s">
        <v>720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161</v>
      </c>
      <c r="C79" s="132">
        <v>28</v>
      </c>
      <c r="D79" s="179"/>
      <c r="E79" s="183"/>
      <c r="F79" s="186" t="s">
        <v>720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225</v>
      </c>
      <c r="C80" s="182" t="s">
        <v>708</v>
      </c>
      <c r="D80" s="179"/>
      <c r="E80" s="183"/>
      <c r="F80" s="186" t="s">
        <v>720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244</v>
      </c>
      <c r="C81" s="132">
        <v>30</v>
      </c>
      <c r="D81" s="179"/>
      <c r="E81" s="183"/>
      <c r="F81" s="186" t="s">
        <v>720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710</v>
      </c>
      <c r="C82" s="132">
        <v>31</v>
      </c>
      <c r="D82" s="179"/>
      <c r="E82" s="183"/>
      <c r="F82" s="186" t="s">
        <v>720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711</v>
      </c>
      <c r="C83" s="132">
        <v>30</v>
      </c>
      <c r="D83" s="179"/>
      <c r="E83" s="183"/>
      <c r="F83" s="186" t="s">
        <v>720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712</v>
      </c>
      <c r="C84" s="132">
        <v>31</v>
      </c>
      <c r="D84" s="179"/>
      <c r="E84" s="183"/>
      <c r="F84" s="186" t="s">
        <v>720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713</v>
      </c>
      <c r="C85" s="132">
        <v>31</v>
      </c>
      <c r="D85" s="179"/>
      <c r="E85" s="183"/>
      <c r="F85" s="186" t="s">
        <v>720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714</v>
      </c>
      <c r="C86" s="132">
        <v>30</v>
      </c>
      <c r="D86" s="179"/>
      <c r="E86" s="183"/>
      <c r="F86" s="186" t="s">
        <v>720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715</v>
      </c>
      <c r="C87" s="132">
        <v>31</v>
      </c>
      <c r="D87" s="179"/>
      <c r="E87" s="183"/>
      <c r="F87" s="186" t="s">
        <v>720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716</v>
      </c>
      <c r="C88" s="132">
        <v>30</v>
      </c>
      <c r="D88" s="179"/>
      <c r="E88" s="183"/>
      <c r="F88" s="186" t="s">
        <v>720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717</v>
      </c>
      <c r="C89" s="132">
        <v>31</v>
      </c>
      <c r="D89" s="179"/>
      <c r="E89" s="183"/>
      <c r="F89" s="186" t="s">
        <v>720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17</v>
      </c>
      <c r="C91" s="175" t="s">
        <v>708</v>
      </c>
      <c r="D91" s="176"/>
      <c r="E91" s="184"/>
      <c r="F91" s="187" t="s">
        <v>681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161</v>
      </c>
      <c r="C92" s="132">
        <v>28</v>
      </c>
      <c r="D92" s="179"/>
      <c r="E92" s="183"/>
      <c r="F92" s="188" t="s">
        <v>681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225</v>
      </c>
      <c r="C93" s="182" t="s">
        <v>708</v>
      </c>
      <c r="D93" s="179"/>
      <c r="E93" s="183"/>
      <c r="F93" s="188" t="s">
        <v>681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244</v>
      </c>
      <c r="C94" s="132">
        <v>30</v>
      </c>
      <c r="D94" s="179"/>
      <c r="E94" s="183"/>
      <c r="F94" s="188" t="s">
        <v>681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710</v>
      </c>
      <c r="C95" s="132">
        <v>31</v>
      </c>
      <c r="D95" s="179"/>
      <c r="E95" s="183"/>
      <c r="F95" s="188" t="s">
        <v>681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711</v>
      </c>
      <c r="C96" s="132">
        <v>30</v>
      </c>
      <c r="D96" s="179"/>
      <c r="E96" s="183"/>
      <c r="F96" s="188" t="s">
        <v>681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712</v>
      </c>
      <c r="C97" s="132">
        <v>31</v>
      </c>
      <c r="D97" s="179"/>
      <c r="E97" s="183"/>
      <c r="F97" s="188" t="s">
        <v>681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713</v>
      </c>
      <c r="C98" s="132">
        <v>31</v>
      </c>
      <c r="D98" s="179"/>
      <c r="E98" s="183"/>
      <c r="F98" s="188" t="s">
        <v>681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714</v>
      </c>
      <c r="C99" s="132">
        <v>30</v>
      </c>
      <c r="D99" s="179"/>
      <c r="E99" s="183"/>
      <c r="F99" s="188" t="s">
        <v>681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715</v>
      </c>
      <c r="C100" s="132">
        <v>31</v>
      </c>
      <c r="D100" s="179"/>
      <c r="E100" s="183"/>
      <c r="F100" s="188" t="s">
        <v>681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716</v>
      </c>
      <c r="C101" s="132">
        <v>30</v>
      </c>
      <c r="D101" s="179"/>
      <c r="E101" s="183"/>
      <c r="F101" s="188" t="s">
        <v>681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717</v>
      </c>
      <c r="C102" s="132">
        <v>31</v>
      </c>
      <c r="D102" s="179"/>
      <c r="E102" s="183"/>
      <c r="F102" s="188" t="s">
        <v>681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17</v>
      </c>
      <c r="C104" s="175" t="s">
        <v>708</v>
      </c>
      <c r="D104" s="176"/>
      <c r="E104" s="184"/>
      <c r="F104" s="187" t="s">
        <v>721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161</v>
      </c>
      <c r="C105" s="132">
        <v>28</v>
      </c>
      <c r="D105" s="179"/>
      <c r="E105" s="183"/>
      <c r="F105" s="188" t="s">
        <v>721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225</v>
      </c>
      <c r="C106" s="182" t="s">
        <v>708</v>
      </c>
      <c r="D106" s="179"/>
      <c r="E106" s="183"/>
      <c r="F106" s="188" t="s">
        <v>721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244</v>
      </c>
      <c r="C107" s="132">
        <v>30</v>
      </c>
      <c r="D107" s="179"/>
      <c r="E107" s="183"/>
      <c r="F107" s="188" t="s">
        <v>721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710</v>
      </c>
      <c r="C108" s="132">
        <v>31</v>
      </c>
      <c r="D108" s="179"/>
      <c r="E108" s="183"/>
      <c r="F108" s="188" t="s">
        <v>721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711</v>
      </c>
      <c r="C109" s="132">
        <v>30</v>
      </c>
      <c r="D109" s="179"/>
      <c r="E109" s="183"/>
      <c r="F109" s="188" t="s">
        <v>721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712</v>
      </c>
      <c r="C110" s="132">
        <v>31</v>
      </c>
      <c r="D110" s="179"/>
      <c r="E110" s="183"/>
      <c r="F110" s="188" t="s">
        <v>721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713</v>
      </c>
      <c r="C111" s="132">
        <v>31</v>
      </c>
      <c r="D111" s="179"/>
      <c r="E111" s="183"/>
      <c r="F111" s="188" t="s">
        <v>721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714</v>
      </c>
      <c r="C112" s="132">
        <v>30</v>
      </c>
      <c r="D112" s="179"/>
      <c r="E112" s="183"/>
      <c r="F112" s="188" t="s">
        <v>721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715</v>
      </c>
      <c r="C113" s="132">
        <v>31</v>
      </c>
      <c r="D113" s="179"/>
      <c r="E113" s="183"/>
      <c r="F113" s="188" t="s">
        <v>721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716</v>
      </c>
      <c r="C114" s="132">
        <v>30</v>
      </c>
      <c r="D114" s="179"/>
      <c r="E114" s="183"/>
      <c r="F114" s="188" t="s">
        <v>721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717</v>
      </c>
      <c r="C115" s="132">
        <v>31</v>
      </c>
      <c r="D115" s="179"/>
      <c r="E115" s="183"/>
      <c r="F115" s="188" t="s">
        <v>721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17</v>
      </c>
      <c r="C117" s="175" t="s">
        <v>708</v>
      </c>
      <c r="D117" s="176"/>
      <c r="E117" s="184"/>
      <c r="F117" s="187" t="s">
        <v>722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161</v>
      </c>
      <c r="C118" s="132">
        <v>28</v>
      </c>
      <c r="D118" s="179"/>
      <c r="E118" s="183"/>
      <c r="F118" s="188" t="s">
        <v>722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225</v>
      </c>
      <c r="C119" s="182" t="s">
        <v>708</v>
      </c>
      <c r="D119" s="179"/>
      <c r="E119" s="183"/>
      <c r="F119" s="188" t="s">
        <v>722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244</v>
      </c>
      <c r="C120" s="132">
        <v>30</v>
      </c>
      <c r="D120" s="179"/>
      <c r="E120" s="183"/>
      <c r="F120" s="188" t="s">
        <v>722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710</v>
      </c>
      <c r="C121" s="132">
        <v>31</v>
      </c>
      <c r="D121" s="179"/>
      <c r="E121" s="183"/>
      <c r="F121" s="188" t="s">
        <v>722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711</v>
      </c>
      <c r="C122" s="132">
        <v>30</v>
      </c>
      <c r="D122" s="179"/>
      <c r="E122" s="183"/>
      <c r="F122" s="188" t="s">
        <v>722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712</v>
      </c>
      <c r="C123" s="132">
        <v>31</v>
      </c>
      <c r="D123" s="179"/>
      <c r="E123" s="183"/>
      <c r="F123" s="188" t="s">
        <v>722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713</v>
      </c>
      <c r="C124" s="132">
        <v>31</v>
      </c>
      <c r="D124" s="179"/>
      <c r="E124" s="183"/>
      <c r="F124" s="188" t="s">
        <v>722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714</v>
      </c>
      <c r="C125" s="132">
        <v>30</v>
      </c>
      <c r="D125" s="179"/>
      <c r="E125" s="183"/>
      <c r="F125" s="188" t="s">
        <v>722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715</v>
      </c>
      <c r="C126" s="132">
        <v>31</v>
      </c>
      <c r="D126" s="179"/>
      <c r="E126" s="183"/>
      <c r="F126" s="188" t="s">
        <v>722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716</v>
      </c>
      <c r="C127" s="132">
        <v>30</v>
      </c>
      <c r="D127" s="179"/>
      <c r="E127" s="183"/>
      <c r="F127" s="188" t="s">
        <v>722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717</v>
      </c>
      <c r="C128" s="132">
        <v>31</v>
      </c>
      <c r="D128" s="179"/>
      <c r="E128" s="183"/>
      <c r="F128" s="188" t="s">
        <v>722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17</v>
      </c>
      <c r="C130" s="175" t="s">
        <v>708</v>
      </c>
      <c r="D130" s="176"/>
      <c r="E130" s="184"/>
      <c r="F130" s="191" t="s">
        <v>723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161</v>
      </c>
      <c r="C131" s="132">
        <v>28</v>
      </c>
      <c r="D131" s="179"/>
      <c r="E131" s="183"/>
      <c r="F131" s="192" t="s">
        <v>723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225</v>
      </c>
      <c r="C132" s="182" t="s">
        <v>708</v>
      </c>
      <c r="D132" s="179"/>
      <c r="E132" s="183"/>
      <c r="F132" s="192" t="s">
        <v>723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244</v>
      </c>
      <c r="C133" s="132">
        <v>30</v>
      </c>
      <c r="D133" s="179"/>
      <c r="E133" s="183"/>
      <c r="F133" s="192" t="s">
        <v>723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710</v>
      </c>
      <c r="C134" s="132">
        <v>31</v>
      </c>
      <c r="D134" s="179"/>
      <c r="E134" s="183"/>
      <c r="F134" s="192" t="s">
        <v>723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711</v>
      </c>
      <c r="C135" s="132">
        <v>30</v>
      </c>
      <c r="D135" s="179"/>
      <c r="E135" s="183"/>
      <c r="F135" s="192" t="s">
        <v>723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712</v>
      </c>
      <c r="C136" s="132">
        <v>31</v>
      </c>
      <c r="D136" s="179"/>
      <c r="E136" s="183"/>
      <c r="F136" s="192" t="s">
        <v>723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713</v>
      </c>
      <c r="C137" s="132">
        <v>31</v>
      </c>
      <c r="D137" s="179"/>
      <c r="E137" s="183"/>
      <c r="F137" s="192" t="s">
        <v>723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714</v>
      </c>
      <c r="C138" s="132">
        <v>30</v>
      </c>
      <c r="D138" s="179"/>
      <c r="E138" s="183"/>
      <c r="F138" s="192" t="s">
        <v>723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715</v>
      </c>
      <c r="C139" s="132">
        <v>31</v>
      </c>
      <c r="D139" s="179"/>
      <c r="E139" s="183"/>
      <c r="F139" s="192" t="s">
        <v>723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716</v>
      </c>
      <c r="C140" s="132">
        <v>30</v>
      </c>
      <c r="D140" s="179"/>
      <c r="E140" s="183"/>
      <c r="F140" s="192" t="s">
        <v>723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717</v>
      </c>
      <c r="C141" s="132">
        <v>31</v>
      </c>
      <c r="D141" s="179"/>
      <c r="E141" s="183"/>
      <c r="F141" s="192" t="s">
        <v>723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17</v>
      </c>
      <c r="C143" s="175" t="s">
        <v>708</v>
      </c>
      <c r="D143" s="176"/>
      <c r="E143" s="184"/>
      <c r="F143" s="189" t="s">
        <v>724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161</v>
      </c>
      <c r="C144" s="132">
        <v>28</v>
      </c>
      <c r="D144" s="179"/>
      <c r="E144" s="183"/>
      <c r="F144" s="190" t="s">
        <v>724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225</v>
      </c>
      <c r="C145" s="182" t="s">
        <v>708</v>
      </c>
      <c r="D145" s="179"/>
      <c r="E145" s="183"/>
      <c r="F145" s="190" t="s">
        <v>724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244</v>
      </c>
      <c r="C146" s="132">
        <v>30</v>
      </c>
      <c r="D146" s="179"/>
      <c r="E146" s="183"/>
      <c r="F146" s="190" t="s">
        <v>724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710</v>
      </c>
      <c r="C147" s="132">
        <v>31</v>
      </c>
      <c r="D147" s="179"/>
      <c r="E147" s="183"/>
      <c r="F147" s="190" t="s">
        <v>724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711</v>
      </c>
      <c r="C148" s="132">
        <v>30</v>
      </c>
      <c r="D148" s="179"/>
      <c r="E148" s="183"/>
      <c r="F148" s="190" t="s">
        <v>724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712</v>
      </c>
      <c r="C149" s="132">
        <v>31</v>
      </c>
      <c r="D149" s="179"/>
      <c r="E149" s="183"/>
      <c r="F149" s="190" t="s">
        <v>724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713</v>
      </c>
      <c r="C150" s="132">
        <v>31</v>
      </c>
      <c r="D150" s="179"/>
      <c r="E150" s="183"/>
      <c r="F150" s="190" t="s">
        <v>724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714</v>
      </c>
      <c r="C151" s="132">
        <v>30</v>
      </c>
      <c r="D151" s="179"/>
      <c r="E151" s="183"/>
      <c r="F151" s="190" t="s">
        <v>724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715</v>
      </c>
      <c r="C152" s="132">
        <v>31</v>
      </c>
      <c r="D152" s="179"/>
      <c r="E152" s="183"/>
      <c r="F152" s="190" t="s">
        <v>724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716</v>
      </c>
      <c r="C153" s="132">
        <v>30</v>
      </c>
      <c r="D153" s="179"/>
      <c r="E153" s="183"/>
      <c r="F153" s="190" t="s">
        <v>724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717</v>
      </c>
      <c r="C154" s="132">
        <v>31</v>
      </c>
      <c r="D154" s="179"/>
      <c r="E154" s="183"/>
      <c r="F154" s="190" t="s">
        <v>724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17</v>
      </c>
      <c r="C156" s="175" t="s">
        <v>708</v>
      </c>
      <c r="D156" s="176"/>
      <c r="E156" s="184"/>
      <c r="F156" s="189" t="s">
        <v>725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161</v>
      </c>
      <c r="C157" s="132">
        <v>28</v>
      </c>
      <c r="D157" s="179"/>
      <c r="E157" s="183"/>
      <c r="F157" s="190" t="s">
        <v>725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225</v>
      </c>
      <c r="C158" s="182" t="s">
        <v>708</v>
      </c>
      <c r="D158" s="179"/>
      <c r="E158" s="183"/>
      <c r="F158" s="190" t="s">
        <v>725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244</v>
      </c>
      <c r="C159" s="132">
        <v>30</v>
      </c>
      <c r="D159" s="179"/>
      <c r="E159" s="183"/>
      <c r="F159" s="190" t="s">
        <v>725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710</v>
      </c>
      <c r="C160" s="132">
        <v>31</v>
      </c>
      <c r="D160" s="179"/>
      <c r="E160" s="183"/>
      <c r="F160" s="190" t="s">
        <v>725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711</v>
      </c>
      <c r="C161" s="132">
        <v>30</v>
      </c>
      <c r="D161" s="179"/>
      <c r="E161" s="183"/>
      <c r="F161" s="190" t="s">
        <v>725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712</v>
      </c>
      <c r="C162" s="132">
        <v>31</v>
      </c>
      <c r="D162" s="179"/>
      <c r="E162" s="183"/>
      <c r="F162" s="190" t="s">
        <v>725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713</v>
      </c>
      <c r="C163" s="132">
        <v>31</v>
      </c>
      <c r="D163" s="179"/>
      <c r="E163" s="183"/>
      <c r="F163" s="190" t="s">
        <v>725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714</v>
      </c>
      <c r="C164" s="132">
        <v>30</v>
      </c>
      <c r="D164" s="179"/>
      <c r="E164" s="183"/>
      <c r="F164" s="190" t="s">
        <v>725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715</v>
      </c>
      <c r="C165" s="132">
        <v>31</v>
      </c>
      <c r="D165" s="179"/>
      <c r="E165" s="183"/>
      <c r="F165" s="190" t="s">
        <v>725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716</v>
      </c>
      <c r="C166" s="132">
        <v>30</v>
      </c>
      <c r="D166" s="179"/>
      <c r="E166" s="183"/>
      <c r="F166" s="190" t="s">
        <v>725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717</v>
      </c>
      <c r="C167" s="132">
        <v>31</v>
      </c>
      <c r="D167" s="179"/>
      <c r="E167" s="183"/>
      <c r="F167" s="190" t="s">
        <v>725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17</v>
      </c>
      <c r="C169" s="175" t="s">
        <v>708</v>
      </c>
      <c r="D169" s="176"/>
      <c r="E169" s="184"/>
      <c r="F169" s="185" t="s">
        <v>726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161</v>
      </c>
      <c r="C170" s="132">
        <v>28</v>
      </c>
      <c r="D170" s="179"/>
      <c r="E170" s="183"/>
      <c r="F170" s="186" t="s">
        <v>726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225</v>
      </c>
      <c r="C171" s="182" t="s">
        <v>708</v>
      </c>
      <c r="D171" s="179"/>
      <c r="E171" s="183"/>
      <c r="F171" s="186" t="s">
        <v>726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244</v>
      </c>
      <c r="C172" s="132">
        <v>30</v>
      </c>
      <c r="D172" s="179"/>
      <c r="E172" s="183"/>
      <c r="F172" s="186" t="s">
        <v>726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710</v>
      </c>
      <c r="C173" s="132">
        <v>31</v>
      </c>
      <c r="D173" s="179"/>
      <c r="E173" s="183"/>
      <c r="F173" s="186" t="s">
        <v>726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711</v>
      </c>
      <c r="C174" s="132">
        <v>30</v>
      </c>
      <c r="D174" s="179"/>
      <c r="E174" s="183"/>
      <c r="F174" s="186" t="s">
        <v>726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712</v>
      </c>
      <c r="C175" s="132">
        <v>31</v>
      </c>
      <c r="D175" s="179"/>
      <c r="E175" s="183"/>
      <c r="F175" s="186" t="s">
        <v>726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713</v>
      </c>
      <c r="C176" s="132">
        <v>31</v>
      </c>
      <c r="D176" s="179"/>
      <c r="E176" s="183"/>
      <c r="F176" s="186" t="s">
        <v>726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714</v>
      </c>
      <c r="C177" s="132">
        <v>30</v>
      </c>
      <c r="D177" s="179"/>
      <c r="E177" s="183"/>
      <c r="F177" s="186" t="s">
        <v>726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715</v>
      </c>
      <c r="C178" s="132">
        <v>31</v>
      </c>
      <c r="D178" s="179"/>
      <c r="E178" s="183"/>
      <c r="F178" s="186" t="s">
        <v>726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716</v>
      </c>
      <c r="C179" s="132">
        <v>30</v>
      </c>
      <c r="D179" s="179"/>
      <c r="E179" s="183"/>
      <c r="F179" s="186" t="s">
        <v>726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717</v>
      </c>
      <c r="C180" s="132">
        <v>31</v>
      </c>
      <c r="D180" s="179"/>
      <c r="E180" s="183"/>
      <c r="F180" s="186" t="s">
        <v>726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17</v>
      </c>
      <c r="C182" s="175" t="s">
        <v>708</v>
      </c>
      <c r="D182" s="176"/>
      <c r="E182" s="184"/>
      <c r="F182" s="185" t="s">
        <v>727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161</v>
      </c>
      <c r="C183" s="132">
        <v>28</v>
      </c>
      <c r="D183" s="179"/>
      <c r="E183" s="183"/>
      <c r="F183" s="185" t="s">
        <v>727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225</v>
      </c>
      <c r="C184" s="182" t="s">
        <v>708</v>
      </c>
      <c r="D184" s="179"/>
      <c r="E184" s="183"/>
      <c r="F184" s="185" t="s">
        <v>727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244</v>
      </c>
      <c r="C185" s="132">
        <v>30</v>
      </c>
      <c r="D185" s="179"/>
      <c r="E185" s="183"/>
      <c r="F185" s="185" t="s">
        <v>727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710</v>
      </c>
      <c r="C186" s="132">
        <v>31</v>
      </c>
      <c r="D186" s="179"/>
      <c r="E186" s="183"/>
      <c r="F186" s="185" t="s">
        <v>727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711</v>
      </c>
      <c r="C187" s="132">
        <v>30</v>
      </c>
      <c r="D187" s="179"/>
      <c r="E187" s="183"/>
      <c r="F187" s="185" t="s">
        <v>727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712</v>
      </c>
      <c r="C188" s="132">
        <v>31</v>
      </c>
      <c r="D188" s="179"/>
      <c r="E188" s="183"/>
      <c r="F188" s="185" t="s">
        <v>727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713</v>
      </c>
      <c r="C189" s="132">
        <v>31</v>
      </c>
      <c r="D189" s="179"/>
      <c r="E189" s="183"/>
      <c r="F189" s="185" t="s">
        <v>727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714</v>
      </c>
      <c r="C190" s="132">
        <v>30</v>
      </c>
      <c r="D190" s="179"/>
      <c r="E190" s="183"/>
      <c r="F190" s="185" t="s">
        <v>727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715</v>
      </c>
      <c r="C191" s="132">
        <v>31</v>
      </c>
      <c r="D191" s="179"/>
      <c r="E191" s="183"/>
      <c r="F191" s="185" t="s">
        <v>727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716</v>
      </c>
      <c r="C192" s="132">
        <v>30</v>
      </c>
      <c r="D192" s="179"/>
      <c r="E192" s="183"/>
      <c r="F192" s="185" t="s">
        <v>727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717</v>
      </c>
      <c r="C193" s="132">
        <v>31</v>
      </c>
      <c r="D193" s="179"/>
      <c r="E193" s="183"/>
      <c r="F193" s="185" t="s">
        <v>727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17</v>
      </c>
      <c r="C195" s="175" t="s">
        <v>708</v>
      </c>
      <c r="D195" s="176"/>
      <c r="E195" s="184"/>
      <c r="F195" s="185" t="s">
        <v>728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161</v>
      </c>
      <c r="C196" s="132">
        <v>28</v>
      </c>
      <c r="D196" s="179"/>
      <c r="E196" s="183"/>
      <c r="F196" s="185" t="s">
        <v>728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225</v>
      </c>
      <c r="C197" s="182" t="s">
        <v>708</v>
      </c>
      <c r="D197" s="179"/>
      <c r="E197" s="183"/>
      <c r="F197" s="185" t="s">
        <v>728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244</v>
      </c>
      <c r="C198" s="132">
        <v>30</v>
      </c>
      <c r="D198" s="179"/>
      <c r="E198" s="183"/>
      <c r="F198" s="185" t="s">
        <v>728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710</v>
      </c>
      <c r="C199" s="132">
        <v>31</v>
      </c>
      <c r="D199" s="179"/>
      <c r="E199" s="183"/>
      <c r="F199" s="185" t="s">
        <v>728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711</v>
      </c>
      <c r="C200" s="132">
        <v>30</v>
      </c>
      <c r="D200" s="179"/>
      <c r="E200" s="183"/>
      <c r="F200" s="185" t="s">
        <v>728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712</v>
      </c>
      <c r="C201" s="132">
        <v>31</v>
      </c>
      <c r="D201" s="179"/>
      <c r="E201" s="183"/>
      <c r="F201" s="185" t="s">
        <v>728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713</v>
      </c>
      <c r="C202" s="132">
        <v>31</v>
      </c>
      <c r="D202" s="179"/>
      <c r="E202" s="183"/>
      <c r="F202" s="185" t="s">
        <v>728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714</v>
      </c>
      <c r="C203" s="132">
        <v>30</v>
      </c>
      <c r="D203" s="179"/>
      <c r="E203" s="183"/>
      <c r="F203" s="185" t="s">
        <v>728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715</v>
      </c>
      <c r="C204" s="132">
        <v>31</v>
      </c>
      <c r="D204" s="179"/>
      <c r="E204" s="183"/>
      <c r="F204" s="185" t="s">
        <v>728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716</v>
      </c>
      <c r="C205" s="132">
        <v>30</v>
      </c>
      <c r="D205" s="179"/>
      <c r="E205" s="183"/>
      <c r="F205" s="185" t="s">
        <v>728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717</v>
      </c>
      <c r="C206" s="132">
        <v>31</v>
      </c>
      <c r="D206" s="179"/>
      <c r="E206" s="183"/>
      <c r="F206" s="185" t="s">
        <v>728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17</v>
      </c>
      <c r="C208" s="175" t="s">
        <v>708</v>
      </c>
      <c r="D208" s="176"/>
      <c r="E208" s="184"/>
      <c r="F208" s="185" t="s">
        <v>729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161</v>
      </c>
      <c r="C209" s="132">
        <v>28</v>
      </c>
      <c r="D209" s="179"/>
      <c r="E209" s="183"/>
      <c r="F209" s="185" t="s">
        <v>729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225</v>
      </c>
      <c r="C210" s="182" t="s">
        <v>708</v>
      </c>
      <c r="D210" s="179"/>
      <c r="E210" s="183"/>
      <c r="F210" s="185" t="s">
        <v>729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244</v>
      </c>
      <c r="C211" s="132">
        <v>30</v>
      </c>
      <c r="D211" s="179"/>
      <c r="E211" s="183"/>
      <c r="F211" s="185" t="s">
        <v>729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710</v>
      </c>
      <c r="C212" s="132">
        <v>31</v>
      </c>
      <c r="D212" s="179"/>
      <c r="E212" s="183"/>
      <c r="F212" s="185" t="s">
        <v>729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711</v>
      </c>
      <c r="C213" s="132">
        <v>30</v>
      </c>
      <c r="D213" s="179"/>
      <c r="E213" s="183"/>
      <c r="F213" s="185" t="s">
        <v>729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712</v>
      </c>
      <c r="C214" s="132">
        <v>31</v>
      </c>
      <c r="D214" s="179"/>
      <c r="E214" s="183"/>
      <c r="F214" s="185" t="s">
        <v>729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713</v>
      </c>
      <c r="C215" s="132">
        <v>31</v>
      </c>
      <c r="D215" s="179"/>
      <c r="E215" s="183"/>
      <c r="F215" s="185" t="s">
        <v>729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714</v>
      </c>
      <c r="C216" s="132">
        <v>30</v>
      </c>
      <c r="D216" s="179"/>
      <c r="E216" s="183"/>
      <c r="F216" s="185" t="s">
        <v>729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715</v>
      </c>
      <c r="C217" s="132">
        <v>31</v>
      </c>
      <c r="D217" s="179"/>
      <c r="E217" s="183"/>
      <c r="F217" s="185" t="s">
        <v>729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716</v>
      </c>
      <c r="C218" s="132">
        <v>30</v>
      </c>
      <c r="D218" s="179"/>
      <c r="E218" s="183"/>
      <c r="F218" s="185" t="s">
        <v>729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717</v>
      </c>
      <c r="C219" s="132">
        <v>31</v>
      </c>
      <c r="D219" s="179"/>
      <c r="E219" s="183"/>
      <c r="F219" s="185" t="s">
        <v>729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17</v>
      </c>
      <c r="C221" s="175" t="s">
        <v>708</v>
      </c>
      <c r="D221" s="176"/>
      <c r="E221" s="184"/>
      <c r="F221" s="185" t="s">
        <v>729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161</v>
      </c>
      <c r="C222" s="132">
        <v>28</v>
      </c>
      <c r="D222" s="179"/>
      <c r="E222" s="183"/>
      <c r="F222" s="193" t="s">
        <v>730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225</v>
      </c>
      <c r="C223" s="182" t="s">
        <v>708</v>
      </c>
      <c r="D223" s="179"/>
      <c r="E223" s="183"/>
      <c r="F223" s="193" t="s">
        <v>730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244</v>
      </c>
      <c r="C224" s="132">
        <v>30</v>
      </c>
      <c r="D224" s="179"/>
      <c r="E224" s="183"/>
      <c r="F224" s="193" t="s">
        <v>730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710</v>
      </c>
      <c r="C225" s="132">
        <v>31</v>
      </c>
      <c r="D225" s="179"/>
      <c r="E225" s="183"/>
      <c r="F225" s="193" t="s">
        <v>730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711</v>
      </c>
      <c r="C226" s="132">
        <v>30</v>
      </c>
      <c r="D226" s="179"/>
      <c r="E226" s="183"/>
      <c r="F226" s="193" t="s">
        <v>730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712</v>
      </c>
      <c r="C227" s="132">
        <v>31</v>
      </c>
      <c r="D227" s="179"/>
      <c r="E227" s="183"/>
      <c r="F227" s="193" t="s">
        <v>730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713</v>
      </c>
      <c r="C228" s="132">
        <v>31</v>
      </c>
      <c r="D228" s="179"/>
      <c r="E228" s="183"/>
      <c r="F228" s="193" t="s">
        <v>730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714</v>
      </c>
      <c r="C229" s="132">
        <v>30</v>
      </c>
      <c r="D229" s="179"/>
      <c r="E229" s="183"/>
      <c r="F229" s="193" t="s">
        <v>730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715</v>
      </c>
      <c r="C230" s="132">
        <v>31</v>
      </c>
      <c r="D230" s="179"/>
      <c r="E230" s="183"/>
      <c r="F230" s="193" t="s">
        <v>730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716</v>
      </c>
      <c r="C231" s="132">
        <v>30</v>
      </c>
      <c r="D231" s="179"/>
      <c r="E231" s="183"/>
      <c r="F231" s="193" t="s">
        <v>730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717</v>
      </c>
      <c r="C232" s="132">
        <v>31</v>
      </c>
      <c r="D232" s="179"/>
      <c r="E232" s="183"/>
      <c r="F232" s="193" t="s">
        <v>730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17</v>
      </c>
      <c r="C234" s="175" t="s">
        <v>708</v>
      </c>
      <c r="D234" s="176"/>
      <c r="E234" s="184"/>
      <c r="F234" s="185" t="s">
        <v>665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161</v>
      </c>
      <c r="C235" s="132">
        <v>28</v>
      </c>
      <c r="D235" s="179"/>
      <c r="E235" s="183"/>
      <c r="F235" s="185" t="s">
        <v>665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225</v>
      </c>
      <c r="C236" s="182" t="s">
        <v>708</v>
      </c>
      <c r="D236" s="179"/>
      <c r="E236" s="183"/>
      <c r="F236" s="185" t="s">
        <v>665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244</v>
      </c>
      <c r="C237" s="132">
        <v>30</v>
      </c>
      <c r="D237" s="179"/>
      <c r="E237" s="183"/>
      <c r="F237" s="185" t="s">
        <v>665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710</v>
      </c>
      <c r="C238" s="132">
        <v>31</v>
      </c>
      <c r="D238" s="179"/>
      <c r="E238" s="183"/>
      <c r="F238" s="185" t="s">
        <v>665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711</v>
      </c>
      <c r="C239" s="132">
        <v>30</v>
      </c>
      <c r="D239" s="179"/>
      <c r="E239" s="183"/>
      <c r="F239" s="185" t="s">
        <v>665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712</v>
      </c>
      <c r="C240" s="132">
        <v>31</v>
      </c>
      <c r="D240" s="179"/>
      <c r="E240" s="183"/>
      <c r="F240" s="185" t="s">
        <v>665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713</v>
      </c>
      <c r="C241" s="132">
        <v>31</v>
      </c>
      <c r="D241" s="179"/>
      <c r="E241" s="183"/>
      <c r="F241" s="185" t="s">
        <v>665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714</v>
      </c>
      <c r="C242" s="132">
        <v>30</v>
      </c>
      <c r="D242" s="179"/>
      <c r="E242" s="183"/>
      <c r="F242" s="185" t="s">
        <v>665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715</v>
      </c>
      <c r="C243" s="132">
        <v>31</v>
      </c>
      <c r="D243" s="179"/>
      <c r="E243" s="183"/>
      <c r="F243" s="185" t="s">
        <v>665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716</v>
      </c>
      <c r="C244" s="132">
        <v>30</v>
      </c>
      <c r="D244" s="179"/>
      <c r="E244" s="183"/>
      <c r="F244" s="185" t="s">
        <v>665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717</v>
      </c>
      <c r="C245" s="132">
        <v>31</v>
      </c>
      <c r="D245" s="179"/>
      <c r="E245" s="183"/>
      <c r="F245" s="185" t="s">
        <v>665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17</v>
      </c>
      <c r="C247" s="175" t="s">
        <v>708</v>
      </c>
      <c r="D247" s="176"/>
      <c r="E247" s="184"/>
      <c r="F247" s="189" t="s">
        <v>256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161</v>
      </c>
      <c r="C248" s="132">
        <v>28</v>
      </c>
      <c r="D248" s="179"/>
      <c r="E248" s="183"/>
      <c r="F248" s="189" t="s">
        <v>256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225</v>
      </c>
      <c r="C249" s="182" t="s">
        <v>708</v>
      </c>
      <c r="D249" s="179"/>
      <c r="E249" s="183"/>
      <c r="F249" s="189" t="s">
        <v>256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244</v>
      </c>
      <c r="C250" s="132">
        <v>30</v>
      </c>
      <c r="D250" s="179"/>
      <c r="E250" s="183"/>
      <c r="F250" s="189" t="s">
        <v>256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710</v>
      </c>
      <c r="C251" s="132">
        <v>31</v>
      </c>
      <c r="D251" s="179"/>
      <c r="E251" s="183"/>
      <c r="F251" s="189" t="s">
        <v>256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711</v>
      </c>
      <c r="C252" s="132">
        <v>30</v>
      </c>
      <c r="D252" s="179"/>
      <c r="E252" s="183"/>
      <c r="F252" s="189" t="s">
        <v>256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712</v>
      </c>
      <c r="C253" s="132">
        <v>31</v>
      </c>
      <c r="D253" s="179"/>
      <c r="E253" s="183"/>
      <c r="F253" s="189" t="s">
        <v>256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713</v>
      </c>
      <c r="C254" s="132">
        <v>31</v>
      </c>
      <c r="D254" s="179"/>
      <c r="E254" s="183"/>
      <c r="F254" s="189" t="s">
        <v>256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714</v>
      </c>
      <c r="C255" s="132">
        <v>30</v>
      </c>
      <c r="D255" s="179"/>
      <c r="E255" s="183"/>
      <c r="F255" s="189" t="s">
        <v>256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715</v>
      </c>
      <c r="C256" s="132">
        <v>31</v>
      </c>
      <c r="D256" s="179"/>
      <c r="E256" s="183"/>
      <c r="F256" s="189" t="s">
        <v>256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716</v>
      </c>
      <c r="C257" s="132">
        <v>30</v>
      </c>
      <c r="D257" s="179"/>
      <c r="E257" s="183"/>
      <c r="F257" s="189" t="s">
        <v>256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717</v>
      </c>
      <c r="C258" s="132">
        <v>31</v>
      </c>
      <c r="D258" s="179"/>
      <c r="E258" s="183"/>
      <c r="F258" s="189" t="s">
        <v>256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17</v>
      </c>
      <c r="C260" s="175" t="s">
        <v>708</v>
      </c>
      <c r="D260" s="176"/>
      <c r="E260" s="184"/>
      <c r="F260" s="193" t="s">
        <v>731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161</v>
      </c>
      <c r="C261" s="132">
        <v>28</v>
      </c>
      <c r="D261" s="179"/>
      <c r="E261" s="183"/>
      <c r="F261" s="193" t="s">
        <v>731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225</v>
      </c>
      <c r="C262" s="182" t="s">
        <v>708</v>
      </c>
      <c r="D262" s="179"/>
      <c r="E262" s="183"/>
      <c r="F262" s="193" t="s">
        <v>731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244</v>
      </c>
      <c r="C263" s="132">
        <v>30</v>
      </c>
      <c r="D263" s="179"/>
      <c r="E263" s="183"/>
      <c r="F263" s="193" t="s">
        <v>731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710</v>
      </c>
      <c r="C264" s="132">
        <v>31</v>
      </c>
      <c r="D264" s="179"/>
      <c r="E264" s="183"/>
      <c r="F264" s="193" t="s">
        <v>731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711</v>
      </c>
      <c r="C265" s="132">
        <v>30</v>
      </c>
      <c r="D265" s="179"/>
      <c r="E265" s="183"/>
      <c r="F265" s="193" t="s">
        <v>731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712</v>
      </c>
      <c r="C266" s="132">
        <v>31</v>
      </c>
      <c r="D266" s="179"/>
      <c r="E266" s="183"/>
      <c r="F266" s="193" t="s">
        <v>731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713</v>
      </c>
      <c r="C267" s="132">
        <v>31</v>
      </c>
      <c r="D267" s="179"/>
      <c r="E267" s="183"/>
      <c r="F267" s="193" t="s">
        <v>731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714</v>
      </c>
      <c r="C268" s="132">
        <v>30</v>
      </c>
      <c r="D268" s="179"/>
      <c r="E268" s="183"/>
      <c r="F268" s="193" t="s">
        <v>731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715</v>
      </c>
      <c r="C269" s="132">
        <v>31</v>
      </c>
      <c r="D269" s="179"/>
      <c r="E269" s="183"/>
      <c r="F269" s="193" t="s">
        <v>731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716</v>
      </c>
      <c r="C270" s="132">
        <v>30</v>
      </c>
      <c r="D270" s="179"/>
      <c r="E270" s="183"/>
      <c r="F270" s="193" t="s">
        <v>731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717</v>
      </c>
      <c r="C271" s="132">
        <v>31</v>
      </c>
      <c r="D271" s="179"/>
      <c r="E271" s="183"/>
      <c r="F271" s="193" t="s">
        <v>731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17</v>
      </c>
      <c r="C273" s="175" t="s">
        <v>708</v>
      </c>
      <c r="D273" s="176"/>
      <c r="E273" s="184"/>
      <c r="F273" s="193" t="s">
        <v>732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161</v>
      </c>
      <c r="C274" s="132">
        <v>28</v>
      </c>
      <c r="D274" s="179"/>
      <c r="E274" s="183"/>
      <c r="F274" s="193" t="s">
        <v>732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225</v>
      </c>
      <c r="C275" s="182" t="s">
        <v>708</v>
      </c>
      <c r="D275" s="179"/>
      <c r="E275" s="183"/>
      <c r="F275" s="193" t="s">
        <v>732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244</v>
      </c>
      <c r="C276" s="132">
        <v>30</v>
      </c>
      <c r="D276" s="179"/>
      <c r="E276" s="183"/>
      <c r="F276" s="193" t="s">
        <v>732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710</v>
      </c>
      <c r="C277" s="132">
        <v>31</v>
      </c>
      <c r="D277" s="179"/>
      <c r="E277" s="183"/>
      <c r="F277" s="193" t="s">
        <v>732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711</v>
      </c>
      <c r="C278" s="132">
        <v>30</v>
      </c>
      <c r="D278" s="179"/>
      <c r="E278" s="183"/>
      <c r="F278" s="193" t="s">
        <v>732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712</v>
      </c>
      <c r="C279" s="132">
        <v>31</v>
      </c>
      <c r="D279" s="179"/>
      <c r="E279" s="183"/>
      <c r="F279" s="193" t="s">
        <v>732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713</v>
      </c>
      <c r="C280" s="132">
        <v>31</v>
      </c>
      <c r="D280" s="179"/>
      <c r="E280" s="183"/>
      <c r="F280" s="193" t="s">
        <v>732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714</v>
      </c>
      <c r="C281" s="132">
        <v>30</v>
      </c>
      <c r="D281" s="179"/>
      <c r="E281" s="183"/>
      <c r="F281" s="193" t="s">
        <v>732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715</v>
      </c>
      <c r="C282" s="132">
        <v>31</v>
      </c>
      <c r="D282" s="179"/>
      <c r="E282" s="183"/>
      <c r="F282" s="193" t="s">
        <v>732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716</v>
      </c>
      <c r="C283" s="132">
        <v>30</v>
      </c>
      <c r="D283" s="179"/>
      <c r="E283" s="183"/>
      <c r="F283" s="193" t="s">
        <v>732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717</v>
      </c>
      <c r="C284" s="132">
        <v>31</v>
      </c>
      <c r="D284" s="179"/>
      <c r="E284" s="183"/>
      <c r="F284" s="193" t="s">
        <v>732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17</v>
      </c>
      <c r="C286" s="175" t="s">
        <v>708</v>
      </c>
      <c r="D286" s="176"/>
      <c r="E286" s="184"/>
      <c r="F286" s="187" t="s">
        <v>733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161</v>
      </c>
      <c r="C287" s="132">
        <v>28</v>
      </c>
      <c r="D287" s="179"/>
      <c r="E287" s="183"/>
      <c r="F287" s="187" t="s">
        <v>733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225</v>
      </c>
      <c r="C288" s="182" t="s">
        <v>708</v>
      </c>
      <c r="D288" s="179"/>
      <c r="E288" s="183"/>
      <c r="F288" s="187" t="s">
        <v>733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244</v>
      </c>
      <c r="C289" s="132">
        <v>30</v>
      </c>
      <c r="D289" s="179"/>
      <c r="E289" s="183"/>
      <c r="F289" s="187" t="s">
        <v>733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710</v>
      </c>
      <c r="C290" s="132">
        <v>31</v>
      </c>
      <c r="D290" s="179"/>
      <c r="E290" s="183"/>
      <c r="F290" s="187" t="s">
        <v>733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711</v>
      </c>
      <c r="C291" s="132">
        <v>30</v>
      </c>
      <c r="D291" s="179"/>
      <c r="E291" s="183"/>
      <c r="F291" s="187" t="s">
        <v>733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712</v>
      </c>
      <c r="C292" s="132">
        <v>31</v>
      </c>
      <c r="D292" s="179"/>
      <c r="E292" s="183"/>
      <c r="F292" s="187" t="s">
        <v>733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713</v>
      </c>
      <c r="C293" s="132">
        <v>31</v>
      </c>
      <c r="D293" s="179"/>
      <c r="E293" s="183"/>
      <c r="F293" s="187" t="s">
        <v>733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714</v>
      </c>
      <c r="C294" s="132">
        <v>30</v>
      </c>
      <c r="D294" s="179"/>
      <c r="E294" s="183"/>
      <c r="F294" s="187" t="s">
        <v>733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715</v>
      </c>
      <c r="C295" s="132">
        <v>31</v>
      </c>
      <c r="D295" s="179"/>
      <c r="E295" s="183"/>
      <c r="F295" s="187" t="s">
        <v>733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716</v>
      </c>
      <c r="C296" s="132">
        <v>30</v>
      </c>
      <c r="D296" s="179"/>
      <c r="E296" s="183"/>
      <c r="F296" s="187" t="s">
        <v>733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717</v>
      </c>
      <c r="C297" s="132">
        <v>31</v>
      </c>
      <c r="D297" s="179"/>
      <c r="E297" s="183"/>
      <c r="F297" s="187" t="s">
        <v>733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17</v>
      </c>
      <c r="C299" s="175" t="s">
        <v>708</v>
      </c>
      <c r="D299" s="176"/>
      <c r="E299" s="184"/>
      <c r="F299" s="187" t="s">
        <v>734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161</v>
      </c>
      <c r="C300" s="132">
        <v>28</v>
      </c>
      <c r="D300" s="179"/>
      <c r="E300" s="183"/>
      <c r="F300" s="187" t="s">
        <v>734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225</v>
      </c>
      <c r="C301" s="182" t="s">
        <v>708</v>
      </c>
      <c r="D301" s="179"/>
      <c r="E301" s="183"/>
      <c r="F301" s="187" t="s">
        <v>734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244</v>
      </c>
      <c r="C302" s="132">
        <v>30</v>
      </c>
      <c r="D302" s="179"/>
      <c r="E302" s="183"/>
      <c r="F302" s="187" t="s">
        <v>734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710</v>
      </c>
      <c r="C303" s="132">
        <v>31</v>
      </c>
      <c r="D303" s="179"/>
      <c r="E303" s="183"/>
      <c r="F303" s="187" t="s">
        <v>734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711</v>
      </c>
      <c r="C304" s="132">
        <v>30</v>
      </c>
      <c r="D304" s="179"/>
      <c r="E304" s="183"/>
      <c r="F304" s="187" t="s">
        <v>734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712</v>
      </c>
      <c r="C305" s="132">
        <v>31</v>
      </c>
      <c r="D305" s="179"/>
      <c r="E305" s="183"/>
      <c r="F305" s="187" t="s">
        <v>734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713</v>
      </c>
      <c r="C306" s="132">
        <v>31</v>
      </c>
      <c r="D306" s="179"/>
      <c r="E306" s="183"/>
      <c r="F306" s="187" t="s">
        <v>734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714</v>
      </c>
      <c r="C307" s="132">
        <v>30</v>
      </c>
      <c r="D307" s="179"/>
      <c r="E307" s="183"/>
      <c r="F307" s="187" t="s">
        <v>734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715</v>
      </c>
      <c r="C308" s="132">
        <v>31</v>
      </c>
      <c r="D308" s="179"/>
      <c r="E308" s="183"/>
      <c r="F308" s="187" t="s">
        <v>734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716</v>
      </c>
      <c r="C309" s="132">
        <v>30</v>
      </c>
      <c r="D309" s="179"/>
      <c r="E309" s="183"/>
      <c r="F309" s="187" t="s">
        <v>734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717</v>
      </c>
      <c r="C310" s="132">
        <v>31</v>
      </c>
      <c r="D310" s="179"/>
      <c r="E310" s="183"/>
      <c r="F310" s="187" t="s">
        <v>734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17</v>
      </c>
      <c r="C312" s="175" t="s">
        <v>708</v>
      </c>
      <c r="D312" s="176"/>
      <c r="E312" s="184"/>
      <c r="F312" s="187" t="s">
        <v>735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161</v>
      </c>
      <c r="C313" s="132">
        <v>28</v>
      </c>
      <c r="D313" s="179"/>
      <c r="E313" s="183"/>
      <c r="F313" s="187" t="s">
        <v>735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225</v>
      </c>
      <c r="C314" s="182" t="s">
        <v>708</v>
      </c>
      <c r="D314" s="179"/>
      <c r="E314" s="183"/>
      <c r="F314" s="187" t="s">
        <v>735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244</v>
      </c>
      <c r="C315" s="132">
        <v>30</v>
      </c>
      <c r="D315" s="179"/>
      <c r="E315" s="183"/>
      <c r="F315" s="187" t="s">
        <v>735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710</v>
      </c>
      <c r="C316" s="132">
        <v>31</v>
      </c>
      <c r="D316" s="179"/>
      <c r="E316" s="183"/>
      <c r="F316" s="187" t="s">
        <v>735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711</v>
      </c>
      <c r="C317" s="132">
        <v>30</v>
      </c>
      <c r="D317" s="179"/>
      <c r="E317" s="183"/>
      <c r="F317" s="187" t="s">
        <v>735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712</v>
      </c>
      <c r="C318" s="132">
        <v>31</v>
      </c>
      <c r="D318" s="179"/>
      <c r="E318" s="183"/>
      <c r="F318" s="187" t="s">
        <v>735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713</v>
      </c>
      <c r="C319" s="132">
        <v>31</v>
      </c>
      <c r="D319" s="179"/>
      <c r="E319" s="183"/>
      <c r="F319" s="187" t="s">
        <v>735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714</v>
      </c>
      <c r="C320" s="132">
        <v>30</v>
      </c>
      <c r="D320" s="179"/>
      <c r="E320" s="183"/>
      <c r="F320" s="187" t="s">
        <v>735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715</v>
      </c>
      <c r="C321" s="132">
        <v>31</v>
      </c>
      <c r="D321" s="179"/>
      <c r="E321" s="183"/>
      <c r="F321" s="187" t="s">
        <v>735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716</v>
      </c>
      <c r="C322" s="132">
        <v>30</v>
      </c>
      <c r="D322" s="179"/>
      <c r="E322" s="183"/>
      <c r="F322" s="187" t="s">
        <v>735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717</v>
      </c>
      <c r="C323" s="132">
        <v>31</v>
      </c>
      <c r="D323" s="179"/>
      <c r="E323" s="183"/>
      <c r="F323" s="187" t="s">
        <v>735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17</v>
      </c>
      <c r="C325" s="175" t="s">
        <v>708</v>
      </c>
      <c r="D325" s="176"/>
      <c r="E325" s="184"/>
      <c r="F325" s="187" t="s">
        <v>679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161</v>
      </c>
      <c r="C326" s="132">
        <v>28</v>
      </c>
      <c r="D326" s="179"/>
      <c r="E326" s="183"/>
      <c r="F326" s="187" t="s">
        <v>679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225</v>
      </c>
      <c r="C327" s="182" t="s">
        <v>708</v>
      </c>
      <c r="D327" s="179"/>
      <c r="E327" s="183"/>
      <c r="F327" s="187" t="s">
        <v>679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244</v>
      </c>
      <c r="C328" s="132">
        <v>30</v>
      </c>
      <c r="D328" s="179"/>
      <c r="E328" s="183"/>
      <c r="F328" s="187" t="s">
        <v>679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710</v>
      </c>
      <c r="C329" s="132">
        <v>31</v>
      </c>
      <c r="D329" s="179"/>
      <c r="E329" s="183"/>
      <c r="F329" s="187" t="s">
        <v>679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711</v>
      </c>
      <c r="C330" s="132">
        <v>30</v>
      </c>
      <c r="D330" s="179"/>
      <c r="E330" s="183"/>
      <c r="F330" s="187" t="s">
        <v>679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712</v>
      </c>
      <c r="C331" s="132">
        <v>31</v>
      </c>
      <c r="D331" s="179"/>
      <c r="E331" s="183"/>
      <c r="F331" s="187" t="s">
        <v>679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713</v>
      </c>
      <c r="C332" s="132">
        <v>31</v>
      </c>
      <c r="D332" s="179"/>
      <c r="E332" s="183"/>
      <c r="F332" s="187" t="s">
        <v>679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714</v>
      </c>
      <c r="C333" s="132">
        <v>30</v>
      </c>
      <c r="D333" s="179"/>
      <c r="E333" s="183"/>
      <c r="F333" s="187" t="s">
        <v>679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715</v>
      </c>
      <c r="C334" s="132">
        <v>31</v>
      </c>
      <c r="D334" s="179"/>
      <c r="E334" s="183"/>
      <c r="F334" s="187" t="s">
        <v>679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716</v>
      </c>
      <c r="C335" s="132">
        <v>30</v>
      </c>
      <c r="D335" s="179"/>
      <c r="E335" s="183"/>
      <c r="F335" s="187" t="s">
        <v>679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717</v>
      </c>
      <c r="C336" s="132">
        <v>31</v>
      </c>
      <c r="D336" s="179"/>
      <c r="E336" s="183"/>
      <c r="F336" s="187" t="s">
        <v>679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17</v>
      </c>
      <c r="C338" s="175" t="s">
        <v>708</v>
      </c>
      <c r="D338" s="176"/>
      <c r="E338" s="184"/>
      <c r="F338" s="187" t="s">
        <v>680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161</v>
      </c>
      <c r="C339" s="132">
        <v>28</v>
      </c>
      <c r="D339" s="179"/>
      <c r="E339" s="183"/>
      <c r="F339" s="187" t="s">
        <v>680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225</v>
      </c>
      <c r="C340" s="182" t="s">
        <v>708</v>
      </c>
      <c r="D340" s="179"/>
      <c r="E340" s="183"/>
      <c r="F340" s="187" t="s">
        <v>680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244</v>
      </c>
      <c r="C341" s="132">
        <v>30</v>
      </c>
      <c r="D341" s="179"/>
      <c r="E341" s="183"/>
      <c r="F341" s="187" t="s">
        <v>680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710</v>
      </c>
      <c r="C342" s="132">
        <v>31</v>
      </c>
      <c r="D342" s="179"/>
      <c r="E342" s="183"/>
      <c r="F342" s="187" t="s">
        <v>680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711</v>
      </c>
      <c r="C343" s="132">
        <v>30</v>
      </c>
      <c r="D343" s="179"/>
      <c r="E343" s="183"/>
      <c r="F343" s="187" t="s">
        <v>680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712</v>
      </c>
      <c r="C344" s="132">
        <v>31</v>
      </c>
      <c r="D344" s="179"/>
      <c r="E344" s="183"/>
      <c r="F344" s="187" t="s">
        <v>680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713</v>
      </c>
      <c r="C345" s="132">
        <v>31</v>
      </c>
      <c r="D345" s="179"/>
      <c r="E345" s="183"/>
      <c r="F345" s="187" t="s">
        <v>680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714</v>
      </c>
      <c r="C346" s="132">
        <v>30</v>
      </c>
      <c r="D346" s="179"/>
      <c r="E346" s="183"/>
      <c r="F346" s="187" t="s">
        <v>680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715</v>
      </c>
      <c r="C347" s="132">
        <v>31</v>
      </c>
      <c r="D347" s="179"/>
      <c r="E347" s="183"/>
      <c r="F347" s="187" t="s">
        <v>680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716</v>
      </c>
      <c r="C348" s="132">
        <v>30</v>
      </c>
      <c r="D348" s="179"/>
      <c r="E348" s="183"/>
      <c r="F348" s="187" t="s">
        <v>680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717</v>
      </c>
      <c r="C349" s="132">
        <v>31</v>
      </c>
      <c r="D349" s="179"/>
      <c r="E349" s="183"/>
      <c r="F349" s="187" t="s">
        <v>680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17</v>
      </c>
      <c r="C351" s="175" t="s">
        <v>708</v>
      </c>
      <c r="D351" s="176"/>
      <c r="E351" s="184"/>
      <c r="F351" s="187" t="s">
        <v>736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161</v>
      </c>
      <c r="C352" s="132">
        <v>28</v>
      </c>
      <c r="D352" s="179"/>
      <c r="E352" s="183"/>
      <c r="F352" s="187" t="s">
        <v>736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225</v>
      </c>
      <c r="C353" s="182" t="s">
        <v>708</v>
      </c>
      <c r="D353" s="179"/>
      <c r="E353" s="183"/>
      <c r="F353" s="187" t="s">
        <v>736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244</v>
      </c>
      <c r="C354" s="132">
        <v>30</v>
      </c>
      <c r="D354" s="179"/>
      <c r="E354" s="183"/>
      <c r="F354" s="187" t="s">
        <v>736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710</v>
      </c>
      <c r="C355" s="132">
        <v>31</v>
      </c>
      <c r="D355" s="179"/>
      <c r="E355" s="183"/>
      <c r="F355" s="187" t="s">
        <v>736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711</v>
      </c>
      <c r="C356" s="132">
        <v>30</v>
      </c>
      <c r="D356" s="179"/>
      <c r="E356" s="183"/>
      <c r="F356" s="187" t="s">
        <v>736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712</v>
      </c>
      <c r="C357" s="132">
        <v>31</v>
      </c>
      <c r="D357" s="179"/>
      <c r="E357" s="183"/>
      <c r="F357" s="187" t="s">
        <v>736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713</v>
      </c>
      <c r="C358" s="132">
        <v>31</v>
      </c>
      <c r="D358" s="179"/>
      <c r="E358" s="183"/>
      <c r="F358" s="187" t="s">
        <v>736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714</v>
      </c>
      <c r="C359" s="132">
        <v>30</v>
      </c>
      <c r="D359" s="179"/>
      <c r="E359" s="183"/>
      <c r="F359" s="187" t="s">
        <v>736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715</v>
      </c>
      <c r="C360" s="132">
        <v>31</v>
      </c>
      <c r="D360" s="179"/>
      <c r="E360" s="183"/>
      <c r="F360" s="187" t="s">
        <v>736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716</v>
      </c>
      <c r="C361" s="132">
        <v>30</v>
      </c>
      <c r="D361" s="179"/>
      <c r="E361" s="183"/>
      <c r="F361" s="187" t="s">
        <v>736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717</v>
      </c>
      <c r="C362" s="132">
        <v>31</v>
      </c>
      <c r="D362" s="179"/>
      <c r="E362" s="183"/>
      <c r="F362" s="187" t="s">
        <v>736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17</v>
      </c>
      <c r="C364" s="175" t="s">
        <v>708</v>
      </c>
      <c r="D364" s="176"/>
      <c r="E364" s="184"/>
      <c r="F364" s="187" t="s">
        <v>253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161</v>
      </c>
      <c r="C365" s="132">
        <v>28</v>
      </c>
      <c r="D365" s="179"/>
      <c r="E365" s="183"/>
      <c r="F365" s="187" t="s">
        <v>253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225</v>
      </c>
      <c r="C366" s="182" t="s">
        <v>708</v>
      </c>
      <c r="D366" s="179"/>
      <c r="E366" s="183"/>
      <c r="F366" s="187" t="s">
        <v>253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244</v>
      </c>
      <c r="C367" s="132">
        <v>30</v>
      </c>
      <c r="D367" s="179"/>
      <c r="E367" s="183"/>
      <c r="F367" s="187" t="s">
        <v>253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710</v>
      </c>
      <c r="C368" s="132">
        <v>31</v>
      </c>
      <c r="D368" s="179"/>
      <c r="E368" s="183"/>
      <c r="F368" s="187" t="s">
        <v>253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711</v>
      </c>
      <c r="C369" s="132">
        <v>30</v>
      </c>
      <c r="D369" s="179"/>
      <c r="E369" s="183"/>
      <c r="F369" s="187" t="s">
        <v>253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712</v>
      </c>
      <c r="C370" s="132">
        <v>31</v>
      </c>
      <c r="D370" s="179"/>
      <c r="E370" s="183"/>
      <c r="F370" s="187" t="s">
        <v>253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713</v>
      </c>
      <c r="C371" s="132">
        <v>31</v>
      </c>
      <c r="D371" s="179"/>
      <c r="E371" s="183"/>
      <c r="F371" s="187" t="s">
        <v>253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714</v>
      </c>
      <c r="C372" s="132">
        <v>30</v>
      </c>
      <c r="D372" s="179"/>
      <c r="E372" s="183"/>
      <c r="F372" s="187" t="s">
        <v>253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715</v>
      </c>
      <c r="C373" s="132">
        <v>31</v>
      </c>
      <c r="D373" s="179"/>
      <c r="E373" s="183"/>
      <c r="F373" s="187" t="s">
        <v>253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716</v>
      </c>
      <c r="C374" s="132">
        <v>30</v>
      </c>
      <c r="D374" s="179"/>
      <c r="E374" s="183"/>
      <c r="F374" s="187" t="s">
        <v>253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717</v>
      </c>
      <c r="C375" s="132">
        <v>31</v>
      </c>
      <c r="D375" s="179"/>
      <c r="E375" s="183"/>
      <c r="F375" s="187" t="s">
        <v>253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17</v>
      </c>
      <c r="C377" s="175" t="s">
        <v>708</v>
      </c>
      <c r="D377" s="176"/>
      <c r="E377" s="184"/>
      <c r="F377" s="187" t="s">
        <v>737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161</v>
      </c>
      <c r="C378" s="132">
        <v>28</v>
      </c>
      <c r="D378" s="179"/>
      <c r="E378" s="183"/>
      <c r="F378" s="187" t="s">
        <v>737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225</v>
      </c>
      <c r="C379" s="182" t="s">
        <v>708</v>
      </c>
      <c r="D379" s="179"/>
      <c r="E379" s="183"/>
      <c r="F379" s="187" t="s">
        <v>737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244</v>
      </c>
      <c r="C380" s="132">
        <v>30</v>
      </c>
      <c r="D380" s="179"/>
      <c r="E380" s="183"/>
      <c r="F380" s="187" t="s">
        <v>737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710</v>
      </c>
      <c r="C381" s="132">
        <v>31</v>
      </c>
      <c r="D381" s="179"/>
      <c r="E381" s="183"/>
      <c r="F381" s="187" t="s">
        <v>737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711</v>
      </c>
      <c r="C382" s="132">
        <v>30</v>
      </c>
      <c r="D382" s="179"/>
      <c r="E382" s="183"/>
      <c r="F382" s="187" t="s">
        <v>737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712</v>
      </c>
      <c r="C383" s="132">
        <v>31</v>
      </c>
      <c r="D383" s="179"/>
      <c r="E383" s="183"/>
      <c r="F383" s="187" t="s">
        <v>737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713</v>
      </c>
      <c r="C384" s="132">
        <v>31</v>
      </c>
      <c r="D384" s="179"/>
      <c r="E384" s="183"/>
      <c r="F384" s="187" t="s">
        <v>737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714</v>
      </c>
      <c r="C385" s="132">
        <v>30</v>
      </c>
      <c r="D385" s="179"/>
      <c r="E385" s="183"/>
      <c r="F385" s="187" t="s">
        <v>737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715</v>
      </c>
      <c r="C386" s="132">
        <v>31</v>
      </c>
      <c r="D386" s="179"/>
      <c r="E386" s="183"/>
      <c r="F386" s="187" t="s">
        <v>737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716</v>
      </c>
      <c r="C387" s="132">
        <v>30</v>
      </c>
      <c r="D387" s="179"/>
      <c r="E387" s="183"/>
      <c r="F387" s="187" t="s">
        <v>737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717</v>
      </c>
      <c r="C388" s="132">
        <v>31</v>
      </c>
      <c r="D388" s="179"/>
      <c r="E388" s="183"/>
      <c r="F388" s="187" t="s">
        <v>737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17</v>
      </c>
      <c r="C390" s="175" t="s">
        <v>708</v>
      </c>
      <c r="D390" s="176"/>
      <c r="E390" s="184"/>
      <c r="F390" s="187" t="s">
        <v>738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161</v>
      </c>
      <c r="C391" s="132">
        <v>28</v>
      </c>
      <c r="D391" s="179"/>
      <c r="E391" s="183"/>
      <c r="F391" s="187" t="s">
        <v>738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225</v>
      </c>
      <c r="C392" s="182" t="s">
        <v>708</v>
      </c>
      <c r="D392" s="179"/>
      <c r="E392" s="183"/>
      <c r="F392" s="187" t="s">
        <v>738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244</v>
      </c>
      <c r="C393" s="132">
        <v>30</v>
      </c>
      <c r="D393" s="179"/>
      <c r="E393" s="183"/>
      <c r="F393" s="187" t="s">
        <v>738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710</v>
      </c>
      <c r="C394" s="132">
        <v>31</v>
      </c>
      <c r="D394" s="179"/>
      <c r="E394" s="183"/>
      <c r="F394" s="187" t="s">
        <v>738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711</v>
      </c>
      <c r="C395" s="132">
        <v>30</v>
      </c>
      <c r="D395" s="179"/>
      <c r="E395" s="183"/>
      <c r="F395" s="187" t="s">
        <v>738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712</v>
      </c>
      <c r="C396" s="132">
        <v>31</v>
      </c>
      <c r="D396" s="179"/>
      <c r="E396" s="183"/>
      <c r="F396" s="187" t="s">
        <v>738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713</v>
      </c>
      <c r="C397" s="132">
        <v>31</v>
      </c>
      <c r="D397" s="179"/>
      <c r="E397" s="183"/>
      <c r="F397" s="187" t="s">
        <v>738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714</v>
      </c>
      <c r="C398" s="132">
        <v>30</v>
      </c>
      <c r="D398" s="179"/>
      <c r="E398" s="183"/>
      <c r="F398" s="187" t="s">
        <v>738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715</v>
      </c>
      <c r="C399" s="132">
        <v>31</v>
      </c>
      <c r="D399" s="179"/>
      <c r="E399" s="183"/>
      <c r="F399" s="187" t="s">
        <v>738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716</v>
      </c>
      <c r="C400" s="132">
        <v>30</v>
      </c>
      <c r="D400" s="179"/>
      <c r="E400" s="183"/>
      <c r="F400" s="187" t="s">
        <v>738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717</v>
      </c>
      <c r="C401" s="132">
        <v>31</v>
      </c>
      <c r="D401" s="179"/>
      <c r="E401" s="183"/>
      <c r="F401" s="187" t="s">
        <v>738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17</v>
      </c>
      <c r="C403" s="175" t="s">
        <v>708</v>
      </c>
      <c r="D403" s="176"/>
      <c r="E403" s="184"/>
      <c r="F403" s="187" t="s">
        <v>739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161</v>
      </c>
      <c r="C404" s="132">
        <v>28</v>
      </c>
      <c r="D404" s="179"/>
      <c r="E404" s="183"/>
      <c r="F404" s="187" t="s">
        <v>739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225</v>
      </c>
      <c r="C405" s="182" t="s">
        <v>708</v>
      </c>
      <c r="D405" s="179"/>
      <c r="E405" s="183"/>
      <c r="F405" s="187" t="s">
        <v>739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244</v>
      </c>
      <c r="C406" s="132">
        <v>30</v>
      </c>
      <c r="D406" s="179"/>
      <c r="E406" s="183"/>
      <c r="F406" s="187" t="s">
        <v>739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710</v>
      </c>
      <c r="C407" s="132">
        <v>31</v>
      </c>
      <c r="D407" s="179"/>
      <c r="E407" s="183"/>
      <c r="F407" s="187" t="s">
        <v>739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711</v>
      </c>
      <c r="C408" s="132">
        <v>30</v>
      </c>
      <c r="D408" s="179"/>
      <c r="E408" s="183"/>
      <c r="F408" s="187" t="s">
        <v>739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712</v>
      </c>
      <c r="C409" s="132">
        <v>31</v>
      </c>
      <c r="D409" s="179"/>
      <c r="E409" s="183"/>
      <c r="F409" s="187" t="s">
        <v>739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713</v>
      </c>
      <c r="C410" s="132">
        <v>31</v>
      </c>
      <c r="D410" s="179"/>
      <c r="E410" s="183"/>
      <c r="F410" s="187" t="s">
        <v>739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714</v>
      </c>
      <c r="C411" s="132">
        <v>30</v>
      </c>
      <c r="D411" s="179"/>
      <c r="E411" s="183"/>
      <c r="F411" s="187" t="s">
        <v>739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715</v>
      </c>
      <c r="C412" s="132">
        <v>31</v>
      </c>
      <c r="D412" s="179"/>
      <c r="E412" s="183"/>
      <c r="F412" s="187" t="s">
        <v>739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716</v>
      </c>
      <c r="C413" s="132">
        <v>30</v>
      </c>
      <c r="D413" s="179"/>
      <c r="E413" s="183"/>
      <c r="F413" s="187" t="s">
        <v>739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717</v>
      </c>
      <c r="C414" s="132">
        <v>31</v>
      </c>
      <c r="D414" s="179"/>
      <c r="E414" s="183"/>
      <c r="F414" s="187" t="s">
        <v>739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17</v>
      </c>
      <c r="C416" s="175" t="s">
        <v>708</v>
      </c>
      <c r="D416" s="176"/>
      <c r="E416" s="184"/>
      <c r="F416" s="187" t="s">
        <v>286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161</v>
      </c>
      <c r="C417" s="132">
        <v>28</v>
      </c>
      <c r="D417" s="179"/>
      <c r="E417" s="183"/>
      <c r="F417" s="187" t="s">
        <v>286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225</v>
      </c>
      <c r="C418" s="182" t="s">
        <v>708</v>
      </c>
      <c r="D418" s="179"/>
      <c r="E418" s="183"/>
      <c r="F418" s="187" t="s">
        <v>286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244</v>
      </c>
      <c r="C419" s="132">
        <v>30</v>
      </c>
      <c r="D419" s="179"/>
      <c r="E419" s="183"/>
      <c r="F419" s="187" t="s">
        <v>286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710</v>
      </c>
      <c r="C420" s="132">
        <v>31</v>
      </c>
      <c r="D420" s="179"/>
      <c r="E420" s="183"/>
      <c r="F420" s="187" t="s">
        <v>286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711</v>
      </c>
      <c r="C421" s="132">
        <v>30</v>
      </c>
      <c r="D421" s="179"/>
      <c r="E421" s="183"/>
      <c r="F421" s="187" t="s">
        <v>286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712</v>
      </c>
      <c r="C422" s="132">
        <v>31</v>
      </c>
      <c r="D422" s="179"/>
      <c r="E422" s="183"/>
      <c r="F422" s="187" t="s">
        <v>286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713</v>
      </c>
      <c r="C423" s="132">
        <v>31</v>
      </c>
      <c r="D423" s="179"/>
      <c r="E423" s="183"/>
      <c r="F423" s="187" t="s">
        <v>286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714</v>
      </c>
      <c r="C424" s="132">
        <v>30</v>
      </c>
      <c r="D424" s="179"/>
      <c r="E424" s="183"/>
      <c r="F424" s="187" t="s">
        <v>286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715</v>
      </c>
      <c r="C425" s="132">
        <v>31</v>
      </c>
      <c r="D425" s="179"/>
      <c r="E425" s="183"/>
      <c r="F425" s="187" t="s">
        <v>286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716</v>
      </c>
      <c r="C426" s="132">
        <v>30</v>
      </c>
      <c r="D426" s="179"/>
      <c r="E426" s="183"/>
      <c r="F426" s="187" t="s">
        <v>286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717</v>
      </c>
      <c r="C427" s="132">
        <v>31</v>
      </c>
      <c r="D427" s="179"/>
      <c r="E427" s="183"/>
      <c r="F427" s="187" t="s">
        <v>286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17</v>
      </c>
      <c r="C429" s="175" t="s">
        <v>708</v>
      </c>
      <c r="D429" s="176"/>
      <c r="E429" s="184"/>
      <c r="F429" s="187" t="s">
        <v>686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161</v>
      </c>
      <c r="C430" s="132">
        <v>28</v>
      </c>
      <c r="D430" s="179"/>
      <c r="E430" s="183"/>
      <c r="F430" s="187" t="s">
        <v>686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225</v>
      </c>
      <c r="C431" s="182" t="s">
        <v>708</v>
      </c>
      <c r="D431" s="179"/>
      <c r="E431" s="183"/>
      <c r="F431" s="187" t="s">
        <v>686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244</v>
      </c>
      <c r="C432" s="132">
        <v>30</v>
      </c>
      <c r="D432" s="179"/>
      <c r="E432" s="183"/>
      <c r="F432" s="187" t="s">
        <v>686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710</v>
      </c>
      <c r="C433" s="132">
        <v>31</v>
      </c>
      <c r="D433" s="179"/>
      <c r="E433" s="183"/>
      <c r="F433" s="187" t="s">
        <v>686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711</v>
      </c>
      <c r="C434" s="132">
        <v>30</v>
      </c>
      <c r="D434" s="179"/>
      <c r="E434" s="183"/>
      <c r="F434" s="187" t="s">
        <v>686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712</v>
      </c>
      <c r="C435" s="132">
        <v>31</v>
      </c>
      <c r="D435" s="179"/>
      <c r="E435" s="183"/>
      <c r="F435" s="187" t="s">
        <v>686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713</v>
      </c>
      <c r="C436" s="132">
        <v>31</v>
      </c>
      <c r="D436" s="179"/>
      <c r="E436" s="183"/>
      <c r="F436" s="187" t="s">
        <v>686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714</v>
      </c>
      <c r="C437" s="132">
        <v>30</v>
      </c>
      <c r="D437" s="179"/>
      <c r="E437" s="183"/>
      <c r="F437" s="187" t="s">
        <v>686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715</v>
      </c>
      <c r="C438" s="132">
        <v>31</v>
      </c>
      <c r="D438" s="179"/>
      <c r="E438" s="183"/>
      <c r="F438" s="187" t="s">
        <v>686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716</v>
      </c>
      <c r="C439" s="132">
        <v>30</v>
      </c>
      <c r="D439" s="179"/>
      <c r="E439" s="183"/>
      <c r="F439" s="187" t="s">
        <v>686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717</v>
      </c>
      <c r="C440" s="132">
        <v>31</v>
      </c>
      <c r="D440" s="179"/>
      <c r="E440" s="183"/>
      <c r="F440" s="187" t="s">
        <v>686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17</v>
      </c>
      <c r="C442" s="175" t="s">
        <v>708</v>
      </c>
      <c r="D442" s="176"/>
      <c r="E442" s="184"/>
      <c r="F442" s="187" t="s">
        <v>740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161</v>
      </c>
      <c r="C443" s="132">
        <v>28</v>
      </c>
      <c r="D443" s="179"/>
      <c r="E443" s="183"/>
      <c r="F443" s="187" t="s">
        <v>740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225</v>
      </c>
      <c r="C444" s="182" t="s">
        <v>708</v>
      </c>
      <c r="D444" s="179"/>
      <c r="E444" s="183"/>
      <c r="F444" s="187" t="s">
        <v>740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244</v>
      </c>
      <c r="C445" s="132">
        <v>30</v>
      </c>
      <c r="D445" s="179"/>
      <c r="E445" s="183"/>
      <c r="F445" s="187" t="s">
        <v>740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710</v>
      </c>
      <c r="C446" s="132">
        <v>31</v>
      </c>
      <c r="D446" s="179"/>
      <c r="E446" s="183"/>
      <c r="F446" s="187" t="s">
        <v>740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711</v>
      </c>
      <c r="C447" s="132">
        <v>30</v>
      </c>
      <c r="D447" s="179"/>
      <c r="E447" s="183"/>
      <c r="F447" s="187" t="s">
        <v>740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712</v>
      </c>
      <c r="C448" s="132">
        <v>31</v>
      </c>
      <c r="D448" s="179"/>
      <c r="E448" s="183"/>
      <c r="F448" s="187" t="s">
        <v>740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713</v>
      </c>
      <c r="C449" s="132">
        <v>31</v>
      </c>
      <c r="D449" s="179"/>
      <c r="E449" s="183"/>
      <c r="F449" s="187" t="s">
        <v>740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714</v>
      </c>
      <c r="C450" s="132">
        <v>30</v>
      </c>
      <c r="D450" s="179"/>
      <c r="E450" s="183"/>
      <c r="F450" s="187" t="s">
        <v>740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715</v>
      </c>
      <c r="C451" s="132">
        <v>31</v>
      </c>
      <c r="D451" s="179"/>
      <c r="E451" s="183"/>
      <c r="F451" s="187" t="s">
        <v>740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716</v>
      </c>
      <c r="C452" s="132">
        <v>30</v>
      </c>
      <c r="D452" s="179"/>
      <c r="E452" s="183"/>
      <c r="F452" s="187" t="s">
        <v>740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717</v>
      </c>
      <c r="C453" s="132">
        <v>31</v>
      </c>
      <c r="D453" s="179"/>
      <c r="E453" s="183"/>
      <c r="F453" s="187" t="s">
        <v>740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17</v>
      </c>
      <c r="C455" s="175" t="s">
        <v>708</v>
      </c>
      <c r="D455" s="176"/>
      <c r="E455" s="184"/>
      <c r="F455" s="187" t="s">
        <v>741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161</v>
      </c>
      <c r="C456" s="132">
        <v>28</v>
      </c>
      <c r="D456" s="179"/>
      <c r="E456" s="183"/>
      <c r="F456" s="187" t="s">
        <v>741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225</v>
      </c>
      <c r="C457" s="182" t="s">
        <v>708</v>
      </c>
      <c r="D457" s="179"/>
      <c r="E457" s="183"/>
      <c r="F457" s="187" t="s">
        <v>741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244</v>
      </c>
      <c r="C458" s="132">
        <v>30</v>
      </c>
      <c r="D458" s="179"/>
      <c r="E458" s="183"/>
      <c r="F458" s="187" t="s">
        <v>741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710</v>
      </c>
      <c r="C459" s="132">
        <v>31</v>
      </c>
      <c r="D459" s="179"/>
      <c r="E459" s="183"/>
      <c r="F459" s="187" t="s">
        <v>741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711</v>
      </c>
      <c r="C460" s="132">
        <v>30</v>
      </c>
      <c r="D460" s="179"/>
      <c r="E460" s="183"/>
      <c r="F460" s="187" t="s">
        <v>741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712</v>
      </c>
      <c r="C461" s="132">
        <v>31</v>
      </c>
      <c r="D461" s="179"/>
      <c r="E461" s="183"/>
      <c r="F461" s="187" t="s">
        <v>741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713</v>
      </c>
      <c r="C462" s="132">
        <v>31</v>
      </c>
      <c r="D462" s="179"/>
      <c r="E462" s="183"/>
      <c r="F462" s="187" t="s">
        <v>741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714</v>
      </c>
      <c r="C463" s="132">
        <v>30</v>
      </c>
      <c r="D463" s="179"/>
      <c r="E463" s="183"/>
      <c r="F463" s="187" t="s">
        <v>741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715</v>
      </c>
      <c r="C464" s="132">
        <v>31</v>
      </c>
      <c r="D464" s="179"/>
      <c r="E464" s="183"/>
      <c r="F464" s="187" t="s">
        <v>741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716</v>
      </c>
      <c r="C465" s="132">
        <v>30</v>
      </c>
      <c r="D465" s="179"/>
      <c r="E465" s="183"/>
      <c r="F465" s="187" t="s">
        <v>741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717</v>
      </c>
      <c r="C466" s="132">
        <v>31</v>
      </c>
      <c r="D466" s="179"/>
      <c r="E466" s="183"/>
      <c r="F466" s="187" t="s">
        <v>741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17</v>
      </c>
      <c r="C468" s="175" t="s">
        <v>708</v>
      </c>
      <c r="D468" s="176"/>
      <c r="E468" s="184"/>
      <c r="F468" s="187" t="s">
        <v>742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161</v>
      </c>
      <c r="C469" s="132">
        <v>28</v>
      </c>
      <c r="D469" s="179"/>
      <c r="E469" s="183"/>
      <c r="F469" s="187" t="s">
        <v>742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225</v>
      </c>
      <c r="C470" s="182" t="s">
        <v>708</v>
      </c>
      <c r="D470" s="179"/>
      <c r="E470" s="183"/>
      <c r="F470" s="187" t="s">
        <v>742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244</v>
      </c>
      <c r="C471" s="132">
        <v>30</v>
      </c>
      <c r="D471" s="179"/>
      <c r="E471" s="183"/>
      <c r="F471" s="187" t="s">
        <v>742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710</v>
      </c>
      <c r="C472" s="132">
        <v>31</v>
      </c>
      <c r="D472" s="179"/>
      <c r="E472" s="183"/>
      <c r="F472" s="187" t="s">
        <v>742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711</v>
      </c>
      <c r="C473" s="132">
        <v>30</v>
      </c>
      <c r="D473" s="179"/>
      <c r="E473" s="183"/>
      <c r="F473" s="187" t="s">
        <v>742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712</v>
      </c>
      <c r="C474" s="132">
        <v>31</v>
      </c>
      <c r="D474" s="179"/>
      <c r="E474" s="183"/>
      <c r="F474" s="187" t="s">
        <v>742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713</v>
      </c>
      <c r="C475" s="132">
        <v>31</v>
      </c>
      <c r="D475" s="179"/>
      <c r="E475" s="183"/>
      <c r="F475" s="187" t="s">
        <v>742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714</v>
      </c>
      <c r="C476" s="132">
        <v>30</v>
      </c>
      <c r="D476" s="179"/>
      <c r="E476" s="183"/>
      <c r="F476" s="187" t="s">
        <v>742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715</v>
      </c>
      <c r="C477" s="132">
        <v>31</v>
      </c>
      <c r="D477" s="179"/>
      <c r="E477" s="183"/>
      <c r="F477" s="187" t="s">
        <v>742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716</v>
      </c>
      <c r="C478" s="132">
        <v>30</v>
      </c>
      <c r="D478" s="179"/>
      <c r="E478" s="183"/>
      <c r="F478" s="187" t="s">
        <v>742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717</v>
      </c>
      <c r="C479" s="132">
        <v>31</v>
      </c>
      <c r="D479" s="179"/>
      <c r="E479" s="183"/>
      <c r="F479" s="187" t="s">
        <v>742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17</v>
      </c>
      <c r="C481" s="175" t="s">
        <v>708</v>
      </c>
      <c r="D481" s="176"/>
      <c r="E481" s="184"/>
      <c r="F481" s="187" t="s">
        <v>289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161</v>
      </c>
      <c r="C482" s="132">
        <v>28</v>
      </c>
      <c r="D482" s="179"/>
      <c r="E482" s="183"/>
      <c r="F482" s="187" t="s">
        <v>289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225</v>
      </c>
      <c r="C483" s="182" t="s">
        <v>708</v>
      </c>
      <c r="D483" s="179"/>
      <c r="E483" s="183"/>
      <c r="F483" s="187" t="s">
        <v>289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244</v>
      </c>
      <c r="C484" s="132">
        <v>30</v>
      </c>
      <c r="D484" s="179"/>
      <c r="E484" s="183"/>
      <c r="F484" s="187" t="s">
        <v>289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710</v>
      </c>
      <c r="C485" s="132">
        <v>31</v>
      </c>
      <c r="D485" s="179"/>
      <c r="E485" s="183"/>
      <c r="F485" s="187" t="s">
        <v>289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711</v>
      </c>
      <c r="C486" s="132">
        <v>30</v>
      </c>
      <c r="D486" s="179"/>
      <c r="E486" s="183"/>
      <c r="F486" s="187" t="s">
        <v>289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712</v>
      </c>
      <c r="C487" s="132">
        <v>31</v>
      </c>
      <c r="D487" s="179"/>
      <c r="E487" s="183"/>
      <c r="F487" s="187" t="s">
        <v>289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713</v>
      </c>
      <c r="C488" s="132">
        <v>31</v>
      </c>
      <c r="D488" s="179"/>
      <c r="E488" s="183"/>
      <c r="F488" s="187" t="s">
        <v>289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714</v>
      </c>
      <c r="C489" s="132">
        <v>30</v>
      </c>
      <c r="D489" s="179"/>
      <c r="E489" s="183"/>
      <c r="F489" s="187" t="s">
        <v>289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715</v>
      </c>
      <c r="C490" s="132">
        <v>31</v>
      </c>
      <c r="D490" s="179"/>
      <c r="E490" s="183"/>
      <c r="F490" s="187" t="s">
        <v>289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716</v>
      </c>
      <c r="C491" s="132">
        <v>30</v>
      </c>
      <c r="D491" s="179"/>
      <c r="E491" s="183"/>
      <c r="F491" s="187" t="s">
        <v>289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717</v>
      </c>
      <c r="C492" s="132">
        <v>31</v>
      </c>
      <c r="D492" s="179"/>
      <c r="E492" s="183"/>
      <c r="F492" s="187" t="s">
        <v>289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17</v>
      </c>
      <c r="C494" s="175" t="s">
        <v>708</v>
      </c>
      <c r="D494" s="176"/>
      <c r="E494" s="184"/>
      <c r="F494" s="187" t="s">
        <v>292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161</v>
      </c>
      <c r="C495" s="132">
        <v>28</v>
      </c>
      <c r="D495" s="179"/>
      <c r="E495" s="183"/>
      <c r="F495" s="187" t="s">
        <v>292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225</v>
      </c>
      <c r="C496" s="182" t="s">
        <v>708</v>
      </c>
      <c r="D496" s="179"/>
      <c r="E496" s="183"/>
      <c r="F496" s="187" t="s">
        <v>292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244</v>
      </c>
      <c r="C497" s="132">
        <v>30</v>
      </c>
      <c r="D497" s="179"/>
      <c r="E497" s="183"/>
      <c r="F497" s="187" t="s">
        <v>292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710</v>
      </c>
      <c r="C498" s="132">
        <v>31</v>
      </c>
      <c r="D498" s="179"/>
      <c r="E498" s="183"/>
      <c r="F498" s="187" t="s">
        <v>292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711</v>
      </c>
      <c r="C499" s="132">
        <v>30</v>
      </c>
      <c r="D499" s="179"/>
      <c r="E499" s="183"/>
      <c r="F499" s="187" t="s">
        <v>292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712</v>
      </c>
      <c r="C500" s="132">
        <v>31</v>
      </c>
      <c r="D500" s="179"/>
      <c r="E500" s="183"/>
      <c r="F500" s="187" t="s">
        <v>292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713</v>
      </c>
      <c r="C501" s="132">
        <v>31</v>
      </c>
      <c r="D501" s="179"/>
      <c r="E501" s="183"/>
      <c r="F501" s="187" t="s">
        <v>292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714</v>
      </c>
      <c r="C502" s="132">
        <v>30</v>
      </c>
      <c r="D502" s="179"/>
      <c r="E502" s="183"/>
      <c r="F502" s="187" t="s">
        <v>292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715</v>
      </c>
      <c r="C503" s="132">
        <v>31</v>
      </c>
      <c r="D503" s="179"/>
      <c r="E503" s="183"/>
      <c r="F503" s="187" t="s">
        <v>292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716</v>
      </c>
      <c r="C504" s="132">
        <v>30</v>
      </c>
      <c r="D504" s="179"/>
      <c r="E504" s="183"/>
      <c r="F504" s="187" t="s">
        <v>292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717</v>
      </c>
      <c r="C505" s="132">
        <v>31</v>
      </c>
      <c r="D505" s="179"/>
      <c r="E505" s="183"/>
      <c r="F505" s="187" t="s">
        <v>292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17</v>
      </c>
      <c r="C507" s="175" t="s">
        <v>708</v>
      </c>
      <c r="D507" s="176"/>
      <c r="E507" s="184"/>
      <c r="F507" s="187" t="s">
        <v>743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161</v>
      </c>
      <c r="C508" s="132">
        <v>28</v>
      </c>
      <c r="D508" s="179"/>
      <c r="E508" s="183"/>
      <c r="F508" s="187" t="s">
        <v>743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225</v>
      </c>
      <c r="C509" s="182" t="s">
        <v>708</v>
      </c>
      <c r="D509" s="179"/>
      <c r="E509" s="183"/>
      <c r="F509" s="187" t="s">
        <v>743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244</v>
      </c>
      <c r="C510" s="132">
        <v>30</v>
      </c>
      <c r="D510" s="179"/>
      <c r="E510" s="183"/>
      <c r="F510" s="187" t="s">
        <v>743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710</v>
      </c>
      <c r="C511" s="132">
        <v>31</v>
      </c>
      <c r="D511" s="179"/>
      <c r="E511" s="183"/>
      <c r="F511" s="187" t="s">
        <v>743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711</v>
      </c>
      <c r="C512" s="132">
        <v>30</v>
      </c>
      <c r="D512" s="179"/>
      <c r="E512" s="183"/>
      <c r="F512" s="187" t="s">
        <v>743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712</v>
      </c>
      <c r="C513" s="132">
        <v>31</v>
      </c>
      <c r="D513" s="179"/>
      <c r="E513" s="183"/>
      <c r="F513" s="187" t="s">
        <v>743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713</v>
      </c>
      <c r="C514" s="132">
        <v>31</v>
      </c>
      <c r="D514" s="179"/>
      <c r="E514" s="183"/>
      <c r="F514" s="187" t="s">
        <v>743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714</v>
      </c>
      <c r="C515" s="132">
        <v>30</v>
      </c>
      <c r="D515" s="179"/>
      <c r="E515" s="183"/>
      <c r="F515" s="187" t="s">
        <v>743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715</v>
      </c>
      <c r="C516" s="132">
        <v>31</v>
      </c>
      <c r="D516" s="179"/>
      <c r="E516" s="183"/>
      <c r="F516" s="187" t="s">
        <v>743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716</v>
      </c>
      <c r="C517" s="132">
        <v>30</v>
      </c>
      <c r="D517" s="179"/>
      <c r="E517" s="183"/>
      <c r="F517" s="187" t="s">
        <v>743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717</v>
      </c>
      <c r="C518" s="132">
        <v>31</v>
      </c>
      <c r="D518" s="179"/>
      <c r="E518" s="183"/>
      <c r="F518" s="187" t="s">
        <v>743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17</v>
      </c>
      <c r="C520" s="175" t="s">
        <v>708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161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225</v>
      </c>
      <c r="C522" s="182" t="s">
        <v>708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244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710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711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712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713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714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715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716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717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17</v>
      </c>
      <c r="C533" s="175" t="s">
        <v>708</v>
      </c>
      <c r="D533" s="176"/>
      <c r="E533" s="184"/>
      <c r="F533" s="187" t="s">
        <v>25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161</v>
      </c>
      <c r="C534" s="132">
        <v>28</v>
      </c>
      <c r="D534" s="179"/>
      <c r="E534" s="183"/>
      <c r="F534" s="187" t="s">
        <v>25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225</v>
      </c>
      <c r="C535" s="182" t="s">
        <v>708</v>
      </c>
      <c r="D535" s="179"/>
      <c r="E535" s="183"/>
      <c r="F535" s="187" t="s">
        <v>25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244</v>
      </c>
      <c r="C536" s="132">
        <v>30</v>
      </c>
      <c r="D536" s="179"/>
      <c r="E536" s="183"/>
      <c r="F536" s="187" t="s">
        <v>25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710</v>
      </c>
      <c r="C537" s="132">
        <v>31</v>
      </c>
      <c r="D537" s="179"/>
      <c r="E537" s="183"/>
      <c r="F537" s="187" t="s">
        <v>25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711</v>
      </c>
      <c r="C538" s="132">
        <v>30</v>
      </c>
      <c r="D538" s="179"/>
      <c r="E538" s="183"/>
      <c r="F538" s="187" t="s">
        <v>25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712</v>
      </c>
      <c r="C539" s="132">
        <v>31</v>
      </c>
      <c r="D539" s="179"/>
      <c r="E539" s="183"/>
      <c r="F539" s="187" t="s">
        <v>25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713</v>
      </c>
      <c r="C540" s="132">
        <v>31</v>
      </c>
      <c r="D540" s="179"/>
      <c r="E540" s="183"/>
      <c r="F540" s="187" t="s">
        <v>25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714</v>
      </c>
      <c r="C541" s="132">
        <v>30</v>
      </c>
      <c r="D541" s="179"/>
      <c r="E541" s="183"/>
      <c r="F541" s="187" t="s">
        <v>25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715</v>
      </c>
      <c r="C542" s="132">
        <v>31</v>
      </c>
      <c r="D542" s="179"/>
      <c r="E542" s="183"/>
      <c r="F542" s="187" t="s">
        <v>25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716</v>
      </c>
      <c r="C543" s="132">
        <v>30</v>
      </c>
      <c r="D543" s="179"/>
      <c r="E543" s="183"/>
      <c r="F543" s="187" t="s">
        <v>25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717</v>
      </c>
      <c r="C544" s="132">
        <v>31</v>
      </c>
      <c r="D544" s="179"/>
      <c r="E544" s="183"/>
      <c r="F544" s="187" t="s">
        <v>25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17</v>
      </c>
      <c r="C546" s="175" t="s">
        <v>708</v>
      </c>
      <c r="D546" s="176"/>
      <c r="E546" s="184"/>
      <c r="F546" s="187" t="s">
        <v>297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161</v>
      </c>
      <c r="C547" s="132">
        <v>28</v>
      </c>
      <c r="D547" s="179"/>
      <c r="E547" s="183"/>
      <c r="F547" s="187" t="s">
        <v>297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225</v>
      </c>
      <c r="C548" s="182" t="s">
        <v>708</v>
      </c>
      <c r="D548" s="179"/>
      <c r="E548" s="183"/>
      <c r="F548" s="187" t="s">
        <v>297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244</v>
      </c>
      <c r="C549" s="132">
        <v>30</v>
      </c>
      <c r="D549" s="179"/>
      <c r="E549" s="183"/>
      <c r="F549" s="187" t="s">
        <v>297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710</v>
      </c>
      <c r="C550" s="132">
        <v>31</v>
      </c>
      <c r="D550" s="179"/>
      <c r="E550" s="183"/>
      <c r="F550" s="187" t="s">
        <v>297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711</v>
      </c>
      <c r="C551" s="132">
        <v>30</v>
      </c>
      <c r="D551" s="179"/>
      <c r="E551" s="183"/>
      <c r="F551" s="187" t="s">
        <v>297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712</v>
      </c>
      <c r="C552" s="132">
        <v>31</v>
      </c>
      <c r="D552" s="179"/>
      <c r="E552" s="183"/>
      <c r="F552" s="187" t="s">
        <v>297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713</v>
      </c>
      <c r="C553" s="132">
        <v>31</v>
      </c>
      <c r="D553" s="179"/>
      <c r="E553" s="183"/>
      <c r="F553" s="187" t="s">
        <v>297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714</v>
      </c>
      <c r="C554" s="132">
        <v>30</v>
      </c>
      <c r="D554" s="179"/>
      <c r="E554" s="183"/>
      <c r="F554" s="187" t="s">
        <v>297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715</v>
      </c>
      <c r="C555" s="132">
        <v>31</v>
      </c>
      <c r="D555" s="179"/>
      <c r="E555" s="183"/>
      <c r="F555" s="187" t="s">
        <v>297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716</v>
      </c>
      <c r="C556" s="132">
        <v>30</v>
      </c>
      <c r="D556" s="179"/>
      <c r="E556" s="183"/>
      <c r="F556" s="187" t="s">
        <v>297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717</v>
      </c>
      <c r="C557" s="132">
        <v>31</v>
      </c>
      <c r="D557" s="179"/>
      <c r="E557" s="183"/>
      <c r="F557" s="187" t="s">
        <v>297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17</v>
      </c>
      <c r="C559" s="175" t="s">
        <v>708</v>
      </c>
      <c r="D559" s="176"/>
      <c r="E559" s="184"/>
      <c r="F559" s="187" t="s">
        <v>744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161</v>
      </c>
      <c r="C560" s="132">
        <v>28</v>
      </c>
      <c r="D560" s="179"/>
      <c r="E560" s="183"/>
      <c r="F560" s="187" t="s">
        <v>744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225</v>
      </c>
      <c r="C561" s="182" t="s">
        <v>708</v>
      </c>
      <c r="D561" s="179"/>
      <c r="E561" s="183"/>
      <c r="F561" s="187" t="s">
        <v>744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244</v>
      </c>
      <c r="C562" s="132">
        <v>30</v>
      </c>
      <c r="D562" s="179"/>
      <c r="E562" s="183"/>
      <c r="F562" s="187" t="s">
        <v>744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710</v>
      </c>
      <c r="C563" s="132">
        <v>31</v>
      </c>
      <c r="D563" s="179"/>
      <c r="E563" s="183"/>
      <c r="F563" s="187" t="s">
        <v>744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711</v>
      </c>
      <c r="C564" s="132">
        <v>30</v>
      </c>
      <c r="D564" s="179"/>
      <c r="E564" s="183"/>
      <c r="F564" s="187" t="s">
        <v>744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712</v>
      </c>
      <c r="C565" s="132">
        <v>31</v>
      </c>
      <c r="D565" s="179"/>
      <c r="E565" s="183"/>
      <c r="F565" s="187" t="s">
        <v>744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713</v>
      </c>
      <c r="C566" s="132">
        <v>31</v>
      </c>
      <c r="D566" s="179"/>
      <c r="E566" s="183"/>
      <c r="F566" s="187" t="s">
        <v>744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714</v>
      </c>
      <c r="C567" s="132">
        <v>30</v>
      </c>
      <c r="D567" s="179"/>
      <c r="E567" s="183"/>
      <c r="F567" s="187" t="s">
        <v>744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715</v>
      </c>
      <c r="C568" s="132">
        <v>31</v>
      </c>
      <c r="D568" s="179"/>
      <c r="E568" s="183"/>
      <c r="F568" s="187" t="s">
        <v>744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716</v>
      </c>
      <c r="C569" s="132">
        <v>30</v>
      </c>
      <c r="D569" s="179"/>
      <c r="E569" s="183"/>
      <c r="F569" s="187" t="s">
        <v>744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717</v>
      </c>
      <c r="C570" s="132">
        <v>31</v>
      </c>
      <c r="D570" s="179"/>
      <c r="E570" s="183"/>
      <c r="F570" s="187" t="s">
        <v>744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17</v>
      </c>
      <c r="C572" s="175" t="s">
        <v>708</v>
      </c>
      <c r="D572" s="176"/>
      <c r="E572" s="184"/>
      <c r="F572" s="187" t="s">
        <v>745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161</v>
      </c>
      <c r="C573" s="132">
        <v>28</v>
      </c>
      <c r="D573" s="179"/>
      <c r="E573" s="183"/>
      <c r="F573" s="187" t="s">
        <v>745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225</v>
      </c>
      <c r="C574" s="182" t="s">
        <v>708</v>
      </c>
      <c r="D574" s="179"/>
      <c r="E574" s="183"/>
      <c r="F574" s="187" t="s">
        <v>745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244</v>
      </c>
      <c r="C575" s="132">
        <v>30</v>
      </c>
      <c r="D575" s="179"/>
      <c r="E575" s="183"/>
      <c r="F575" s="187" t="s">
        <v>745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710</v>
      </c>
      <c r="C576" s="132">
        <v>31</v>
      </c>
      <c r="D576" s="179"/>
      <c r="E576" s="183"/>
      <c r="F576" s="187" t="s">
        <v>745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711</v>
      </c>
      <c r="C577" s="132">
        <v>30</v>
      </c>
      <c r="D577" s="179"/>
      <c r="E577" s="183"/>
      <c r="F577" s="187" t="s">
        <v>745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712</v>
      </c>
      <c r="C578" s="132">
        <v>31</v>
      </c>
      <c r="D578" s="179"/>
      <c r="E578" s="183"/>
      <c r="F578" s="187" t="s">
        <v>745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713</v>
      </c>
      <c r="C579" s="132">
        <v>31</v>
      </c>
      <c r="D579" s="179"/>
      <c r="E579" s="183"/>
      <c r="F579" s="187" t="s">
        <v>745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714</v>
      </c>
      <c r="C580" s="132">
        <v>30</v>
      </c>
      <c r="D580" s="179"/>
      <c r="E580" s="183"/>
      <c r="F580" s="187" t="s">
        <v>745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715</v>
      </c>
      <c r="C581" s="132">
        <v>31</v>
      </c>
      <c r="D581" s="179"/>
      <c r="E581" s="183"/>
      <c r="F581" s="187" t="s">
        <v>745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716</v>
      </c>
      <c r="C582" s="132">
        <v>30</v>
      </c>
      <c r="D582" s="179"/>
      <c r="E582" s="183"/>
      <c r="F582" s="187" t="s">
        <v>745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717</v>
      </c>
      <c r="C583" s="132">
        <v>31</v>
      </c>
      <c r="D583" s="179"/>
      <c r="E583" s="183"/>
      <c r="F583" s="187" t="s">
        <v>745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17</v>
      </c>
      <c r="C585" s="175" t="s">
        <v>708</v>
      </c>
      <c r="D585" s="176"/>
      <c r="E585" s="184"/>
      <c r="F585" s="187" t="s">
        <v>746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161</v>
      </c>
      <c r="C586" s="132">
        <v>28</v>
      </c>
      <c r="D586" s="179"/>
      <c r="E586" s="183"/>
      <c r="F586" s="187" t="s">
        <v>746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225</v>
      </c>
      <c r="C587" s="182" t="s">
        <v>708</v>
      </c>
      <c r="D587" s="179"/>
      <c r="E587" s="183"/>
      <c r="F587" s="187" t="s">
        <v>746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244</v>
      </c>
      <c r="C588" s="132">
        <v>30</v>
      </c>
      <c r="D588" s="179"/>
      <c r="E588" s="183"/>
      <c r="F588" s="187" t="s">
        <v>746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710</v>
      </c>
      <c r="C589" s="132">
        <v>31</v>
      </c>
      <c r="D589" s="179"/>
      <c r="E589" s="183"/>
      <c r="F589" s="187" t="s">
        <v>746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711</v>
      </c>
      <c r="C590" s="132">
        <v>30</v>
      </c>
      <c r="D590" s="179"/>
      <c r="E590" s="183"/>
      <c r="F590" s="187" t="s">
        <v>746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712</v>
      </c>
      <c r="C591" s="132">
        <v>31</v>
      </c>
      <c r="D591" s="179"/>
      <c r="E591" s="183"/>
      <c r="F591" s="187" t="s">
        <v>746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713</v>
      </c>
      <c r="C592" s="132">
        <v>31</v>
      </c>
      <c r="D592" s="179"/>
      <c r="E592" s="183"/>
      <c r="F592" s="187" t="s">
        <v>746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714</v>
      </c>
      <c r="C593" s="132">
        <v>30</v>
      </c>
      <c r="D593" s="179"/>
      <c r="E593" s="183"/>
      <c r="F593" s="187" t="s">
        <v>746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715</v>
      </c>
      <c r="C594" s="132">
        <v>31</v>
      </c>
      <c r="D594" s="179"/>
      <c r="E594" s="183"/>
      <c r="F594" s="187" t="s">
        <v>746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716</v>
      </c>
      <c r="C595" s="132">
        <v>30</v>
      </c>
      <c r="D595" s="179"/>
      <c r="E595" s="183"/>
      <c r="F595" s="187" t="s">
        <v>746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717</v>
      </c>
      <c r="C596" s="132">
        <v>31</v>
      </c>
      <c r="D596" s="179"/>
      <c r="E596" s="183"/>
      <c r="F596" s="187" t="s">
        <v>746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17</v>
      </c>
      <c r="C598" s="175" t="s">
        <v>708</v>
      </c>
      <c r="D598" s="176"/>
      <c r="E598" s="184"/>
      <c r="F598" s="187" t="s">
        <v>747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161</v>
      </c>
      <c r="C599" s="132">
        <v>28</v>
      </c>
      <c r="D599" s="179"/>
      <c r="E599" s="183"/>
      <c r="F599" s="187" t="s">
        <v>747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225</v>
      </c>
      <c r="C600" s="182" t="s">
        <v>708</v>
      </c>
      <c r="D600" s="179"/>
      <c r="E600" s="183"/>
      <c r="F600" s="187" t="s">
        <v>747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244</v>
      </c>
      <c r="C601" s="132">
        <v>30</v>
      </c>
      <c r="D601" s="179"/>
      <c r="E601" s="183"/>
      <c r="F601" s="187" t="s">
        <v>747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710</v>
      </c>
      <c r="C602" s="132">
        <v>31</v>
      </c>
      <c r="D602" s="179"/>
      <c r="E602" s="183"/>
      <c r="F602" s="187" t="s">
        <v>747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711</v>
      </c>
      <c r="C603" s="132">
        <v>30</v>
      </c>
      <c r="D603" s="179"/>
      <c r="E603" s="183"/>
      <c r="F603" s="187" t="s">
        <v>747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712</v>
      </c>
      <c r="C604" s="132">
        <v>31</v>
      </c>
      <c r="D604" s="179"/>
      <c r="E604" s="183"/>
      <c r="F604" s="187" t="s">
        <v>747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713</v>
      </c>
      <c r="C605" s="132">
        <v>31</v>
      </c>
      <c r="D605" s="179"/>
      <c r="E605" s="183"/>
      <c r="F605" s="187" t="s">
        <v>747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714</v>
      </c>
      <c r="C606" s="132">
        <v>30</v>
      </c>
      <c r="D606" s="179"/>
      <c r="E606" s="183"/>
      <c r="F606" s="187" t="s">
        <v>747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715</v>
      </c>
      <c r="C607" s="132">
        <v>31</v>
      </c>
      <c r="D607" s="179"/>
      <c r="E607" s="183"/>
      <c r="F607" s="187" t="s">
        <v>747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716</v>
      </c>
      <c r="C608" s="132">
        <v>30</v>
      </c>
      <c r="D608" s="179"/>
      <c r="E608" s="183"/>
      <c r="F608" s="187" t="s">
        <v>747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717</v>
      </c>
      <c r="C609" s="132">
        <v>31</v>
      </c>
      <c r="D609" s="179"/>
      <c r="E609" s="183"/>
      <c r="F609" s="187" t="s">
        <v>747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F11:F12"/>
    <mergeCell ref="G11:G12"/>
    <mergeCell ref="B11:C11"/>
    <mergeCell ref="B12:C12"/>
    <mergeCell ref="B2:I2"/>
    <mergeCell ref="B3:J3"/>
    <mergeCell ref="B4:J4"/>
    <mergeCell ref="D7:I7"/>
    <mergeCell ref="D11:D12"/>
    <mergeCell ref="E11:E12"/>
    <mergeCell ref="I11:I12"/>
    <mergeCell ref="H11:H12"/>
  </mergeCells>
  <pageMargins left="0.78740157480314965" right="0.70866141732283472" top="0.74803149606299213" bottom="0.74803149606299213" header="0" footer="0"/>
  <pageSetup paperSize="9" scale="10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42-7BB0-4114-B618-FEF5DBCB4594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1714</v>
      </c>
    </row>
    <row r="2" spans="1:6" x14ac:dyDescent="0.3">
      <c r="A2" s="419" t="s">
        <v>1715</v>
      </c>
    </row>
    <row r="4" spans="1:6" ht="15" customHeight="1" x14ac:dyDescent="0.3">
      <c r="B4" s="420" t="s">
        <v>1716</v>
      </c>
      <c r="C4" s="420" t="s">
        <v>1732</v>
      </c>
      <c r="D4" s="421" t="s">
        <v>1717</v>
      </c>
      <c r="E4" s="421" t="s">
        <v>1733</v>
      </c>
      <c r="F4" s="421" t="s">
        <v>1718</v>
      </c>
    </row>
    <row r="5" spans="1:6" ht="15" customHeight="1" x14ac:dyDescent="0.3">
      <c r="B5" s="226">
        <v>1</v>
      </c>
      <c r="C5" t="s">
        <v>18</v>
      </c>
      <c r="D5" t="s">
        <v>1719</v>
      </c>
      <c r="E5" t="s">
        <v>1734</v>
      </c>
      <c r="F5" t="s">
        <v>21</v>
      </c>
    </row>
    <row r="6" spans="1:6" x14ac:dyDescent="0.3">
      <c r="B6" s="226">
        <f t="shared" ref="B6:B69" si="0">B5+1</f>
        <v>2</v>
      </c>
      <c r="C6" t="s">
        <v>22</v>
      </c>
      <c r="D6" t="s">
        <v>23</v>
      </c>
      <c r="E6" t="s">
        <v>1735</v>
      </c>
      <c r="F6" t="s">
        <v>25</v>
      </c>
    </row>
    <row r="7" spans="1:6" x14ac:dyDescent="0.3">
      <c r="B7" s="226">
        <f t="shared" si="0"/>
        <v>3</v>
      </c>
      <c r="C7" t="s">
        <v>26</v>
      </c>
      <c r="D7" t="s">
        <v>1772</v>
      </c>
      <c r="E7" t="s">
        <v>1736</v>
      </c>
      <c r="F7" t="s">
        <v>29</v>
      </c>
    </row>
    <row r="8" spans="1:6" x14ac:dyDescent="0.3">
      <c r="B8" s="226">
        <f t="shared" si="0"/>
        <v>4</v>
      </c>
      <c r="C8" t="s">
        <v>30</v>
      </c>
      <c r="D8" t="s">
        <v>31</v>
      </c>
      <c r="E8" t="s">
        <v>1737</v>
      </c>
      <c r="F8" t="s">
        <v>33</v>
      </c>
    </row>
    <row r="9" spans="1:6" x14ac:dyDescent="0.3">
      <c r="B9" s="226">
        <f t="shared" si="0"/>
        <v>5</v>
      </c>
      <c r="C9" t="s">
        <v>34</v>
      </c>
      <c r="D9" t="s">
        <v>35</v>
      </c>
      <c r="E9" t="s">
        <v>135</v>
      </c>
      <c r="F9" t="s">
        <v>37</v>
      </c>
    </row>
    <row r="10" spans="1:6" x14ac:dyDescent="0.3">
      <c r="B10" s="226">
        <f t="shared" si="0"/>
        <v>6</v>
      </c>
      <c r="C10" t="s">
        <v>38</v>
      </c>
      <c r="D10" t="s">
        <v>39</v>
      </c>
      <c r="E10" t="s">
        <v>1738</v>
      </c>
      <c r="F10" t="s">
        <v>41</v>
      </c>
    </row>
    <row r="11" spans="1:6" x14ac:dyDescent="0.3">
      <c r="B11" s="226">
        <f t="shared" si="0"/>
        <v>7</v>
      </c>
      <c r="C11" t="s">
        <v>42</v>
      </c>
      <c r="D11" t="s">
        <v>43</v>
      </c>
      <c r="E11" t="s">
        <v>1738</v>
      </c>
      <c r="F11" t="s">
        <v>29</v>
      </c>
    </row>
    <row r="12" spans="1:6" x14ac:dyDescent="0.3">
      <c r="B12" s="226">
        <f t="shared" si="0"/>
        <v>8</v>
      </c>
      <c r="C12" t="s">
        <v>44</v>
      </c>
      <c r="D12" t="s">
        <v>45</v>
      </c>
      <c r="E12" t="s">
        <v>1734</v>
      </c>
      <c r="F12" t="s">
        <v>41</v>
      </c>
    </row>
    <row r="13" spans="1:6" x14ac:dyDescent="0.3">
      <c r="B13" s="226">
        <f t="shared" si="0"/>
        <v>9</v>
      </c>
      <c r="C13" t="s">
        <v>46</v>
      </c>
      <c r="D13" t="s">
        <v>47</v>
      </c>
      <c r="E13" t="s">
        <v>1734</v>
      </c>
      <c r="F13" t="s">
        <v>25</v>
      </c>
    </row>
    <row r="14" spans="1:6" x14ac:dyDescent="0.3">
      <c r="B14" s="226">
        <f t="shared" si="0"/>
        <v>10</v>
      </c>
      <c r="C14" t="s">
        <v>48</v>
      </c>
      <c r="D14" t="s">
        <v>49</v>
      </c>
      <c r="E14" t="s">
        <v>1734</v>
      </c>
      <c r="F14" t="s">
        <v>41</v>
      </c>
    </row>
    <row r="15" spans="1:6" x14ac:dyDescent="0.3">
      <c r="B15" s="226">
        <f t="shared" si="0"/>
        <v>11</v>
      </c>
      <c r="C15" t="s">
        <v>50</v>
      </c>
      <c r="D15" t="s">
        <v>51</v>
      </c>
      <c r="E15" t="s">
        <v>1734</v>
      </c>
      <c r="F15" t="s">
        <v>37</v>
      </c>
    </row>
    <row r="16" spans="1:6" x14ac:dyDescent="0.3">
      <c r="B16" s="226">
        <f t="shared" si="0"/>
        <v>12</v>
      </c>
      <c r="C16" t="s">
        <v>52</v>
      </c>
      <c r="D16" t="s">
        <v>53</v>
      </c>
      <c r="E16" t="s">
        <v>1739</v>
      </c>
      <c r="F16" t="s">
        <v>55</v>
      </c>
    </row>
    <row r="17" spans="2:6" x14ac:dyDescent="0.3">
      <c r="B17" s="226">
        <f t="shared" si="0"/>
        <v>13</v>
      </c>
      <c r="C17" t="s">
        <v>42</v>
      </c>
      <c r="D17" t="s">
        <v>57</v>
      </c>
      <c r="E17" t="s">
        <v>58</v>
      </c>
      <c r="F17" t="s">
        <v>29</v>
      </c>
    </row>
    <row r="18" spans="2:6" x14ac:dyDescent="0.3">
      <c r="B18" s="226">
        <f t="shared" si="0"/>
        <v>14</v>
      </c>
      <c r="C18" t="s">
        <v>59</v>
      </c>
      <c r="D18" t="s">
        <v>60</v>
      </c>
      <c r="E18" t="s">
        <v>1738</v>
      </c>
      <c r="F18" t="s">
        <v>29</v>
      </c>
    </row>
    <row r="19" spans="2:6" x14ac:dyDescent="0.3">
      <c r="B19" s="226">
        <f t="shared" si="0"/>
        <v>15</v>
      </c>
      <c r="C19" t="s">
        <v>62</v>
      </c>
      <c r="D19" t="s">
        <v>63</v>
      </c>
      <c r="E19" t="s">
        <v>1738</v>
      </c>
      <c r="F19" t="s">
        <v>29</v>
      </c>
    </row>
    <row r="20" spans="2:6" x14ac:dyDescent="0.3">
      <c r="B20" s="226">
        <f t="shared" si="0"/>
        <v>16</v>
      </c>
      <c r="C20" t="s">
        <v>64</v>
      </c>
      <c r="D20" t="s">
        <v>1778</v>
      </c>
      <c r="E20" t="s">
        <v>1734</v>
      </c>
      <c r="F20" t="s">
        <v>29</v>
      </c>
    </row>
    <row r="21" spans="2:6" x14ac:dyDescent="0.3">
      <c r="B21" s="226">
        <f t="shared" si="0"/>
        <v>17</v>
      </c>
      <c r="C21" t="s">
        <v>66</v>
      </c>
      <c r="D21" t="s">
        <v>67</v>
      </c>
      <c r="E21" t="s">
        <v>1740</v>
      </c>
      <c r="F21" t="s">
        <v>41</v>
      </c>
    </row>
    <row r="22" spans="2:6" x14ac:dyDescent="0.3">
      <c r="B22" s="226">
        <f t="shared" si="0"/>
        <v>18</v>
      </c>
      <c r="C22" t="s">
        <v>69</v>
      </c>
      <c r="D22" t="s">
        <v>242</v>
      </c>
      <c r="E22" t="s">
        <v>1738</v>
      </c>
      <c r="F22" t="s">
        <v>41</v>
      </c>
    </row>
    <row r="23" spans="2:6" x14ac:dyDescent="0.3">
      <c r="B23" s="226">
        <f t="shared" si="0"/>
        <v>19</v>
      </c>
      <c r="C23" t="s">
        <v>71</v>
      </c>
      <c r="D23" t="s">
        <v>72</v>
      </c>
      <c r="E23" t="s">
        <v>1740</v>
      </c>
      <c r="F23" t="s">
        <v>29</v>
      </c>
    </row>
    <row r="24" spans="2:6" x14ac:dyDescent="0.3">
      <c r="B24" s="226">
        <f t="shared" si="0"/>
        <v>20</v>
      </c>
      <c r="C24" t="s">
        <v>73</v>
      </c>
      <c r="D24" t="s">
        <v>1779</v>
      </c>
      <c r="E24" t="s">
        <v>1738</v>
      </c>
      <c r="F24" t="s">
        <v>29</v>
      </c>
    </row>
    <row r="25" spans="2:6" x14ac:dyDescent="0.3">
      <c r="B25" s="226">
        <f t="shared" si="0"/>
        <v>21</v>
      </c>
      <c r="C25" t="s">
        <v>76</v>
      </c>
      <c r="D25" t="s">
        <v>77</v>
      </c>
      <c r="E25" t="s">
        <v>1734</v>
      </c>
      <c r="F25" t="s">
        <v>41</v>
      </c>
    </row>
    <row r="26" spans="2:6" x14ac:dyDescent="0.3">
      <c r="B26" s="226">
        <f t="shared" si="0"/>
        <v>22</v>
      </c>
      <c r="C26" t="s">
        <v>78</v>
      </c>
      <c r="D26" t="s">
        <v>79</v>
      </c>
      <c r="E26" t="s">
        <v>1734</v>
      </c>
      <c r="F26" t="s">
        <v>41</v>
      </c>
    </row>
    <row r="27" spans="2:6" x14ac:dyDescent="0.3">
      <c r="B27" s="226">
        <f t="shared" si="0"/>
        <v>23</v>
      </c>
      <c r="C27" t="s">
        <v>80</v>
      </c>
      <c r="D27" t="s">
        <v>1780</v>
      </c>
      <c r="E27" t="s">
        <v>1741</v>
      </c>
      <c r="F27" t="s">
        <v>41</v>
      </c>
    </row>
    <row r="28" spans="2:6" x14ac:dyDescent="0.3">
      <c r="B28" s="226">
        <f t="shared" si="0"/>
        <v>24</v>
      </c>
      <c r="C28" t="s">
        <v>83</v>
      </c>
      <c r="D28" t="s">
        <v>84</v>
      </c>
      <c r="E28" t="s">
        <v>1738</v>
      </c>
      <c r="F28" t="s">
        <v>33</v>
      </c>
    </row>
    <row r="29" spans="2:6" x14ac:dyDescent="0.3">
      <c r="B29" s="226">
        <f t="shared" si="0"/>
        <v>25</v>
      </c>
      <c r="C29" t="s">
        <v>85</v>
      </c>
      <c r="D29" t="s">
        <v>86</v>
      </c>
      <c r="E29" t="s">
        <v>1742</v>
      </c>
      <c r="F29" t="s">
        <v>33</v>
      </c>
    </row>
    <row r="30" spans="2:6" x14ac:dyDescent="0.3">
      <c r="B30" s="226">
        <f t="shared" si="0"/>
        <v>26</v>
      </c>
      <c r="C30" t="s">
        <v>88</v>
      </c>
      <c r="D30" t="s">
        <v>89</v>
      </c>
      <c r="E30" t="s">
        <v>1734</v>
      </c>
      <c r="F30" t="s">
        <v>37</v>
      </c>
    </row>
    <row r="31" spans="2:6" x14ac:dyDescent="0.3">
      <c r="B31" s="226">
        <f t="shared" si="0"/>
        <v>27</v>
      </c>
      <c r="C31" t="s">
        <v>90</v>
      </c>
      <c r="D31" t="s">
        <v>91</v>
      </c>
      <c r="E31" t="s">
        <v>1743</v>
      </c>
      <c r="F31" t="s">
        <v>41</v>
      </c>
    </row>
    <row r="32" spans="2:6" x14ac:dyDescent="0.3">
      <c r="B32" s="226">
        <f t="shared" si="0"/>
        <v>28</v>
      </c>
      <c r="C32" t="s">
        <v>93</v>
      </c>
      <c r="D32" t="s">
        <v>1781</v>
      </c>
      <c r="E32" t="s">
        <v>1744</v>
      </c>
      <c r="F32" t="s">
        <v>41</v>
      </c>
    </row>
    <row r="33" spans="2:6" x14ac:dyDescent="0.3">
      <c r="B33" s="226">
        <f t="shared" si="0"/>
        <v>29</v>
      </c>
      <c r="C33" t="s">
        <v>96</v>
      </c>
      <c r="D33" t="s">
        <v>1782</v>
      </c>
      <c r="E33" t="s">
        <v>1734</v>
      </c>
      <c r="F33" t="s">
        <v>41</v>
      </c>
    </row>
    <row r="34" spans="2:6" x14ac:dyDescent="0.3">
      <c r="B34" s="226">
        <f t="shared" si="0"/>
        <v>30</v>
      </c>
      <c r="C34" t="s">
        <v>98</v>
      </c>
      <c r="D34" t="s">
        <v>99</v>
      </c>
      <c r="E34" t="s">
        <v>1734</v>
      </c>
      <c r="F34" t="s">
        <v>41</v>
      </c>
    </row>
    <row r="35" spans="2:6" x14ac:dyDescent="0.3">
      <c r="B35" s="226">
        <f t="shared" si="0"/>
        <v>31</v>
      </c>
      <c r="C35" t="s">
        <v>100</v>
      </c>
      <c r="D35" t="s">
        <v>1783</v>
      </c>
      <c r="E35" t="s">
        <v>1738</v>
      </c>
      <c r="F35" t="s">
        <v>29</v>
      </c>
    </row>
    <row r="36" spans="2:6" x14ac:dyDescent="0.3">
      <c r="B36" s="226">
        <f t="shared" si="0"/>
        <v>32</v>
      </c>
      <c r="C36" t="s">
        <v>102</v>
      </c>
      <c r="D36" t="s">
        <v>103</v>
      </c>
      <c r="E36" t="s">
        <v>1745</v>
      </c>
      <c r="F36" t="s">
        <v>21</v>
      </c>
    </row>
    <row r="37" spans="2:6" x14ac:dyDescent="0.3">
      <c r="B37" s="226">
        <f t="shared" si="0"/>
        <v>33</v>
      </c>
      <c r="C37" t="s">
        <v>105</v>
      </c>
      <c r="D37" t="s">
        <v>106</v>
      </c>
      <c r="E37" t="s">
        <v>1746</v>
      </c>
      <c r="F37" t="s">
        <v>21</v>
      </c>
    </row>
    <row r="38" spans="2:6" x14ac:dyDescent="0.3">
      <c r="B38" s="226">
        <f t="shared" si="0"/>
        <v>34</v>
      </c>
      <c r="C38" t="s">
        <v>108</v>
      </c>
      <c r="D38" t="s">
        <v>109</v>
      </c>
      <c r="E38" t="s">
        <v>1745</v>
      </c>
      <c r="F38" t="s">
        <v>21</v>
      </c>
    </row>
    <row r="39" spans="2:6" x14ac:dyDescent="0.3">
      <c r="B39" s="226">
        <f t="shared" si="0"/>
        <v>35</v>
      </c>
      <c r="C39" t="s">
        <v>110</v>
      </c>
      <c r="D39" t="s">
        <v>111</v>
      </c>
      <c r="E39" t="s">
        <v>1747</v>
      </c>
      <c r="F39" t="s">
        <v>21</v>
      </c>
    </row>
    <row r="40" spans="2:6" x14ac:dyDescent="0.3">
      <c r="B40" s="226">
        <f t="shared" si="0"/>
        <v>36</v>
      </c>
      <c r="C40" t="s">
        <v>113</v>
      </c>
      <c r="D40" t="s">
        <v>114</v>
      </c>
      <c r="E40" t="s">
        <v>1748</v>
      </c>
      <c r="F40" t="s">
        <v>21</v>
      </c>
    </row>
    <row r="41" spans="2:6" x14ac:dyDescent="0.3">
      <c r="B41" s="226">
        <f t="shared" si="0"/>
        <v>37</v>
      </c>
      <c r="C41" t="s">
        <v>116</v>
      </c>
      <c r="D41" t="s">
        <v>117</v>
      </c>
      <c r="E41" t="s">
        <v>1738</v>
      </c>
      <c r="F41" t="s">
        <v>41</v>
      </c>
    </row>
    <row r="42" spans="2:6" x14ac:dyDescent="0.3">
      <c r="B42" s="226">
        <f t="shared" si="0"/>
        <v>38</v>
      </c>
      <c r="C42" t="s">
        <v>118</v>
      </c>
      <c r="D42" t="s">
        <v>119</v>
      </c>
      <c r="E42" t="s">
        <v>1738</v>
      </c>
      <c r="F42" t="s">
        <v>21</v>
      </c>
    </row>
    <row r="43" spans="2:6" x14ac:dyDescent="0.3">
      <c r="B43" s="226">
        <f t="shared" si="0"/>
        <v>39</v>
      </c>
      <c r="C43" t="s">
        <v>120</v>
      </c>
      <c r="D43" t="s">
        <v>121</v>
      </c>
      <c r="E43" t="s">
        <v>1749</v>
      </c>
      <c r="F43" t="s">
        <v>37</v>
      </c>
    </row>
    <row r="44" spans="2:6" x14ac:dyDescent="0.3">
      <c r="B44" s="226">
        <f t="shared" si="0"/>
        <v>40</v>
      </c>
      <c r="C44" t="s">
        <v>123</v>
      </c>
      <c r="D44" t="s">
        <v>124</v>
      </c>
      <c r="E44" t="s">
        <v>1750</v>
      </c>
      <c r="F44" t="s">
        <v>41</v>
      </c>
    </row>
    <row r="45" spans="2:6" x14ac:dyDescent="0.3">
      <c r="B45" s="226">
        <f t="shared" si="0"/>
        <v>41</v>
      </c>
      <c r="C45" t="s">
        <v>126</v>
      </c>
      <c r="D45" t="s">
        <v>127</v>
      </c>
      <c r="E45" t="s">
        <v>1734</v>
      </c>
      <c r="F45" t="s">
        <v>37</v>
      </c>
    </row>
    <row r="46" spans="2:6" x14ac:dyDescent="0.3">
      <c r="B46" s="226">
        <f t="shared" si="0"/>
        <v>42</v>
      </c>
      <c r="C46" t="s">
        <v>128</v>
      </c>
      <c r="D46" t="s">
        <v>1784</v>
      </c>
      <c r="E46" t="s">
        <v>1734</v>
      </c>
      <c r="F46" t="s">
        <v>29</v>
      </c>
    </row>
    <row r="47" spans="2:6" x14ac:dyDescent="0.3">
      <c r="B47" s="226">
        <f t="shared" si="0"/>
        <v>43</v>
      </c>
      <c r="C47" t="s">
        <v>130</v>
      </c>
      <c r="D47" t="s">
        <v>131</v>
      </c>
      <c r="E47" t="s">
        <v>1751</v>
      </c>
      <c r="F47" t="s">
        <v>37</v>
      </c>
    </row>
    <row r="48" spans="2:6" x14ac:dyDescent="0.3">
      <c r="B48" s="226">
        <f t="shared" si="0"/>
        <v>44</v>
      </c>
      <c r="C48" t="s">
        <v>133</v>
      </c>
      <c r="D48" t="s">
        <v>134</v>
      </c>
      <c r="E48" t="s">
        <v>135</v>
      </c>
      <c r="F48" t="s">
        <v>37</v>
      </c>
    </row>
    <row r="49" spans="2:6" x14ac:dyDescent="0.3">
      <c r="B49" s="226">
        <f t="shared" si="0"/>
        <v>45</v>
      </c>
      <c r="C49" t="s">
        <v>136</v>
      </c>
      <c r="D49" t="s">
        <v>1785</v>
      </c>
      <c r="E49" t="s">
        <v>1752</v>
      </c>
      <c r="F49" t="s">
        <v>29</v>
      </c>
    </row>
    <row r="50" spans="2:6" x14ac:dyDescent="0.3">
      <c r="B50" s="226">
        <f t="shared" si="0"/>
        <v>46</v>
      </c>
      <c r="C50" t="s">
        <v>139</v>
      </c>
      <c r="D50" t="s">
        <v>140</v>
      </c>
      <c r="E50" t="s">
        <v>1753</v>
      </c>
      <c r="F50" t="s">
        <v>41</v>
      </c>
    </row>
    <row r="51" spans="2:6" x14ac:dyDescent="0.3">
      <c r="B51" s="226">
        <f t="shared" si="0"/>
        <v>47</v>
      </c>
      <c r="C51" t="s">
        <v>142</v>
      </c>
      <c r="D51" t="s">
        <v>143</v>
      </c>
      <c r="E51" t="s">
        <v>1754</v>
      </c>
      <c r="F51" t="s">
        <v>37</v>
      </c>
    </row>
    <row r="52" spans="2:6" x14ac:dyDescent="0.3">
      <c r="B52" s="226">
        <f t="shared" si="0"/>
        <v>48</v>
      </c>
      <c r="C52" t="s">
        <v>145</v>
      </c>
      <c r="D52" t="s">
        <v>146</v>
      </c>
      <c r="E52" t="s">
        <v>1755</v>
      </c>
      <c r="F52" t="s">
        <v>55</v>
      </c>
    </row>
    <row r="53" spans="2:6" x14ac:dyDescent="0.3">
      <c r="B53" s="226">
        <f t="shared" si="0"/>
        <v>49</v>
      </c>
      <c r="C53" t="s">
        <v>148</v>
      </c>
      <c r="D53" t="s">
        <v>149</v>
      </c>
      <c r="E53" t="s">
        <v>1734</v>
      </c>
      <c r="F53" t="s">
        <v>21</v>
      </c>
    </row>
    <row r="54" spans="2:6" x14ac:dyDescent="0.3">
      <c r="B54" s="226">
        <f t="shared" si="0"/>
        <v>50</v>
      </c>
      <c r="C54" t="s">
        <v>155</v>
      </c>
      <c r="D54" t="s">
        <v>156</v>
      </c>
      <c r="E54" t="s">
        <v>1756</v>
      </c>
      <c r="F54" t="s">
        <v>158</v>
      </c>
    </row>
    <row r="55" spans="2:6" x14ac:dyDescent="0.3">
      <c r="B55" s="226">
        <f t="shared" si="0"/>
        <v>51</v>
      </c>
      <c r="C55" t="s">
        <v>78</v>
      </c>
      <c r="D55" t="s">
        <v>79</v>
      </c>
      <c r="E55" t="s">
        <v>1757</v>
      </c>
      <c r="F55" t="s">
        <v>41</v>
      </c>
    </row>
    <row r="56" spans="2:6" x14ac:dyDescent="0.3">
      <c r="B56" s="226">
        <f t="shared" si="0"/>
        <v>52</v>
      </c>
      <c r="C56" t="s">
        <v>163</v>
      </c>
      <c r="D56" t="s">
        <v>164</v>
      </c>
      <c r="E56" t="s">
        <v>1734</v>
      </c>
      <c r="F56" t="s">
        <v>29</v>
      </c>
    </row>
    <row r="57" spans="2:6" x14ac:dyDescent="0.3">
      <c r="B57" s="226">
        <f t="shared" si="0"/>
        <v>53</v>
      </c>
      <c r="C57" t="s">
        <v>165</v>
      </c>
      <c r="D57" t="s">
        <v>166</v>
      </c>
      <c r="E57" t="s">
        <v>1734</v>
      </c>
      <c r="F57" t="s">
        <v>29</v>
      </c>
    </row>
    <row r="58" spans="2:6" x14ac:dyDescent="0.3">
      <c r="B58" s="226">
        <f t="shared" si="0"/>
        <v>54</v>
      </c>
      <c r="C58" t="s">
        <v>167</v>
      </c>
      <c r="D58" t="s">
        <v>168</v>
      </c>
      <c r="E58" t="s">
        <v>1758</v>
      </c>
      <c r="F58" t="s">
        <v>33</v>
      </c>
    </row>
    <row r="59" spans="2:6" x14ac:dyDescent="0.3">
      <c r="B59" s="226">
        <f t="shared" si="0"/>
        <v>55</v>
      </c>
      <c r="C59" t="s">
        <v>170</v>
      </c>
      <c r="D59" t="s">
        <v>171</v>
      </c>
      <c r="E59" t="s">
        <v>1734</v>
      </c>
      <c r="F59" t="s">
        <v>29</v>
      </c>
    </row>
    <row r="60" spans="2:6" x14ac:dyDescent="0.3">
      <c r="B60" s="226">
        <f t="shared" si="0"/>
        <v>56</v>
      </c>
      <c r="C60" t="s">
        <v>151</v>
      </c>
      <c r="D60" t="s">
        <v>152</v>
      </c>
      <c r="E60" t="s">
        <v>1759</v>
      </c>
      <c r="F60" t="s">
        <v>21</v>
      </c>
    </row>
    <row r="61" spans="2:6" x14ac:dyDescent="0.3">
      <c r="B61" s="226">
        <f t="shared" si="0"/>
        <v>57</v>
      </c>
      <c r="C61" t="s">
        <v>80</v>
      </c>
      <c r="D61" t="s">
        <v>173</v>
      </c>
      <c r="E61" t="s">
        <v>1741</v>
      </c>
      <c r="F61" t="s">
        <v>41</v>
      </c>
    </row>
    <row r="62" spans="2:6" x14ac:dyDescent="0.3">
      <c r="B62" s="226">
        <f t="shared" si="0"/>
        <v>58</v>
      </c>
      <c r="C62" t="s">
        <v>175</v>
      </c>
      <c r="D62" t="s">
        <v>176</v>
      </c>
      <c r="E62" t="s">
        <v>1734</v>
      </c>
      <c r="F62" t="s">
        <v>29</v>
      </c>
    </row>
    <row r="63" spans="2:6" x14ac:dyDescent="0.3">
      <c r="B63" s="226">
        <f t="shared" si="0"/>
        <v>59</v>
      </c>
      <c r="C63" t="s">
        <v>42</v>
      </c>
      <c r="D63" t="s">
        <v>1771</v>
      </c>
      <c r="E63" t="s">
        <v>1734</v>
      </c>
      <c r="F63" t="s">
        <v>29</v>
      </c>
    </row>
    <row r="64" spans="2:6" x14ac:dyDescent="0.3">
      <c r="B64" s="226">
        <f t="shared" si="0"/>
        <v>60</v>
      </c>
      <c r="C64" t="s">
        <v>179</v>
      </c>
      <c r="D64" t="s">
        <v>180</v>
      </c>
      <c r="E64" t="s">
        <v>1734</v>
      </c>
      <c r="F64" t="s">
        <v>25</v>
      </c>
    </row>
    <row r="65" spans="2:6" x14ac:dyDescent="0.3">
      <c r="B65" s="226">
        <f t="shared" si="0"/>
        <v>61</v>
      </c>
      <c r="C65" t="s">
        <v>181</v>
      </c>
      <c r="D65" t="s">
        <v>182</v>
      </c>
      <c r="E65" t="s">
        <v>1734</v>
      </c>
      <c r="F65" t="s">
        <v>29</v>
      </c>
    </row>
    <row r="66" spans="2:6" x14ac:dyDescent="0.3">
      <c r="B66" s="226">
        <f t="shared" si="0"/>
        <v>62</v>
      </c>
      <c r="C66" t="s">
        <v>145</v>
      </c>
      <c r="D66" t="s">
        <v>183</v>
      </c>
      <c r="E66" t="s">
        <v>1755</v>
      </c>
      <c r="F66" t="s">
        <v>21</v>
      </c>
    </row>
    <row r="67" spans="2:6" x14ac:dyDescent="0.3">
      <c r="B67" s="226">
        <f t="shared" si="0"/>
        <v>63</v>
      </c>
      <c r="C67" t="s">
        <v>184</v>
      </c>
      <c r="D67" t="s">
        <v>185</v>
      </c>
      <c r="E67" t="s">
        <v>1738</v>
      </c>
      <c r="F67" t="s">
        <v>21</v>
      </c>
    </row>
    <row r="68" spans="2:6" x14ac:dyDescent="0.3">
      <c r="B68" s="226">
        <f t="shared" si="0"/>
        <v>64</v>
      </c>
      <c r="C68" t="s">
        <v>187</v>
      </c>
      <c r="D68" t="s">
        <v>188</v>
      </c>
      <c r="E68" t="s">
        <v>1739</v>
      </c>
      <c r="F68" t="s">
        <v>29</v>
      </c>
    </row>
    <row r="69" spans="2:6" x14ac:dyDescent="0.3">
      <c r="B69" s="226">
        <f t="shared" si="0"/>
        <v>65</v>
      </c>
      <c r="C69" t="s">
        <v>75</v>
      </c>
      <c r="D69" t="s">
        <v>1777</v>
      </c>
      <c r="E69" t="s">
        <v>1734</v>
      </c>
      <c r="F69" t="s">
        <v>29</v>
      </c>
    </row>
    <row r="70" spans="2:6" x14ac:dyDescent="0.3">
      <c r="B70" s="226">
        <f t="shared" ref="B70:B133" si="1">B69+1</f>
        <v>66</v>
      </c>
      <c r="C70" t="s">
        <v>153</v>
      </c>
      <c r="D70" t="s">
        <v>154</v>
      </c>
      <c r="E70" t="s">
        <v>1757</v>
      </c>
      <c r="F70" t="s">
        <v>37</v>
      </c>
    </row>
    <row r="71" spans="2:6" x14ac:dyDescent="0.3">
      <c r="B71" s="226">
        <f t="shared" si="1"/>
        <v>67</v>
      </c>
      <c r="C71" t="s">
        <v>190</v>
      </c>
      <c r="D71" t="s">
        <v>191</v>
      </c>
      <c r="E71" t="s">
        <v>1760</v>
      </c>
      <c r="F71" t="s">
        <v>41</v>
      </c>
    </row>
    <row r="72" spans="2:6" x14ac:dyDescent="0.3">
      <c r="B72" s="226">
        <f t="shared" si="1"/>
        <v>68</v>
      </c>
      <c r="C72" t="s">
        <v>194</v>
      </c>
      <c r="D72" t="s">
        <v>195</v>
      </c>
      <c r="E72" t="s">
        <v>1739</v>
      </c>
      <c r="F72" t="s">
        <v>41</v>
      </c>
    </row>
    <row r="73" spans="2:6" x14ac:dyDescent="0.3">
      <c r="B73" s="226">
        <f t="shared" si="1"/>
        <v>69</v>
      </c>
      <c r="C73" t="s">
        <v>196</v>
      </c>
      <c r="D73" t="s">
        <v>1786</v>
      </c>
      <c r="E73" t="s">
        <v>1761</v>
      </c>
      <c r="F73" t="s">
        <v>37</v>
      </c>
    </row>
    <row r="74" spans="2:6" x14ac:dyDescent="0.3">
      <c r="B74" s="226">
        <f t="shared" si="1"/>
        <v>70</v>
      </c>
      <c r="C74" t="s">
        <v>199</v>
      </c>
      <c r="D74" t="s">
        <v>1776</v>
      </c>
      <c r="E74" t="s">
        <v>58</v>
      </c>
      <c r="F74" t="s">
        <v>33</v>
      </c>
    </row>
    <row r="75" spans="2:6" x14ac:dyDescent="0.3">
      <c r="B75" s="226">
        <f t="shared" si="1"/>
        <v>71</v>
      </c>
      <c r="C75" t="s">
        <v>201</v>
      </c>
      <c r="D75" t="s">
        <v>202</v>
      </c>
      <c r="E75" t="s">
        <v>1762</v>
      </c>
      <c r="F75" t="s">
        <v>37</v>
      </c>
    </row>
    <row r="76" spans="2:6" x14ac:dyDescent="0.3">
      <c r="B76" s="226">
        <f t="shared" si="1"/>
        <v>72</v>
      </c>
      <c r="C76" t="s">
        <v>38</v>
      </c>
      <c r="D76" t="s">
        <v>1775</v>
      </c>
      <c r="E76" t="s">
        <v>1763</v>
      </c>
      <c r="F76" t="s">
        <v>41</v>
      </c>
    </row>
    <row r="77" spans="2:6" x14ac:dyDescent="0.3">
      <c r="B77" s="226">
        <f t="shared" si="1"/>
        <v>73</v>
      </c>
      <c r="C77" t="s">
        <v>44</v>
      </c>
      <c r="D77" t="s">
        <v>206</v>
      </c>
      <c r="E77" t="s">
        <v>1734</v>
      </c>
      <c r="F77" t="s">
        <v>41</v>
      </c>
    </row>
    <row r="78" spans="2:6" x14ac:dyDescent="0.3">
      <c r="B78" s="226">
        <f t="shared" si="1"/>
        <v>74</v>
      </c>
      <c r="C78" t="s">
        <v>207</v>
      </c>
      <c r="D78" t="s">
        <v>1774</v>
      </c>
      <c r="E78" t="s">
        <v>1734</v>
      </c>
      <c r="F78" t="s">
        <v>33</v>
      </c>
    </row>
    <row r="79" spans="2:6" x14ac:dyDescent="0.3">
      <c r="B79" s="226">
        <f t="shared" si="1"/>
        <v>75</v>
      </c>
      <c r="C79" t="s">
        <v>209</v>
      </c>
      <c r="D79" t="s">
        <v>210</v>
      </c>
      <c r="E79" t="s">
        <v>1738</v>
      </c>
      <c r="F79" t="s">
        <v>33</v>
      </c>
    </row>
    <row r="80" spans="2:6" x14ac:dyDescent="0.3">
      <c r="B80" s="226">
        <f t="shared" si="1"/>
        <v>76</v>
      </c>
      <c r="C80" t="s">
        <v>118</v>
      </c>
      <c r="D80" t="s">
        <v>211</v>
      </c>
      <c r="E80" t="s">
        <v>1738</v>
      </c>
      <c r="F80" t="s">
        <v>21</v>
      </c>
    </row>
    <row r="81" spans="2:6" x14ac:dyDescent="0.3">
      <c r="B81" s="226">
        <f t="shared" si="1"/>
        <v>77</v>
      </c>
      <c r="C81" t="s">
        <v>212</v>
      </c>
      <c r="D81" t="s">
        <v>213</v>
      </c>
      <c r="E81" t="s">
        <v>1764</v>
      </c>
      <c r="F81" t="s">
        <v>21</v>
      </c>
    </row>
    <row r="82" spans="2:6" x14ac:dyDescent="0.3">
      <c r="B82" s="226">
        <f t="shared" si="1"/>
        <v>78</v>
      </c>
      <c r="C82" t="s">
        <v>215</v>
      </c>
      <c r="D82" t="s">
        <v>216</v>
      </c>
      <c r="E82" t="s">
        <v>1764</v>
      </c>
      <c r="F82" t="s">
        <v>21</v>
      </c>
    </row>
    <row r="83" spans="2:6" x14ac:dyDescent="0.3">
      <c r="B83" s="226">
        <f t="shared" si="1"/>
        <v>79</v>
      </c>
      <c r="C83" t="s">
        <v>217</v>
      </c>
      <c r="D83" t="s">
        <v>218</v>
      </c>
      <c r="E83" t="s">
        <v>1764</v>
      </c>
      <c r="F83" t="s">
        <v>55</v>
      </c>
    </row>
    <row r="84" spans="2:6" x14ac:dyDescent="0.3">
      <c r="B84" s="226">
        <f t="shared" si="1"/>
        <v>80</v>
      </c>
      <c r="C84" t="s">
        <v>219</v>
      </c>
      <c r="D84" t="s">
        <v>220</v>
      </c>
      <c r="E84" t="s">
        <v>1765</v>
      </c>
      <c r="F84" t="s">
        <v>21</v>
      </c>
    </row>
    <row r="85" spans="2:6" x14ac:dyDescent="0.3">
      <c r="B85" s="226">
        <f t="shared" si="1"/>
        <v>81</v>
      </c>
      <c r="C85" t="s">
        <v>222</v>
      </c>
      <c r="D85" t="s">
        <v>223</v>
      </c>
      <c r="E85" t="s">
        <v>1766</v>
      </c>
      <c r="F85" t="s">
        <v>33</v>
      </c>
    </row>
    <row r="86" spans="2:6" x14ac:dyDescent="0.3">
      <c r="B86" s="226">
        <f t="shared" si="1"/>
        <v>82</v>
      </c>
      <c r="C86" t="s">
        <v>226</v>
      </c>
      <c r="D86" t="s">
        <v>227</v>
      </c>
      <c r="E86" t="s">
        <v>1738</v>
      </c>
      <c r="F86" t="s">
        <v>41</v>
      </c>
    </row>
    <row r="87" spans="2:6" x14ac:dyDescent="0.3">
      <c r="B87" s="226">
        <f t="shared" si="1"/>
        <v>83</v>
      </c>
      <c r="C87" t="s">
        <v>229</v>
      </c>
      <c r="D87" t="s">
        <v>1773</v>
      </c>
      <c r="E87" t="s">
        <v>1767</v>
      </c>
      <c r="F87" t="s">
        <v>25</v>
      </c>
    </row>
    <row r="88" spans="2:6" x14ac:dyDescent="0.3">
      <c r="B88" s="226">
        <f t="shared" si="1"/>
        <v>84</v>
      </c>
      <c r="C88" t="s">
        <v>108</v>
      </c>
      <c r="D88" t="s">
        <v>232</v>
      </c>
      <c r="E88" t="s">
        <v>1745</v>
      </c>
      <c r="F88" t="s">
        <v>21</v>
      </c>
    </row>
    <row r="89" spans="2:6" x14ac:dyDescent="0.3">
      <c r="B89" s="226">
        <f t="shared" si="1"/>
        <v>85</v>
      </c>
      <c r="C89" t="s">
        <v>233</v>
      </c>
      <c r="D89" t="s">
        <v>234</v>
      </c>
      <c r="E89" t="s">
        <v>1768</v>
      </c>
      <c r="F89" t="s">
        <v>21</v>
      </c>
    </row>
    <row r="90" spans="2:6" x14ac:dyDescent="0.3">
      <c r="B90" s="226">
        <f t="shared" si="1"/>
        <v>86</v>
      </c>
      <c r="C90" t="s">
        <v>237</v>
      </c>
      <c r="D90" t="s">
        <v>1770</v>
      </c>
      <c r="E90" t="s">
        <v>1738</v>
      </c>
      <c r="F90" t="s">
        <v>33</v>
      </c>
    </row>
    <row r="91" spans="2:6" x14ac:dyDescent="0.3">
      <c r="B91" s="226">
        <f t="shared" si="1"/>
        <v>87</v>
      </c>
      <c r="C91" t="s">
        <v>151</v>
      </c>
      <c r="D91" t="s">
        <v>239</v>
      </c>
      <c r="E91" t="s">
        <v>1738</v>
      </c>
      <c r="F91" t="s">
        <v>41</v>
      </c>
    </row>
    <row r="92" spans="2:6" x14ac:dyDescent="0.3">
      <c r="B92" s="226">
        <f t="shared" si="1"/>
        <v>88</v>
      </c>
      <c r="C92" t="s">
        <v>56</v>
      </c>
      <c r="D92" t="s">
        <v>240</v>
      </c>
      <c r="E92" t="s">
        <v>241</v>
      </c>
      <c r="F92" t="s">
        <v>41</v>
      </c>
    </row>
    <row r="93" spans="2:6" x14ac:dyDescent="0.3">
      <c r="B93" s="226">
        <f t="shared" si="1"/>
        <v>89</v>
      </c>
      <c r="C93" t="s">
        <v>69</v>
      </c>
      <c r="D93" t="s">
        <v>242</v>
      </c>
      <c r="E93" t="s">
        <v>1734</v>
      </c>
      <c r="F93" t="s">
        <v>33</v>
      </c>
    </row>
    <row r="94" spans="2:6" x14ac:dyDescent="0.3">
      <c r="B94" s="226">
        <f t="shared" si="1"/>
        <v>90</v>
      </c>
      <c r="C94" t="s">
        <v>243</v>
      </c>
      <c r="D94" t="s">
        <v>1720</v>
      </c>
      <c r="E94" t="s">
        <v>1738</v>
      </c>
      <c r="F94" t="s">
        <v>159</v>
      </c>
    </row>
    <row r="95" spans="2:6" x14ac:dyDescent="0.3">
      <c r="B95" s="226">
        <f t="shared" si="1"/>
        <v>91</v>
      </c>
      <c r="C95" t="s">
        <v>1731</v>
      </c>
      <c r="D95" t="s">
        <v>1721</v>
      </c>
      <c r="E95" t="s">
        <v>1769</v>
      </c>
      <c r="F95" t="s">
        <v>731</v>
      </c>
    </row>
    <row r="96" spans="2:6" x14ac:dyDescent="0.3">
      <c r="B96" s="226">
        <f t="shared" si="1"/>
        <v>92</v>
      </c>
      <c r="C96" t="s">
        <v>1731</v>
      </c>
      <c r="D96" t="s">
        <v>1722</v>
      </c>
      <c r="E96" t="s">
        <v>1769</v>
      </c>
      <c r="F96" t="s">
        <v>731</v>
      </c>
    </row>
    <row r="97" spans="2:6" x14ac:dyDescent="0.3">
      <c r="B97" s="226">
        <f t="shared" si="1"/>
        <v>93</v>
      </c>
      <c r="C97" t="s">
        <v>1731</v>
      </c>
      <c r="D97" t="s">
        <v>1723</v>
      </c>
      <c r="E97" t="s">
        <v>1769</v>
      </c>
      <c r="F97" t="s">
        <v>731</v>
      </c>
    </row>
    <row r="98" spans="2:6" x14ac:dyDescent="0.3">
      <c r="B98" s="226">
        <f t="shared" si="1"/>
        <v>94</v>
      </c>
      <c r="C98" t="s">
        <v>1731</v>
      </c>
      <c r="D98" t="s">
        <v>1724</v>
      </c>
      <c r="E98" t="s">
        <v>1769</v>
      </c>
      <c r="F98" t="s">
        <v>731</v>
      </c>
    </row>
    <row r="99" spans="2:6" x14ac:dyDescent="0.3">
      <c r="B99" s="226">
        <f t="shared" si="1"/>
        <v>95</v>
      </c>
      <c r="C99" t="s">
        <v>1731</v>
      </c>
      <c r="D99" t="s">
        <v>1725</v>
      </c>
      <c r="E99" t="s">
        <v>1769</v>
      </c>
      <c r="F99" t="s">
        <v>732</v>
      </c>
    </row>
    <row r="100" spans="2:6" x14ac:dyDescent="0.3">
      <c r="B100" s="226">
        <f t="shared" si="1"/>
        <v>96</v>
      </c>
      <c r="C100" t="s">
        <v>1731</v>
      </c>
      <c r="D100" t="s">
        <v>1726</v>
      </c>
      <c r="E100" t="s">
        <v>1769</v>
      </c>
      <c r="F100" t="s">
        <v>732</v>
      </c>
    </row>
    <row r="101" spans="2:6" x14ac:dyDescent="0.3">
      <c r="B101" s="226">
        <f t="shared" si="1"/>
        <v>97</v>
      </c>
      <c r="C101" t="s">
        <v>1731</v>
      </c>
      <c r="D101" t="s">
        <v>1727</v>
      </c>
      <c r="E101" t="s">
        <v>1769</v>
      </c>
      <c r="F101" t="s">
        <v>1728</v>
      </c>
    </row>
    <row r="102" spans="2:6" x14ac:dyDescent="0.3">
      <c r="B102" s="226">
        <f t="shared" si="1"/>
        <v>98</v>
      </c>
      <c r="C102" t="s">
        <v>1731</v>
      </c>
      <c r="D102" t="s">
        <v>1729</v>
      </c>
      <c r="E102" t="s">
        <v>1769</v>
      </c>
      <c r="F102" t="s">
        <v>732</v>
      </c>
    </row>
    <row r="103" spans="2:6" x14ac:dyDescent="0.3">
      <c r="B103" s="226">
        <f t="shared" si="1"/>
        <v>99</v>
      </c>
      <c r="C103" t="s">
        <v>1731</v>
      </c>
      <c r="D103" t="s">
        <v>1730</v>
      </c>
      <c r="E103" t="s">
        <v>1769</v>
      </c>
      <c r="F103" t="s">
        <v>732</v>
      </c>
    </row>
    <row r="104" spans="2:6" x14ac:dyDescent="0.3">
      <c r="B104" s="226">
        <f t="shared" si="1"/>
        <v>100</v>
      </c>
      <c r="C104" s="541" t="s">
        <v>1816</v>
      </c>
      <c r="D104" s="542" t="s">
        <v>1817</v>
      </c>
      <c r="E104" s="542" t="s">
        <v>1818</v>
      </c>
      <c r="F104" t="s">
        <v>21</v>
      </c>
    </row>
    <row r="105" spans="2:6" x14ac:dyDescent="0.3">
      <c r="B105" s="226">
        <f t="shared" si="1"/>
        <v>101</v>
      </c>
      <c r="C105" s="543" t="s">
        <v>1816</v>
      </c>
      <c r="D105" s="544" t="s">
        <v>1819</v>
      </c>
      <c r="E105" s="544" t="s">
        <v>1820</v>
      </c>
      <c r="F105" s="543" t="s">
        <v>41</v>
      </c>
    </row>
    <row r="106" spans="2:6" x14ac:dyDescent="0.3">
      <c r="B106" s="226">
        <f t="shared" si="1"/>
        <v>102</v>
      </c>
      <c r="C106" t="s">
        <v>1821</v>
      </c>
      <c r="D106" t="s">
        <v>1822</v>
      </c>
      <c r="E106" t="s">
        <v>1823</v>
      </c>
      <c r="F106" t="s">
        <v>29</v>
      </c>
    </row>
    <row r="107" spans="2:6" x14ac:dyDescent="0.3">
      <c r="B107" s="226">
        <f t="shared" si="1"/>
        <v>103</v>
      </c>
      <c r="C107" s="543" t="s">
        <v>1824</v>
      </c>
      <c r="D107" s="543" t="s">
        <v>1825</v>
      </c>
      <c r="E107" s="543" t="s">
        <v>1826</v>
      </c>
      <c r="F107" s="543" t="s">
        <v>29</v>
      </c>
    </row>
    <row r="108" spans="2:6" x14ac:dyDescent="0.3">
      <c r="B108" s="226">
        <f t="shared" si="1"/>
        <v>104</v>
      </c>
      <c r="C108" s="543" t="s">
        <v>1827</v>
      </c>
      <c r="D108" s="543" t="s">
        <v>1828</v>
      </c>
      <c r="E108" s="543" t="s">
        <v>1829</v>
      </c>
      <c r="F108" s="543" t="s">
        <v>29</v>
      </c>
    </row>
    <row r="109" spans="2:6" x14ac:dyDescent="0.3">
      <c r="B109" s="226">
        <f t="shared" si="1"/>
        <v>105</v>
      </c>
      <c r="C109" s="543" t="s">
        <v>1830</v>
      </c>
      <c r="D109" s="543" t="s">
        <v>1831</v>
      </c>
      <c r="E109" s="543" t="s">
        <v>1832</v>
      </c>
      <c r="F109" s="543" t="s">
        <v>29</v>
      </c>
    </row>
    <row r="110" spans="2:6" x14ac:dyDescent="0.3">
      <c r="B110" s="226">
        <f t="shared" si="1"/>
        <v>106</v>
      </c>
      <c r="C110" s="543" t="s">
        <v>1833</v>
      </c>
      <c r="D110" s="543" t="s">
        <v>1834</v>
      </c>
      <c r="E110" s="543" t="s">
        <v>1835</v>
      </c>
      <c r="F110" s="543" t="s">
        <v>33</v>
      </c>
    </row>
    <row r="111" spans="2:6" x14ac:dyDescent="0.3">
      <c r="B111" s="226">
        <f t="shared" si="1"/>
        <v>107</v>
      </c>
      <c r="C111" s="543" t="s">
        <v>1836</v>
      </c>
      <c r="D111" s="543" t="s">
        <v>1837</v>
      </c>
      <c r="E111" s="543" t="s">
        <v>1838</v>
      </c>
      <c r="F111" s="543" t="s">
        <v>37</v>
      </c>
    </row>
    <row r="112" spans="2:6" x14ac:dyDescent="0.3">
      <c r="B112" s="226">
        <f t="shared" si="1"/>
        <v>108</v>
      </c>
      <c r="C112" s="543" t="s">
        <v>34</v>
      </c>
      <c r="D112" s="543" t="s">
        <v>1839</v>
      </c>
      <c r="E112" s="543" t="s">
        <v>1820</v>
      </c>
      <c r="F112" s="543" t="s">
        <v>29</v>
      </c>
    </row>
    <row r="113" spans="2:6" x14ac:dyDescent="0.3">
      <c r="B113" s="226">
        <f t="shared" si="1"/>
        <v>109</v>
      </c>
      <c r="C113" s="543" t="s">
        <v>96</v>
      </c>
      <c r="D113" s="543" t="s">
        <v>1840</v>
      </c>
      <c r="E113" s="543" t="s">
        <v>1841</v>
      </c>
      <c r="F113" s="543" t="s">
        <v>25</v>
      </c>
    </row>
    <row r="114" spans="2:6" x14ac:dyDescent="0.3">
      <c r="B114" s="226">
        <f t="shared" si="1"/>
        <v>110</v>
      </c>
      <c r="C114" s="543" t="s">
        <v>1842</v>
      </c>
      <c r="D114" s="543" t="s">
        <v>1843</v>
      </c>
      <c r="E114" s="543" t="s">
        <v>1844</v>
      </c>
      <c r="F114" s="543" t="s">
        <v>1845</v>
      </c>
    </row>
    <row r="115" spans="2:6" x14ac:dyDescent="0.3">
      <c r="B115" s="226">
        <f t="shared" si="1"/>
        <v>111</v>
      </c>
      <c r="C115" s="543" t="s">
        <v>1846</v>
      </c>
      <c r="D115" s="543" t="s">
        <v>1847</v>
      </c>
      <c r="E115" s="543" t="s">
        <v>1848</v>
      </c>
      <c r="F115" s="543" t="s">
        <v>29</v>
      </c>
    </row>
    <row r="116" spans="2:6" x14ac:dyDescent="0.3">
      <c r="B116" s="226">
        <f t="shared" si="1"/>
        <v>112</v>
      </c>
      <c r="C116" s="543" t="s">
        <v>1849</v>
      </c>
      <c r="D116" s="543" t="s">
        <v>1850</v>
      </c>
      <c r="E116" s="543" t="s">
        <v>1851</v>
      </c>
      <c r="F116" s="543" t="s">
        <v>21</v>
      </c>
    </row>
    <row r="117" spans="2:6" x14ac:dyDescent="0.3">
      <c r="B117" s="226">
        <f t="shared" si="1"/>
        <v>113</v>
      </c>
      <c r="C117" s="543" t="s">
        <v>1852</v>
      </c>
      <c r="D117" s="543" t="s">
        <v>1853</v>
      </c>
      <c r="E117" s="543" t="s">
        <v>1854</v>
      </c>
      <c r="F117" s="543" t="s">
        <v>29</v>
      </c>
    </row>
    <row r="118" spans="2:6" x14ac:dyDescent="0.3">
      <c r="B118" s="226">
        <f t="shared" si="1"/>
        <v>114</v>
      </c>
      <c r="C118" s="543" t="s">
        <v>42</v>
      </c>
      <c r="D118" s="543" t="s">
        <v>1855</v>
      </c>
      <c r="E118" s="543" t="s">
        <v>1856</v>
      </c>
      <c r="F118" s="543" t="s">
        <v>37</v>
      </c>
    </row>
    <row r="119" spans="2:6" x14ac:dyDescent="0.3">
      <c r="B119" s="226">
        <f t="shared" si="1"/>
        <v>115</v>
      </c>
      <c r="C119" s="543" t="s">
        <v>1857</v>
      </c>
      <c r="D119" s="543" t="s">
        <v>1858</v>
      </c>
      <c r="E119" s="543" t="s">
        <v>1854</v>
      </c>
      <c r="F119" s="543" t="s">
        <v>41</v>
      </c>
    </row>
    <row r="120" spans="2:6" x14ac:dyDescent="0.3">
      <c r="B120" s="226">
        <f t="shared" si="1"/>
        <v>116</v>
      </c>
      <c r="C120" s="543" t="s">
        <v>1859</v>
      </c>
      <c r="D120" s="543" t="s">
        <v>1860</v>
      </c>
      <c r="E120" s="543" t="s">
        <v>1832</v>
      </c>
      <c r="F120" s="543" t="s">
        <v>33</v>
      </c>
    </row>
    <row r="121" spans="2:6" x14ac:dyDescent="0.3">
      <c r="B121" s="226">
        <f t="shared" si="1"/>
        <v>117</v>
      </c>
      <c r="C121" s="543" t="s">
        <v>199</v>
      </c>
      <c r="D121" s="543" t="s">
        <v>1861</v>
      </c>
      <c r="E121" s="543" t="s">
        <v>1856</v>
      </c>
      <c r="F121" s="543" t="s">
        <v>21</v>
      </c>
    </row>
    <row r="122" spans="2:6" ht="28.8" x14ac:dyDescent="0.3">
      <c r="B122" s="226">
        <f t="shared" si="1"/>
        <v>118</v>
      </c>
      <c r="C122" s="543" t="s">
        <v>102</v>
      </c>
      <c r="D122" s="543" t="s">
        <v>1862</v>
      </c>
      <c r="E122" s="543" t="s">
        <v>1818</v>
      </c>
      <c r="F122" s="543" t="s">
        <v>21</v>
      </c>
    </row>
    <row r="123" spans="2:6" x14ac:dyDescent="0.3">
      <c r="B123" s="226">
        <f t="shared" si="1"/>
        <v>119</v>
      </c>
      <c r="C123" s="543" t="s">
        <v>1863</v>
      </c>
      <c r="D123" s="543" t="s">
        <v>1864</v>
      </c>
      <c r="E123" s="543" t="s">
        <v>1820</v>
      </c>
      <c r="F123" s="543" t="s">
        <v>37</v>
      </c>
    </row>
    <row r="124" spans="2:6" x14ac:dyDescent="0.3">
      <c r="B124" s="226">
        <f t="shared" si="1"/>
        <v>120</v>
      </c>
      <c r="C124" t="s">
        <v>50</v>
      </c>
      <c r="D124" t="s">
        <v>1865</v>
      </c>
      <c r="E124" t="s">
        <v>1866</v>
      </c>
      <c r="F124" t="s">
        <v>25</v>
      </c>
    </row>
    <row r="125" spans="2:6" x14ac:dyDescent="0.3">
      <c r="B125" s="226">
        <f t="shared" si="1"/>
        <v>121</v>
      </c>
      <c r="C125" t="s">
        <v>1867</v>
      </c>
      <c r="D125" t="s">
        <v>1868</v>
      </c>
      <c r="E125" t="s">
        <v>1869</v>
      </c>
      <c r="F125" t="s">
        <v>41</v>
      </c>
    </row>
    <row r="126" spans="2:6" x14ac:dyDescent="0.3">
      <c r="B126" s="226">
        <f t="shared" si="1"/>
        <v>122</v>
      </c>
      <c r="C126" t="s">
        <v>1870</v>
      </c>
      <c r="D126" t="s">
        <v>1871</v>
      </c>
      <c r="E126" t="s">
        <v>1820</v>
      </c>
      <c r="F126" t="s">
        <v>41</v>
      </c>
    </row>
    <row r="127" spans="2:6" x14ac:dyDescent="0.3">
      <c r="B127" s="226">
        <f t="shared" si="1"/>
        <v>123</v>
      </c>
      <c r="C127" t="s">
        <v>44</v>
      </c>
      <c r="D127" t="s">
        <v>1872</v>
      </c>
      <c r="E127" t="s">
        <v>1873</v>
      </c>
      <c r="F127" t="s">
        <v>29</v>
      </c>
    </row>
    <row r="128" spans="2:6" x14ac:dyDescent="0.3">
      <c r="B128" s="226">
        <f t="shared" si="1"/>
        <v>124</v>
      </c>
      <c r="C128" t="s">
        <v>1874</v>
      </c>
      <c r="D128" t="s">
        <v>1875</v>
      </c>
      <c r="E128" t="s">
        <v>1854</v>
      </c>
      <c r="F128" t="s">
        <v>41</v>
      </c>
    </row>
    <row r="129" spans="2:6" x14ac:dyDescent="0.3">
      <c r="B129" s="226">
        <f t="shared" si="1"/>
        <v>125</v>
      </c>
      <c r="C129" t="s">
        <v>38</v>
      </c>
      <c r="D129" t="s">
        <v>1876</v>
      </c>
      <c r="E129" t="s">
        <v>1854</v>
      </c>
      <c r="F129" t="s">
        <v>29</v>
      </c>
    </row>
    <row r="130" spans="2:6" x14ac:dyDescent="0.3">
      <c r="B130" s="226">
        <f t="shared" si="1"/>
        <v>126</v>
      </c>
      <c r="C130" t="s">
        <v>1877</v>
      </c>
      <c r="D130" t="s">
        <v>1878</v>
      </c>
      <c r="E130" t="s">
        <v>1854</v>
      </c>
      <c r="F130" t="s">
        <v>33</v>
      </c>
    </row>
    <row r="131" spans="2:6" x14ac:dyDescent="0.3">
      <c r="B131" s="226">
        <f t="shared" si="1"/>
        <v>127</v>
      </c>
      <c r="C131" t="s">
        <v>209</v>
      </c>
      <c r="D131" t="s">
        <v>1879</v>
      </c>
      <c r="E131" t="s">
        <v>1880</v>
      </c>
      <c r="F131" t="s">
        <v>33</v>
      </c>
    </row>
    <row r="132" spans="2:6" x14ac:dyDescent="0.3">
      <c r="B132" s="226">
        <f t="shared" si="1"/>
        <v>128</v>
      </c>
      <c r="C132" t="s">
        <v>1881</v>
      </c>
      <c r="D132" t="s">
        <v>1882</v>
      </c>
      <c r="E132" t="s">
        <v>1883</v>
      </c>
      <c r="F132" t="s">
        <v>29</v>
      </c>
    </row>
    <row r="133" spans="2:6" x14ac:dyDescent="0.3">
      <c r="B133" s="226">
        <f t="shared" si="1"/>
        <v>129</v>
      </c>
      <c r="C133" t="s">
        <v>1884</v>
      </c>
      <c r="D133" t="s">
        <v>1885</v>
      </c>
      <c r="E133" t="s">
        <v>1854</v>
      </c>
      <c r="F133" t="s">
        <v>41</v>
      </c>
    </row>
    <row r="134" spans="2:6" x14ac:dyDescent="0.3">
      <c r="B134" s="226">
        <f t="shared" ref="B134:B197" si="2">B133+1</f>
        <v>130</v>
      </c>
      <c r="C134" t="s">
        <v>237</v>
      </c>
      <c r="D134" t="s">
        <v>1886</v>
      </c>
      <c r="E134" t="s">
        <v>1887</v>
      </c>
      <c r="F134" t="s">
        <v>41</v>
      </c>
    </row>
    <row r="135" spans="2:6" x14ac:dyDescent="0.3">
      <c r="B135" s="226">
        <f t="shared" si="2"/>
        <v>131</v>
      </c>
      <c r="C135" t="s">
        <v>1888</v>
      </c>
      <c r="D135" t="s">
        <v>1889</v>
      </c>
      <c r="E135" t="s">
        <v>1823</v>
      </c>
      <c r="F135" t="s">
        <v>41</v>
      </c>
    </row>
    <row r="136" spans="2:6" x14ac:dyDescent="0.3">
      <c r="B136" s="226">
        <f t="shared" si="2"/>
        <v>132</v>
      </c>
      <c r="C136" t="s">
        <v>190</v>
      </c>
      <c r="D136" t="s">
        <v>1890</v>
      </c>
      <c r="E136" t="s">
        <v>1891</v>
      </c>
      <c r="F136" t="s">
        <v>21</v>
      </c>
    </row>
    <row r="137" spans="2:6" x14ac:dyDescent="0.3">
      <c r="B137" s="226">
        <f t="shared" si="2"/>
        <v>133</v>
      </c>
      <c r="C137" t="s">
        <v>1892</v>
      </c>
      <c r="D137" t="s">
        <v>1893</v>
      </c>
      <c r="E137" t="s">
        <v>1894</v>
      </c>
      <c r="F137" t="s">
        <v>21</v>
      </c>
    </row>
    <row r="138" spans="2:6" x14ac:dyDescent="0.3">
      <c r="B138" s="226">
        <f t="shared" si="2"/>
        <v>134</v>
      </c>
      <c r="C138" t="s">
        <v>105</v>
      </c>
      <c r="D138" t="s">
        <v>1895</v>
      </c>
      <c r="E138" t="s">
        <v>1848</v>
      </c>
      <c r="F138" t="s">
        <v>29</v>
      </c>
    </row>
    <row r="139" spans="2:6" x14ac:dyDescent="0.3">
      <c r="B139" s="226">
        <f t="shared" si="2"/>
        <v>135</v>
      </c>
      <c r="C139" t="s">
        <v>1896</v>
      </c>
      <c r="D139" t="s">
        <v>1897</v>
      </c>
      <c r="E139" t="s">
        <v>1898</v>
      </c>
      <c r="F139" t="s">
        <v>29</v>
      </c>
    </row>
    <row r="140" spans="2:6" x14ac:dyDescent="0.3">
      <c r="B140" s="226">
        <f t="shared" si="2"/>
        <v>136</v>
      </c>
      <c r="C140" t="s">
        <v>1899</v>
      </c>
      <c r="D140" t="s">
        <v>1900</v>
      </c>
      <c r="E140" t="s">
        <v>1901</v>
      </c>
      <c r="F140" t="s">
        <v>21</v>
      </c>
    </row>
    <row r="141" spans="2:6" x14ac:dyDescent="0.3">
      <c r="B141" s="226">
        <f t="shared" si="2"/>
        <v>137</v>
      </c>
      <c r="C141" t="s">
        <v>1902</v>
      </c>
      <c r="D141" t="s">
        <v>1903</v>
      </c>
      <c r="E141" t="s">
        <v>1818</v>
      </c>
      <c r="F141" t="s">
        <v>55</v>
      </c>
    </row>
    <row r="142" spans="2:6" x14ac:dyDescent="0.3">
      <c r="B142" s="226">
        <f t="shared" si="2"/>
        <v>138</v>
      </c>
      <c r="C142" t="s">
        <v>1904</v>
      </c>
      <c r="D142" t="s">
        <v>1905</v>
      </c>
      <c r="E142" t="s">
        <v>1854</v>
      </c>
      <c r="F142" t="s">
        <v>41</v>
      </c>
    </row>
    <row r="143" spans="2:6" x14ac:dyDescent="0.3">
      <c r="B143" s="226">
        <f t="shared" si="2"/>
        <v>139</v>
      </c>
      <c r="C143" t="s">
        <v>116</v>
      </c>
      <c r="D143" t="s">
        <v>1906</v>
      </c>
      <c r="E143" t="s">
        <v>1907</v>
      </c>
      <c r="F143" t="s">
        <v>25</v>
      </c>
    </row>
    <row r="144" spans="2:6" x14ac:dyDescent="0.3">
      <c r="B144" s="226">
        <f t="shared" si="2"/>
        <v>140</v>
      </c>
      <c r="C144" t="s">
        <v>1908</v>
      </c>
      <c r="D144" t="s">
        <v>1909</v>
      </c>
      <c r="E144" t="s">
        <v>1818</v>
      </c>
      <c r="F144" t="s">
        <v>33</v>
      </c>
    </row>
    <row r="145" spans="2:6" x14ac:dyDescent="0.3">
      <c r="B145" s="226">
        <f t="shared" si="2"/>
        <v>141</v>
      </c>
      <c r="C145" t="s">
        <v>1910</v>
      </c>
      <c r="D145" t="s">
        <v>1911</v>
      </c>
      <c r="E145" t="s">
        <v>1912</v>
      </c>
      <c r="F145" t="s">
        <v>37</v>
      </c>
    </row>
    <row r="146" spans="2:6" x14ac:dyDescent="0.3">
      <c r="B146" s="226">
        <f t="shared" si="2"/>
        <v>142</v>
      </c>
      <c r="C146" t="s">
        <v>1913</v>
      </c>
      <c r="D146" t="s">
        <v>1914</v>
      </c>
      <c r="E146" t="s">
        <v>1915</v>
      </c>
      <c r="F146" t="s">
        <v>37</v>
      </c>
    </row>
    <row r="147" spans="2:6" x14ac:dyDescent="0.3">
      <c r="B147" s="226">
        <f t="shared" si="2"/>
        <v>143</v>
      </c>
      <c r="C147" t="s">
        <v>1916</v>
      </c>
      <c r="D147" t="s">
        <v>1917</v>
      </c>
      <c r="E147" t="s">
        <v>1918</v>
      </c>
      <c r="F147" t="s">
        <v>37</v>
      </c>
    </row>
    <row r="148" spans="2:6" x14ac:dyDescent="0.3">
      <c r="B148" s="226">
        <f t="shared" si="2"/>
        <v>144</v>
      </c>
      <c r="C148" t="s">
        <v>1919</v>
      </c>
      <c r="D148" t="s">
        <v>1920</v>
      </c>
      <c r="E148" t="s">
        <v>1921</v>
      </c>
      <c r="F148" t="s">
        <v>55</v>
      </c>
    </row>
    <row r="149" spans="2:6" x14ac:dyDescent="0.3">
      <c r="B149" s="226">
        <f t="shared" si="2"/>
        <v>145</v>
      </c>
      <c r="C149" t="s">
        <v>1922</v>
      </c>
      <c r="D149" t="s">
        <v>1923</v>
      </c>
      <c r="E149" t="s">
        <v>1856</v>
      </c>
      <c r="F149" t="s">
        <v>21</v>
      </c>
    </row>
    <row r="150" spans="2:6" x14ac:dyDescent="0.3">
      <c r="B150" s="226">
        <f t="shared" si="2"/>
        <v>146</v>
      </c>
      <c r="C150" t="s">
        <v>108</v>
      </c>
      <c r="D150" t="s">
        <v>1924</v>
      </c>
      <c r="E150" t="s">
        <v>1925</v>
      </c>
      <c r="F150" t="s">
        <v>37</v>
      </c>
    </row>
    <row r="151" spans="2:6" x14ac:dyDescent="0.3">
      <c r="B151" s="226">
        <f t="shared" si="2"/>
        <v>147</v>
      </c>
      <c r="C151" t="s">
        <v>1926</v>
      </c>
      <c r="D151" t="s">
        <v>1927</v>
      </c>
      <c r="E151" t="s">
        <v>1928</v>
      </c>
      <c r="F151" t="s">
        <v>21</v>
      </c>
    </row>
    <row r="152" spans="2:6" x14ac:dyDescent="0.3">
      <c r="B152" s="226">
        <f t="shared" si="2"/>
        <v>148</v>
      </c>
      <c r="C152" t="s">
        <v>1929</v>
      </c>
      <c r="D152" t="s">
        <v>1930</v>
      </c>
      <c r="E152" t="s">
        <v>1931</v>
      </c>
      <c r="F152" t="s">
        <v>21</v>
      </c>
    </row>
    <row r="153" spans="2:6" x14ac:dyDescent="0.3">
      <c r="B153" s="226">
        <f t="shared" si="2"/>
        <v>149</v>
      </c>
      <c r="C153" t="s">
        <v>1932</v>
      </c>
      <c r="D153" t="s">
        <v>1933</v>
      </c>
      <c r="E153" t="s">
        <v>1934</v>
      </c>
      <c r="F153" t="s">
        <v>41</v>
      </c>
    </row>
    <row r="154" spans="2:6" x14ac:dyDescent="0.3">
      <c r="B154" s="226">
        <f t="shared" si="2"/>
        <v>150</v>
      </c>
      <c r="C154" t="s">
        <v>1935</v>
      </c>
      <c r="D154" t="s">
        <v>1936</v>
      </c>
      <c r="E154" t="s">
        <v>1937</v>
      </c>
      <c r="F154" t="s">
        <v>1938</v>
      </c>
    </row>
    <row r="155" spans="2:6" x14ac:dyDescent="0.3">
      <c r="B155" s="226">
        <f t="shared" si="2"/>
        <v>151</v>
      </c>
      <c r="C155" t="s">
        <v>1939</v>
      </c>
      <c r="D155" t="s">
        <v>1940</v>
      </c>
      <c r="E155" t="s">
        <v>1820</v>
      </c>
      <c r="F155" t="s">
        <v>37</v>
      </c>
    </row>
    <row r="156" spans="2:6" x14ac:dyDescent="0.3">
      <c r="B156" s="226">
        <f t="shared" si="2"/>
        <v>152</v>
      </c>
      <c r="C156" t="s">
        <v>88</v>
      </c>
      <c r="D156" t="s">
        <v>1941</v>
      </c>
      <c r="E156" t="s">
        <v>1942</v>
      </c>
      <c r="F156" t="s">
        <v>37</v>
      </c>
    </row>
    <row r="157" spans="2:6" x14ac:dyDescent="0.3">
      <c r="B157" s="226">
        <f t="shared" si="2"/>
        <v>153</v>
      </c>
      <c r="C157" t="s">
        <v>120</v>
      </c>
      <c r="D157" t="s">
        <v>1943</v>
      </c>
      <c r="E157" t="s">
        <v>1944</v>
      </c>
      <c r="F157" t="s">
        <v>37</v>
      </c>
    </row>
    <row r="158" spans="2:6" x14ac:dyDescent="0.3">
      <c r="B158" s="226">
        <f t="shared" si="2"/>
        <v>154</v>
      </c>
      <c r="C158" t="s">
        <v>1945</v>
      </c>
      <c r="D158" t="s">
        <v>1946</v>
      </c>
      <c r="E158" t="s">
        <v>1947</v>
      </c>
      <c r="F158" t="s">
        <v>37</v>
      </c>
    </row>
    <row r="159" spans="2:6" x14ac:dyDescent="0.3">
      <c r="B159" s="226">
        <f t="shared" si="2"/>
        <v>155</v>
      </c>
      <c r="C159" t="s">
        <v>1948</v>
      </c>
      <c r="D159" t="s">
        <v>1949</v>
      </c>
      <c r="E159" t="s">
        <v>1950</v>
      </c>
      <c r="F159" t="s">
        <v>55</v>
      </c>
    </row>
    <row r="160" spans="2:6" x14ac:dyDescent="0.3">
      <c r="B160" s="226">
        <f t="shared" si="2"/>
        <v>156</v>
      </c>
      <c r="C160" t="s">
        <v>1951</v>
      </c>
      <c r="D160" t="s">
        <v>1952</v>
      </c>
      <c r="E160" t="s">
        <v>1918</v>
      </c>
      <c r="F160" t="s">
        <v>37</v>
      </c>
    </row>
    <row r="161" spans="2:6" x14ac:dyDescent="0.3">
      <c r="B161" s="226">
        <f t="shared" si="2"/>
        <v>157</v>
      </c>
      <c r="C161" t="s">
        <v>1953</v>
      </c>
      <c r="D161" t="s">
        <v>1954</v>
      </c>
      <c r="E161" t="s">
        <v>1955</v>
      </c>
      <c r="F161" t="s">
        <v>33</v>
      </c>
    </row>
    <row r="162" spans="2:6" x14ac:dyDescent="0.3">
      <c r="B162" s="226">
        <f t="shared" si="2"/>
        <v>158</v>
      </c>
      <c r="C162" t="s">
        <v>1956</v>
      </c>
      <c r="D162" t="s">
        <v>1957</v>
      </c>
      <c r="E162" t="s">
        <v>1958</v>
      </c>
      <c r="F162" t="s">
        <v>29</v>
      </c>
    </row>
    <row r="163" spans="2:6" x14ac:dyDescent="0.3">
      <c r="B163" s="226">
        <f t="shared" si="2"/>
        <v>159</v>
      </c>
      <c r="C163" t="s">
        <v>1959</v>
      </c>
      <c r="D163" t="s">
        <v>1960</v>
      </c>
      <c r="E163" t="s">
        <v>1944</v>
      </c>
      <c r="F163" t="s">
        <v>33</v>
      </c>
    </row>
    <row r="164" spans="2:6" x14ac:dyDescent="0.3">
      <c r="B164" s="226">
        <f t="shared" si="2"/>
        <v>160</v>
      </c>
      <c r="C164" t="s">
        <v>1961</v>
      </c>
      <c r="D164" t="s">
        <v>1962</v>
      </c>
      <c r="E164" t="s">
        <v>1963</v>
      </c>
      <c r="F164" t="s">
        <v>25</v>
      </c>
    </row>
    <row r="165" spans="2:6" x14ac:dyDescent="0.3">
      <c r="B165" s="226">
        <f t="shared" si="2"/>
        <v>161</v>
      </c>
      <c r="C165" t="s">
        <v>1964</v>
      </c>
      <c r="D165" t="s">
        <v>1965</v>
      </c>
      <c r="E165" t="s">
        <v>1966</v>
      </c>
      <c r="F165" t="s">
        <v>55</v>
      </c>
    </row>
    <row r="166" spans="2:6" x14ac:dyDescent="0.3">
      <c r="B166" s="226">
        <f t="shared" si="2"/>
        <v>162</v>
      </c>
      <c r="C166" t="s">
        <v>1967</v>
      </c>
      <c r="D166" t="s">
        <v>1968</v>
      </c>
      <c r="E166" t="s">
        <v>1898</v>
      </c>
      <c r="F166" t="s">
        <v>41</v>
      </c>
    </row>
    <row r="167" spans="2:6" x14ac:dyDescent="0.3">
      <c r="B167" s="226">
        <f t="shared" si="2"/>
        <v>163</v>
      </c>
      <c r="C167" t="s">
        <v>1969</v>
      </c>
      <c r="D167" t="s">
        <v>1970</v>
      </c>
      <c r="E167" t="s">
        <v>1971</v>
      </c>
      <c r="F167" t="s">
        <v>33</v>
      </c>
    </row>
    <row r="168" spans="2:6" x14ac:dyDescent="0.3">
      <c r="B168" s="226">
        <f t="shared" si="2"/>
        <v>164</v>
      </c>
      <c r="C168" t="s">
        <v>1972</v>
      </c>
      <c r="D168" t="s">
        <v>1973</v>
      </c>
      <c r="E168" t="s">
        <v>1820</v>
      </c>
      <c r="F168" t="s">
        <v>29</v>
      </c>
    </row>
    <row r="169" spans="2:6" x14ac:dyDescent="0.3">
      <c r="B169" s="226">
        <f t="shared" si="2"/>
        <v>165</v>
      </c>
      <c r="C169" t="s">
        <v>128</v>
      </c>
      <c r="D169" t="s">
        <v>1974</v>
      </c>
      <c r="E169" t="s">
        <v>1975</v>
      </c>
      <c r="F169" t="s">
        <v>21</v>
      </c>
    </row>
    <row r="170" spans="2:6" x14ac:dyDescent="0.3">
      <c r="B170" s="226">
        <f t="shared" si="2"/>
        <v>166</v>
      </c>
      <c r="C170" t="s">
        <v>1976</v>
      </c>
      <c r="D170" t="s">
        <v>1977</v>
      </c>
      <c r="E170" t="s">
        <v>1901</v>
      </c>
      <c r="F170" t="s">
        <v>21</v>
      </c>
    </row>
    <row r="171" spans="2:6" x14ac:dyDescent="0.3">
      <c r="B171" s="226">
        <f t="shared" si="2"/>
        <v>167</v>
      </c>
      <c r="C171" t="s">
        <v>1978</v>
      </c>
      <c r="D171" t="s">
        <v>1979</v>
      </c>
      <c r="E171" t="s">
        <v>1820</v>
      </c>
      <c r="F171" t="s">
        <v>29</v>
      </c>
    </row>
    <row r="172" spans="2:6" x14ac:dyDescent="0.3">
      <c r="B172" s="226">
        <f t="shared" si="2"/>
        <v>168</v>
      </c>
      <c r="C172" t="s">
        <v>64</v>
      </c>
      <c r="D172" t="s">
        <v>1980</v>
      </c>
      <c r="E172" t="s">
        <v>1901</v>
      </c>
      <c r="F172" t="s">
        <v>29</v>
      </c>
    </row>
    <row r="173" spans="2:6" x14ac:dyDescent="0.3">
      <c r="B173" s="226">
        <f t="shared" si="2"/>
        <v>169</v>
      </c>
      <c r="C173" t="s">
        <v>1981</v>
      </c>
      <c r="D173" t="s">
        <v>1982</v>
      </c>
      <c r="E173" t="s">
        <v>1983</v>
      </c>
      <c r="F173" t="s">
        <v>21</v>
      </c>
    </row>
    <row r="174" spans="2:6" x14ac:dyDescent="0.3">
      <c r="B174" s="226">
        <f t="shared" si="2"/>
        <v>170</v>
      </c>
      <c r="C174" t="s">
        <v>1984</v>
      </c>
      <c r="D174" t="s">
        <v>1985</v>
      </c>
      <c r="E174" t="s">
        <v>1986</v>
      </c>
      <c r="F174" t="s">
        <v>25</v>
      </c>
    </row>
    <row r="175" spans="2:6" x14ac:dyDescent="0.3">
      <c r="B175" s="226">
        <f t="shared" si="2"/>
        <v>171</v>
      </c>
      <c r="C175" t="s">
        <v>1987</v>
      </c>
      <c r="D175" t="s">
        <v>1988</v>
      </c>
      <c r="E175" t="s">
        <v>1818</v>
      </c>
      <c r="F175" t="s">
        <v>29</v>
      </c>
    </row>
    <row r="176" spans="2:6" x14ac:dyDescent="0.3">
      <c r="B176" s="226">
        <f t="shared" si="2"/>
        <v>172</v>
      </c>
      <c r="C176" t="s">
        <v>1989</v>
      </c>
      <c r="D176" t="s">
        <v>1990</v>
      </c>
      <c r="E176" t="s">
        <v>1901</v>
      </c>
      <c r="F176" t="s">
        <v>41</v>
      </c>
    </row>
    <row r="177" spans="2:6" x14ac:dyDescent="0.3">
      <c r="B177" s="226">
        <f t="shared" si="2"/>
        <v>173</v>
      </c>
      <c r="C177" t="s">
        <v>1991</v>
      </c>
      <c r="D177" t="s">
        <v>1992</v>
      </c>
      <c r="E177" t="s">
        <v>1818</v>
      </c>
      <c r="F177" t="s">
        <v>41</v>
      </c>
    </row>
    <row r="178" spans="2:6" x14ac:dyDescent="0.3">
      <c r="B178" s="226">
        <f t="shared" si="2"/>
        <v>174</v>
      </c>
      <c r="C178" t="s">
        <v>1993</v>
      </c>
      <c r="D178" t="s">
        <v>1994</v>
      </c>
      <c r="E178" t="s">
        <v>1832</v>
      </c>
      <c r="F178" t="s">
        <v>41</v>
      </c>
    </row>
    <row r="179" spans="2:6" x14ac:dyDescent="0.3">
      <c r="B179" s="226">
        <f t="shared" si="2"/>
        <v>175</v>
      </c>
      <c r="C179" t="s">
        <v>1995</v>
      </c>
      <c r="D179" t="s">
        <v>1996</v>
      </c>
      <c r="E179" t="s">
        <v>1997</v>
      </c>
      <c r="F179" t="s">
        <v>1845</v>
      </c>
    </row>
    <row r="180" spans="2:6" x14ac:dyDescent="0.3">
      <c r="B180" s="226">
        <f t="shared" si="2"/>
        <v>176</v>
      </c>
      <c r="C180" t="s">
        <v>110</v>
      </c>
      <c r="D180" t="s">
        <v>1998</v>
      </c>
      <c r="E180" t="s">
        <v>1820</v>
      </c>
      <c r="F180" t="s">
        <v>29</v>
      </c>
    </row>
    <row r="181" spans="2:6" x14ac:dyDescent="0.3">
      <c r="B181" s="226">
        <f t="shared" si="2"/>
        <v>177</v>
      </c>
      <c r="C181" t="s">
        <v>179</v>
      </c>
      <c r="D181" t="s">
        <v>1999</v>
      </c>
      <c r="E181" t="s">
        <v>1818</v>
      </c>
      <c r="F181" t="s">
        <v>29</v>
      </c>
    </row>
    <row r="182" spans="2:6" x14ac:dyDescent="0.3">
      <c r="B182" s="226">
        <f t="shared" si="2"/>
        <v>178</v>
      </c>
      <c r="C182" t="s">
        <v>2000</v>
      </c>
      <c r="D182" t="s">
        <v>2001</v>
      </c>
      <c r="E182" t="s">
        <v>1944</v>
      </c>
      <c r="F182" t="s">
        <v>37</v>
      </c>
    </row>
    <row r="183" spans="2:6" x14ac:dyDescent="0.3">
      <c r="B183" s="226">
        <f t="shared" si="2"/>
        <v>179</v>
      </c>
      <c r="C183" t="s">
        <v>2002</v>
      </c>
      <c r="D183" t="s">
        <v>2003</v>
      </c>
      <c r="E183" t="s">
        <v>2004</v>
      </c>
      <c r="F183" t="s">
        <v>21</v>
      </c>
    </row>
    <row r="184" spans="2:6" x14ac:dyDescent="0.3">
      <c r="B184" s="226">
        <f t="shared" si="2"/>
        <v>180</v>
      </c>
      <c r="C184" t="s">
        <v>233</v>
      </c>
      <c r="D184" t="s">
        <v>2005</v>
      </c>
      <c r="E184" t="s">
        <v>1820</v>
      </c>
      <c r="F184" t="s">
        <v>41</v>
      </c>
    </row>
    <row r="185" spans="2:6" x14ac:dyDescent="0.3">
      <c r="B185" s="226">
        <f t="shared" si="2"/>
        <v>181</v>
      </c>
      <c r="C185" t="s">
        <v>69</v>
      </c>
      <c r="D185" t="s">
        <v>2006</v>
      </c>
      <c r="E185" t="s">
        <v>1818</v>
      </c>
      <c r="F185" t="s">
        <v>33</v>
      </c>
    </row>
    <row r="186" spans="2:6" x14ac:dyDescent="0.3">
      <c r="B186" s="226">
        <f t="shared" si="2"/>
        <v>182</v>
      </c>
      <c r="C186" t="s">
        <v>2007</v>
      </c>
      <c r="D186" t="s">
        <v>2008</v>
      </c>
      <c r="E186" t="s">
        <v>1820</v>
      </c>
      <c r="F186" t="s">
        <v>29</v>
      </c>
    </row>
    <row r="187" spans="2:6" x14ac:dyDescent="0.3">
      <c r="B187" s="226">
        <f t="shared" si="2"/>
        <v>183</v>
      </c>
      <c r="C187" t="s">
        <v>2009</v>
      </c>
      <c r="D187" t="s">
        <v>2010</v>
      </c>
      <c r="E187" t="s">
        <v>2011</v>
      </c>
      <c r="F187" t="s">
        <v>33</v>
      </c>
    </row>
    <row r="188" spans="2:6" x14ac:dyDescent="0.3">
      <c r="B188" s="226">
        <f t="shared" si="2"/>
        <v>184</v>
      </c>
      <c r="C188" t="s">
        <v>2012</v>
      </c>
      <c r="D188" t="s">
        <v>2013</v>
      </c>
      <c r="E188" t="s">
        <v>1820</v>
      </c>
      <c r="F188" t="s">
        <v>29</v>
      </c>
    </row>
    <row r="189" spans="2:6" x14ac:dyDescent="0.3">
      <c r="B189" s="226">
        <f t="shared" si="2"/>
        <v>185</v>
      </c>
      <c r="C189" t="s">
        <v>170</v>
      </c>
      <c r="D189" t="s">
        <v>2014</v>
      </c>
      <c r="E189" t="s">
        <v>1832</v>
      </c>
      <c r="F189" t="s">
        <v>25</v>
      </c>
    </row>
    <row r="190" spans="2:6" x14ac:dyDescent="0.3">
      <c r="B190" s="226">
        <f t="shared" si="2"/>
        <v>186</v>
      </c>
      <c r="C190" t="s">
        <v>2015</v>
      </c>
      <c r="D190" t="s">
        <v>2016</v>
      </c>
      <c r="E190" t="s">
        <v>1901</v>
      </c>
      <c r="F190" t="s">
        <v>29</v>
      </c>
    </row>
    <row r="191" spans="2:6" x14ac:dyDescent="0.3">
      <c r="B191" s="226">
        <f t="shared" si="2"/>
        <v>187</v>
      </c>
      <c r="C191" t="s">
        <v>2017</v>
      </c>
      <c r="D191" t="s">
        <v>2018</v>
      </c>
      <c r="E191" t="s">
        <v>2019</v>
      </c>
      <c r="F191" t="s">
        <v>55</v>
      </c>
    </row>
    <row r="192" spans="2:6" x14ac:dyDescent="0.3">
      <c r="B192" s="226">
        <f t="shared" si="2"/>
        <v>188</v>
      </c>
      <c r="C192" t="s">
        <v>145</v>
      </c>
      <c r="D192" t="s">
        <v>2020</v>
      </c>
      <c r="E192" t="s">
        <v>2021</v>
      </c>
      <c r="F192" t="s">
        <v>25</v>
      </c>
    </row>
    <row r="193" spans="2:6" x14ac:dyDescent="0.3">
      <c r="B193" s="226">
        <f t="shared" si="2"/>
        <v>189</v>
      </c>
      <c r="C193" t="s">
        <v>2022</v>
      </c>
      <c r="D193" t="s">
        <v>2023</v>
      </c>
      <c r="E193" t="s">
        <v>2024</v>
      </c>
      <c r="F193" t="s">
        <v>21</v>
      </c>
    </row>
    <row r="194" spans="2:6" x14ac:dyDescent="0.3">
      <c r="B194" s="226">
        <f t="shared" si="2"/>
        <v>190</v>
      </c>
      <c r="C194" t="s">
        <v>222</v>
      </c>
      <c r="D194" t="s">
        <v>2025</v>
      </c>
      <c r="E194" t="s">
        <v>1854</v>
      </c>
      <c r="F194" t="s">
        <v>21</v>
      </c>
    </row>
    <row r="195" spans="2:6" x14ac:dyDescent="0.3">
      <c r="B195" s="226">
        <f t="shared" si="2"/>
        <v>191</v>
      </c>
      <c r="C195" t="s">
        <v>118</v>
      </c>
      <c r="D195" t="s">
        <v>2026</v>
      </c>
      <c r="E195" t="s">
        <v>1832</v>
      </c>
      <c r="F195" t="s">
        <v>41</v>
      </c>
    </row>
    <row r="196" spans="2:6" x14ac:dyDescent="0.3">
      <c r="B196" s="226">
        <f t="shared" si="2"/>
        <v>192</v>
      </c>
      <c r="C196" t="s">
        <v>2027</v>
      </c>
      <c r="D196" t="s">
        <v>2028</v>
      </c>
      <c r="E196" t="s">
        <v>2029</v>
      </c>
      <c r="F196" t="s">
        <v>21</v>
      </c>
    </row>
    <row r="197" spans="2:6" x14ac:dyDescent="0.3">
      <c r="B197" s="226">
        <f t="shared" si="2"/>
        <v>193</v>
      </c>
      <c r="C197" t="s">
        <v>113</v>
      </c>
      <c r="D197" t="s">
        <v>2030</v>
      </c>
      <c r="E197" t="s">
        <v>2021</v>
      </c>
      <c r="F197" t="s">
        <v>33</v>
      </c>
    </row>
    <row r="198" spans="2:6" x14ac:dyDescent="0.3">
      <c r="B198" s="226">
        <f t="shared" ref="B198:B201" si="3">B197+1</f>
        <v>194</v>
      </c>
      <c r="C198" t="s">
        <v>2031</v>
      </c>
      <c r="D198" t="s">
        <v>2032</v>
      </c>
      <c r="E198" t="s">
        <v>2033</v>
      </c>
      <c r="F198" t="s">
        <v>33</v>
      </c>
    </row>
    <row r="199" spans="2:6" x14ac:dyDescent="0.3">
      <c r="B199" s="226">
        <f t="shared" si="3"/>
        <v>195</v>
      </c>
      <c r="C199" t="s">
        <v>2034</v>
      </c>
      <c r="D199" t="s">
        <v>2035</v>
      </c>
      <c r="E199" t="s">
        <v>1854</v>
      </c>
      <c r="F199" t="s">
        <v>158</v>
      </c>
    </row>
    <row r="200" spans="2:6" x14ac:dyDescent="0.3">
      <c r="B200" s="226">
        <f t="shared" si="3"/>
        <v>196</v>
      </c>
      <c r="C200" t="s">
        <v>243</v>
      </c>
      <c r="D200" t="s">
        <v>2036</v>
      </c>
      <c r="E200" t="s">
        <v>2037</v>
      </c>
      <c r="F200" t="s">
        <v>25</v>
      </c>
    </row>
    <row r="201" spans="2:6" x14ac:dyDescent="0.3">
      <c r="B201" s="226">
        <f t="shared" si="3"/>
        <v>197</v>
      </c>
      <c r="C201" t="s">
        <v>229</v>
      </c>
      <c r="D201" t="s">
        <v>2038</v>
      </c>
      <c r="E201" t="s">
        <v>1820</v>
      </c>
      <c r="F201" t="s">
        <v>41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sortState xmlns:xlrd2="http://schemas.microsoft.com/office/spreadsheetml/2017/richdata2" ref="B5:F104">
    <sortCondition sortBy="icon" ref="B5:B104"/>
  </sortState>
  <conditionalFormatting sqref="D204:E1048576 D1:E3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65CB-A1FB-402B-9BAC-3079C7298C83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2" t="s">
        <v>749</v>
      </c>
      <c r="G2" s="593"/>
      <c r="H2" s="593"/>
      <c r="I2" s="593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5" t="str">
        <f>GJ!E4</f>
        <v>Global City Smiles Dental and Medical Wellness Inc.</v>
      </c>
      <c r="G4" s="564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2</v>
      </c>
      <c r="E5" s="28"/>
      <c r="F5" s="594" t="str">
        <f>GJ!E5</f>
        <v>Unit 1501 15th Floor MDI Corporate Center 39th St. Cor 10th Ave. Fort Bonifacio Taguig City</v>
      </c>
      <c r="G5" s="594"/>
      <c r="H5" s="594"/>
      <c r="I5" s="594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90" t="s">
        <v>1708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9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95" t="s">
        <v>5</v>
      </c>
      <c r="E8" s="596"/>
      <c r="F8" s="597" t="s">
        <v>246</v>
      </c>
      <c r="G8" s="599" t="s">
        <v>660</v>
      </c>
      <c r="H8" s="600" t="s">
        <v>274</v>
      </c>
      <c r="I8" s="601"/>
      <c r="J8" s="201"/>
      <c r="K8" s="200" t="s">
        <v>748</v>
      </c>
      <c r="L8" s="199"/>
      <c r="M8" s="113"/>
      <c r="N8" s="357"/>
      <c r="O8" s="363" t="s">
        <v>1707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95">
        <v>2025</v>
      </c>
      <c r="E9" s="596"/>
      <c r="F9" s="598"/>
      <c r="G9" s="598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362" t="s">
        <v>1706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355</v>
      </c>
      <c r="F10" s="119" t="s">
        <v>385</v>
      </c>
      <c r="G10" s="117">
        <v>1819</v>
      </c>
      <c r="H10" s="120">
        <v>2700</v>
      </c>
      <c r="I10" s="120"/>
      <c r="J10" s="120">
        <f t="shared" ref="J10:J114" si="0">IF(H10-K10=0, 0, (H10-K10)*0.107142857)</f>
        <v>289.28571389999996</v>
      </c>
      <c r="K10" s="120"/>
      <c r="L10" s="120">
        <f t="shared" ref="L10:L114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389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390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391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392</v>
      </c>
      <c r="F15" s="119" t="s">
        <v>393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394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395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396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397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398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277</v>
      </c>
      <c r="F21" s="119" t="s">
        <v>399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400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401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402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403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332</v>
      </c>
      <c r="F26" s="119" t="s">
        <v>404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405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406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287</v>
      </c>
      <c r="F29" s="119" t="s">
        <v>407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408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409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410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411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412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294</v>
      </c>
      <c r="F35" s="119" t="s">
        <v>413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414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415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416</v>
      </c>
      <c r="F38" s="119" t="s">
        <v>417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418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419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420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421</v>
      </c>
      <c r="G42" s="117">
        <v>1852</v>
      </c>
      <c r="H42" s="120">
        <v>1700</v>
      </c>
      <c r="I42" s="120"/>
      <c r="J42" s="120">
        <f t="shared" si="0"/>
        <v>182.1428569</v>
      </c>
      <c r="K42" s="120"/>
      <c r="L42" s="120">
        <f t="shared" si="1"/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422</v>
      </c>
      <c r="G43" s="117">
        <v>1853</v>
      </c>
      <c r="H43" s="120">
        <v>1700</v>
      </c>
      <c r="I43" s="120"/>
      <c r="J43" s="120">
        <f t="shared" si="0"/>
        <v>182.1428569</v>
      </c>
      <c r="K43" s="120"/>
      <c r="L43" s="120">
        <f t="shared" si="1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423</v>
      </c>
      <c r="G44" s="117">
        <v>1856</v>
      </c>
      <c r="H44" s="120">
        <v>2700</v>
      </c>
      <c r="I44" s="120"/>
      <c r="J44" s="120">
        <f t="shared" si="0"/>
        <v>289.28571389999996</v>
      </c>
      <c r="K44" s="120"/>
      <c r="L44" s="120">
        <f t="shared" si="1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424</v>
      </c>
      <c r="G45" s="117">
        <v>1857</v>
      </c>
      <c r="H45" s="120">
        <v>2700</v>
      </c>
      <c r="I45" s="120"/>
      <c r="J45" s="120">
        <f t="shared" si="0"/>
        <v>289.28571389999996</v>
      </c>
      <c r="K45" s="120"/>
      <c r="L45" s="120">
        <f t="shared" si="1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425</v>
      </c>
      <c r="G46" s="117">
        <v>1851</v>
      </c>
      <c r="H46" s="120">
        <v>2700</v>
      </c>
      <c r="I46" s="120"/>
      <c r="J46" s="120">
        <f t="shared" si="0"/>
        <v>289.28571389999996</v>
      </c>
      <c r="K46" s="120"/>
      <c r="L46" s="120">
        <f t="shared" si="1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426</v>
      </c>
      <c r="G47" s="117">
        <v>1854</v>
      </c>
      <c r="H47" s="120">
        <v>500</v>
      </c>
      <c r="I47" s="120"/>
      <c r="J47" s="120">
        <f t="shared" si="0"/>
        <v>53.571428499999996</v>
      </c>
      <c r="K47" s="120"/>
      <c r="L47" s="120">
        <f t="shared" si="1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427</v>
      </c>
      <c r="G48" s="117">
        <v>1858</v>
      </c>
      <c r="H48" s="120">
        <v>7800</v>
      </c>
      <c r="I48" s="120"/>
      <c r="J48" s="120">
        <f t="shared" si="0"/>
        <v>835.71428459999993</v>
      </c>
      <c r="K48" s="120"/>
      <c r="L48" s="120">
        <f t="shared" si="1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428</v>
      </c>
      <c r="G49" s="117">
        <v>1859</v>
      </c>
      <c r="H49" s="120">
        <v>1100</v>
      </c>
      <c r="I49" s="120"/>
      <c r="J49" s="120">
        <f t="shared" si="0"/>
        <v>117.8571427</v>
      </c>
      <c r="K49" s="120"/>
      <c r="L49" s="120">
        <f t="shared" si="1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17</v>
      </c>
      <c r="E50" s="117">
        <v>11</v>
      </c>
      <c r="F50" s="119" t="s">
        <v>429</v>
      </c>
      <c r="G50" s="117">
        <v>1860</v>
      </c>
      <c r="H50" s="120">
        <v>2500</v>
      </c>
      <c r="I50" s="120"/>
      <c r="J50" s="120">
        <f t="shared" si="0"/>
        <v>267.85714250000001</v>
      </c>
      <c r="K50" s="120"/>
      <c r="L50" s="120">
        <f t="shared" si="1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430</v>
      </c>
      <c r="G51" s="117">
        <v>1861</v>
      </c>
      <c r="H51" s="120">
        <v>8400</v>
      </c>
      <c r="I51" s="120"/>
      <c r="J51" s="120">
        <f t="shared" si="0"/>
        <v>899.99999879999996</v>
      </c>
      <c r="K51" s="120"/>
      <c r="L51" s="120">
        <f t="shared" si="1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431</v>
      </c>
      <c r="G52" s="117">
        <v>1862</v>
      </c>
      <c r="H52" s="120">
        <v>2500</v>
      </c>
      <c r="I52" s="120"/>
      <c r="J52" s="120">
        <f t="shared" si="0"/>
        <v>267.85714250000001</v>
      </c>
      <c r="K52" s="120"/>
      <c r="L52" s="120">
        <f t="shared" si="1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432</v>
      </c>
      <c r="G53" s="117">
        <v>1863</v>
      </c>
      <c r="H53" s="120">
        <v>950</v>
      </c>
      <c r="I53" s="120"/>
      <c r="J53" s="120">
        <f t="shared" si="0"/>
        <v>101.78571414999999</v>
      </c>
      <c r="K53" s="120"/>
      <c r="L53" s="120">
        <f t="shared" si="1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433</v>
      </c>
      <c r="G54" s="117">
        <v>1864</v>
      </c>
      <c r="H54" s="120">
        <v>1200</v>
      </c>
      <c r="I54" s="120"/>
      <c r="J54" s="120">
        <f t="shared" si="0"/>
        <v>128.5714284</v>
      </c>
      <c r="K54" s="120"/>
      <c r="L54" s="120">
        <f t="shared" si="1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434</v>
      </c>
      <c r="G55" s="117">
        <v>1865</v>
      </c>
      <c r="H55" s="120">
        <v>1200</v>
      </c>
      <c r="I55" s="120"/>
      <c r="J55" s="120">
        <f t="shared" si="0"/>
        <v>128.5714284</v>
      </c>
      <c r="K55" s="120"/>
      <c r="L55" s="120">
        <f t="shared" si="1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435</v>
      </c>
      <c r="G56" s="117">
        <v>1866</v>
      </c>
      <c r="H56" s="120">
        <v>1200</v>
      </c>
      <c r="I56" s="120"/>
      <c r="J56" s="120">
        <f t="shared" si="0"/>
        <v>128.5714284</v>
      </c>
      <c r="K56" s="120"/>
      <c r="L56" s="120">
        <f t="shared" si="1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436</v>
      </c>
      <c r="G57" s="117">
        <v>1867</v>
      </c>
      <c r="H57" s="120">
        <v>2700</v>
      </c>
      <c r="I57" s="120"/>
      <c r="J57" s="120">
        <f t="shared" si="0"/>
        <v>289.28571389999996</v>
      </c>
      <c r="K57" s="120"/>
      <c r="L57" s="120">
        <f t="shared" si="1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437</v>
      </c>
      <c r="G58" s="117">
        <v>1868</v>
      </c>
      <c r="H58" s="120">
        <v>2900</v>
      </c>
      <c r="I58" s="120"/>
      <c r="J58" s="120">
        <f t="shared" si="0"/>
        <v>310.71428529999997</v>
      </c>
      <c r="K58" s="120"/>
      <c r="L58" s="120">
        <f t="shared" si="1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438</v>
      </c>
      <c r="G59" s="117">
        <v>1869</v>
      </c>
      <c r="H59" s="120">
        <v>2900</v>
      </c>
      <c r="I59" s="120"/>
      <c r="J59" s="120">
        <f t="shared" si="0"/>
        <v>310.71428529999997</v>
      </c>
      <c r="K59" s="120"/>
      <c r="L59" s="120">
        <f t="shared" si="1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439</v>
      </c>
      <c r="G60" s="117">
        <v>1870</v>
      </c>
      <c r="H60" s="120">
        <v>2900</v>
      </c>
      <c r="I60" s="120"/>
      <c r="J60" s="120">
        <f t="shared" si="0"/>
        <v>310.71428529999997</v>
      </c>
      <c r="K60" s="120"/>
      <c r="L60" s="120">
        <f t="shared" si="1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440</v>
      </c>
      <c r="G61" s="117">
        <v>1871</v>
      </c>
      <c r="H61" s="120">
        <v>3600</v>
      </c>
      <c r="I61" s="120"/>
      <c r="J61" s="120">
        <f t="shared" si="0"/>
        <v>385.71428520000001</v>
      </c>
      <c r="K61" s="120"/>
      <c r="L61" s="120">
        <f t="shared" si="1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404</v>
      </c>
      <c r="G62" s="117">
        <v>1874</v>
      </c>
      <c r="H62" s="120">
        <v>23400</v>
      </c>
      <c r="I62" s="120"/>
      <c r="J62" s="120">
        <f t="shared" si="0"/>
        <v>2507.1428538</v>
      </c>
      <c r="K62" s="120"/>
      <c r="L62" s="120">
        <f t="shared" si="1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441</v>
      </c>
      <c r="G63" s="117">
        <v>1875</v>
      </c>
      <c r="H63" s="120">
        <v>2450</v>
      </c>
      <c r="I63" s="120"/>
      <c r="J63" s="120">
        <f t="shared" si="0"/>
        <v>262.49999965000001</v>
      </c>
      <c r="K63" s="120"/>
      <c r="L63" s="120">
        <f t="shared" si="1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442</v>
      </c>
      <c r="G64" s="117">
        <v>1877</v>
      </c>
      <c r="H64" s="120">
        <v>4600</v>
      </c>
      <c r="I64" s="120"/>
      <c r="J64" s="120">
        <f t="shared" si="0"/>
        <v>492.8571422</v>
      </c>
      <c r="K64" s="120"/>
      <c r="L64" s="120">
        <f t="shared" si="1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443</v>
      </c>
      <c r="G65" s="117">
        <v>1896</v>
      </c>
      <c r="H65" s="120">
        <v>30000</v>
      </c>
      <c r="I65" s="120"/>
      <c r="J65" s="120">
        <f t="shared" si="0"/>
        <v>3214.2857099999997</v>
      </c>
      <c r="K65" s="120"/>
      <c r="L65" s="120">
        <f t="shared" si="1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444</v>
      </c>
      <c r="G66" s="117">
        <v>1872</v>
      </c>
      <c r="H66" s="120">
        <v>2700</v>
      </c>
      <c r="I66" s="120"/>
      <c r="J66" s="120">
        <f t="shared" si="0"/>
        <v>289.28571389999996</v>
      </c>
      <c r="K66" s="120"/>
      <c r="L66" s="120">
        <f t="shared" si="1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445</v>
      </c>
      <c r="G67" s="117">
        <v>1873</v>
      </c>
      <c r="H67" s="120">
        <v>7700</v>
      </c>
      <c r="I67" s="120"/>
      <c r="J67" s="120">
        <f t="shared" si="0"/>
        <v>824.99999889999992</v>
      </c>
      <c r="K67" s="120"/>
      <c r="L67" s="120">
        <f t="shared" si="1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446</v>
      </c>
      <c r="G68" s="117">
        <v>1876</v>
      </c>
      <c r="H68" s="120">
        <v>9000</v>
      </c>
      <c r="I68" s="120"/>
      <c r="J68" s="120">
        <f t="shared" si="0"/>
        <v>964.28571299999999</v>
      </c>
      <c r="K68" s="120"/>
      <c r="L68" s="120">
        <f t="shared" si="1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447</v>
      </c>
      <c r="G69" s="117">
        <v>1878</v>
      </c>
      <c r="H69" s="120">
        <v>3700</v>
      </c>
      <c r="I69" s="120"/>
      <c r="J69" s="120">
        <f t="shared" si="0"/>
        <v>396.42857089999995</v>
      </c>
      <c r="K69" s="120"/>
      <c r="L69" s="120">
        <f t="shared" si="1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448</v>
      </c>
      <c r="G70" s="117">
        <v>1879</v>
      </c>
      <c r="H70" s="120">
        <v>2700</v>
      </c>
      <c r="I70" s="120"/>
      <c r="J70" s="120">
        <f t="shared" si="0"/>
        <v>289.28571389999996</v>
      </c>
      <c r="K70" s="120"/>
      <c r="L70" s="120">
        <f t="shared" si="1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449</v>
      </c>
      <c r="G71" s="117">
        <v>1880</v>
      </c>
      <c r="H71" s="120">
        <v>2200</v>
      </c>
      <c r="I71" s="120"/>
      <c r="J71" s="120">
        <f t="shared" si="0"/>
        <v>235.71428539999999</v>
      </c>
      <c r="K71" s="120"/>
      <c r="L71" s="120">
        <f t="shared" si="1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450</v>
      </c>
      <c r="G72" s="117">
        <v>1881</v>
      </c>
      <c r="H72" s="120">
        <v>1800</v>
      </c>
      <c r="I72" s="120"/>
      <c r="J72" s="120">
        <f t="shared" si="0"/>
        <v>192.8571426</v>
      </c>
      <c r="K72" s="120"/>
      <c r="L72" s="120">
        <f t="shared" si="1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451</v>
      </c>
      <c r="G73" s="117">
        <v>1883</v>
      </c>
      <c r="H73" s="120">
        <v>67000</v>
      </c>
      <c r="I73" s="120"/>
      <c r="J73" s="120">
        <f t="shared" si="0"/>
        <v>7178.5714189999999</v>
      </c>
      <c r="K73" s="120"/>
      <c r="L73" s="120">
        <f t="shared" si="1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452</v>
      </c>
      <c r="G74" s="117">
        <v>1884</v>
      </c>
      <c r="H74" s="120">
        <v>9400</v>
      </c>
      <c r="I74" s="120"/>
      <c r="J74" s="120">
        <f t="shared" si="0"/>
        <v>1007.1428557999999</v>
      </c>
      <c r="K74" s="120"/>
      <c r="L74" s="120">
        <f t="shared" si="1"/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453</v>
      </c>
      <c r="G75" s="117">
        <v>1882</v>
      </c>
      <c r="H75" s="120">
        <v>8000</v>
      </c>
      <c r="I75" s="120"/>
      <c r="J75" s="120">
        <f t="shared" si="0"/>
        <v>857.14285599999994</v>
      </c>
      <c r="K75" s="120"/>
      <c r="L75" s="120">
        <f t="shared" si="1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454</v>
      </c>
      <c r="G76" s="117">
        <v>1886</v>
      </c>
      <c r="H76" s="120">
        <v>30000</v>
      </c>
      <c r="I76" s="120"/>
      <c r="J76" s="120">
        <f t="shared" si="0"/>
        <v>3214.2857099999997</v>
      </c>
      <c r="K76" s="120"/>
      <c r="L76" s="120">
        <f t="shared" si="1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455</v>
      </c>
      <c r="G77" s="117">
        <v>1885</v>
      </c>
      <c r="H77" s="120">
        <v>2500</v>
      </c>
      <c r="I77" s="120"/>
      <c r="J77" s="120">
        <f t="shared" si="0"/>
        <v>267.85714250000001</v>
      </c>
      <c r="K77" s="120"/>
      <c r="L77" s="120">
        <f t="shared" si="1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456</v>
      </c>
      <c r="G78" s="117">
        <v>1888</v>
      </c>
      <c r="H78" s="120">
        <v>19800</v>
      </c>
      <c r="I78" s="120"/>
      <c r="J78" s="120">
        <f t="shared" si="0"/>
        <v>2121.4285685999998</v>
      </c>
      <c r="K78" s="120"/>
      <c r="L78" s="120">
        <f t="shared" si="1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457</v>
      </c>
      <c r="G79" s="117">
        <v>1887</v>
      </c>
      <c r="H79" s="120">
        <v>10300</v>
      </c>
      <c r="I79" s="120"/>
      <c r="J79" s="120">
        <f t="shared" si="0"/>
        <v>1103.5714270999999</v>
      </c>
      <c r="K79" s="120"/>
      <c r="L79" s="120">
        <f t="shared" si="1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458</v>
      </c>
      <c r="G80" s="117">
        <v>1890</v>
      </c>
      <c r="H80" s="120">
        <v>4000</v>
      </c>
      <c r="I80" s="120"/>
      <c r="J80" s="120">
        <f t="shared" si="0"/>
        <v>428.57142799999997</v>
      </c>
      <c r="K80" s="120"/>
      <c r="L80" s="120">
        <f t="shared" si="1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459</v>
      </c>
      <c r="G81" s="117">
        <v>1895</v>
      </c>
      <c r="H81" s="120">
        <v>3000</v>
      </c>
      <c r="I81" s="120"/>
      <c r="J81" s="120">
        <f t="shared" si="0"/>
        <v>321.42857099999998</v>
      </c>
      <c r="K81" s="120"/>
      <c r="L81" s="120">
        <f t="shared" si="1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460</v>
      </c>
      <c r="G82" s="117">
        <v>1897</v>
      </c>
      <c r="H82" s="120">
        <v>17000</v>
      </c>
      <c r="I82" s="120"/>
      <c r="J82" s="120">
        <f t="shared" si="0"/>
        <v>1821.4285689999999</v>
      </c>
      <c r="K82" s="120"/>
      <c r="L82" s="120">
        <f t="shared" si="1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461</v>
      </c>
      <c r="G83" s="117">
        <v>1889</v>
      </c>
      <c r="H83" s="120">
        <v>3400</v>
      </c>
      <c r="I83" s="120"/>
      <c r="J83" s="120">
        <f t="shared" si="0"/>
        <v>364.2857138</v>
      </c>
      <c r="K83" s="120"/>
      <c r="L83" s="120">
        <f t="shared" si="1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462</v>
      </c>
      <c r="G84" s="117">
        <v>1891</v>
      </c>
      <c r="H84" s="120">
        <v>4000</v>
      </c>
      <c r="I84" s="120"/>
      <c r="J84" s="120">
        <f t="shared" si="0"/>
        <v>428.57142799999997</v>
      </c>
      <c r="K84" s="120"/>
      <c r="L84" s="120">
        <f t="shared" si="1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463</v>
      </c>
      <c r="G85" s="117">
        <v>1892</v>
      </c>
      <c r="H85" s="120">
        <v>5400</v>
      </c>
      <c r="I85" s="120"/>
      <c r="J85" s="120">
        <f t="shared" si="0"/>
        <v>578.57142779999992</v>
      </c>
      <c r="K85" s="120"/>
      <c r="L85" s="120">
        <f t="shared" si="1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464</v>
      </c>
      <c r="G86" s="117">
        <v>1893</v>
      </c>
      <c r="H86" s="120">
        <v>4500</v>
      </c>
      <c r="I86" s="120"/>
      <c r="J86" s="120">
        <f t="shared" si="0"/>
        <v>482.14285649999999</v>
      </c>
      <c r="K86" s="120"/>
      <c r="L86" s="120">
        <f t="shared" si="1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465</v>
      </c>
      <c r="G87" s="117">
        <v>1894</v>
      </c>
      <c r="H87" s="120">
        <v>2700</v>
      </c>
      <c r="I87" s="120"/>
      <c r="J87" s="120">
        <f t="shared" si="0"/>
        <v>289.28571389999996</v>
      </c>
      <c r="K87" s="120"/>
      <c r="L87" s="120">
        <f t="shared" si="1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466</v>
      </c>
      <c r="G88" s="117">
        <v>1898</v>
      </c>
      <c r="H88" s="120">
        <v>1800</v>
      </c>
      <c r="I88" s="120"/>
      <c r="J88" s="120">
        <f t="shared" si="0"/>
        <v>192.8571426</v>
      </c>
      <c r="K88" s="120"/>
      <c r="L88" s="120">
        <f t="shared" si="1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467</v>
      </c>
      <c r="G89" s="117">
        <v>1899</v>
      </c>
      <c r="H89" s="120">
        <v>1200</v>
      </c>
      <c r="I89" s="120"/>
      <c r="J89" s="120">
        <f t="shared" si="0"/>
        <v>128.5714284</v>
      </c>
      <c r="K89" s="120"/>
      <c r="L89" s="120">
        <f t="shared" si="1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468</v>
      </c>
      <c r="G90" s="117">
        <v>1900</v>
      </c>
      <c r="H90" s="120">
        <v>4950</v>
      </c>
      <c r="I90" s="120"/>
      <c r="J90" s="120">
        <f t="shared" si="0"/>
        <v>530.35714214999996</v>
      </c>
      <c r="K90" s="120"/>
      <c r="L90" s="120">
        <f t="shared" si="1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469</v>
      </c>
      <c r="G91" s="117">
        <v>1901</v>
      </c>
      <c r="H91" s="120">
        <v>2500</v>
      </c>
      <c r="I91" s="120"/>
      <c r="J91" s="120">
        <f t="shared" si="0"/>
        <v>267.85714250000001</v>
      </c>
      <c r="K91" s="120"/>
      <c r="L91" s="120">
        <f t="shared" si="1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470</v>
      </c>
      <c r="G92" s="117">
        <v>1903</v>
      </c>
      <c r="H92" s="120">
        <v>4750</v>
      </c>
      <c r="I92" s="120"/>
      <c r="J92" s="120">
        <f t="shared" si="0"/>
        <v>508.92857074999995</v>
      </c>
      <c r="K92" s="120"/>
      <c r="L92" s="120">
        <f t="shared" si="1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471</v>
      </c>
      <c r="G93" s="117">
        <v>1904</v>
      </c>
      <c r="H93" s="120">
        <v>5400</v>
      </c>
      <c r="I93" s="120"/>
      <c r="J93" s="120">
        <f t="shared" si="0"/>
        <v>578.57142779999992</v>
      </c>
      <c r="K93" s="120"/>
      <c r="L93" s="120">
        <f t="shared" si="1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472</v>
      </c>
      <c r="G94" s="117">
        <v>1905</v>
      </c>
      <c r="H94" s="120">
        <v>2600</v>
      </c>
      <c r="I94" s="120"/>
      <c r="J94" s="120">
        <f t="shared" si="0"/>
        <v>278.57142819999996</v>
      </c>
      <c r="K94" s="120"/>
      <c r="L94" s="120">
        <f t="shared" si="1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473</v>
      </c>
      <c r="G95" s="117">
        <v>1906</v>
      </c>
      <c r="H95" s="120">
        <v>4500</v>
      </c>
      <c r="I95" s="120"/>
      <c r="J95" s="120">
        <f t="shared" si="0"/>
        <v>482.14285649999999</v>
      </c>
      <c r="K95" s="120"/>
      <c r="L95" s="120">
        <f t="shared" si="1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474</v>
      </c>
      <c r="G96" s="117">
        <v>1907</v>
      </c>
      <c r="H96" s="120">
        <v>2200</v>
      </c>
      <c r="I96" s="120"/>
      <c r="J96" s="120">
        <f t="shared" si="0"/>
        <v>235.71428539999999</v>
      </c>
      <c r="K96" s="120"/>
      <c r="L96" s="120">
        <f t="shared" si="1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475</v>
      </c>
      <c r="G97" s="117">
        <v>1908</v>
      </c>
      <c r="H97" s="120">
        <v>2950</v>
      </c>
      <c r="I97" s="120"/>
      <c r="J97" s="120">
        <f t="shared" si="0"/>
        <v>316.07142814999997</v>
      </c>
      <c r="K97" s="120"/>
      <c r="L97" s="120">
        <f t="shared" si="1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17</v>
      </c>
      <c r="E98" s="117">
        <v>25</v>
      </c>
      <c r="F98" s="119" t="s">
        <v>476</v>
      </c>
      <c r="G98" s="117">
        <v>1910</v>
      </c>
      <c r="H98" s="120">
        <v>11950</v>
      </c>
      <c r="I98" s="120"/>
      <c r="J98" s="120">
        <f t="shared" si="0"/>
        <v>1280.35714115</v>
      </c>
      <c r="K98" s="120"/>
      <c r="L98" s="120">
        <f t="shared" si="1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477</v>
      </c>
      <c r="G99" s="117">
        <v>1911</v>
      </c>
      <c r="H99" s="120">
        <v>3180</v>
      </c>
      <c r="I99" s="120"/>
      <c r="J99" s="120">
        <f t="shared" si="0"/>
        <v>340.71428526</v>
      </c>
      <c r="K99" s="120"/>
      <c r="L99" s="120">
        <f t="shared" si="1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478</v>
      </c>
      <c r="G100" s="117">
        <v>1912</v>
      </c>
      <c r="H100" s="120">
        <v>1800</v>
      </c>
      <c r="I100" s="120"/>
      <c r="J100" s="120">
        <f t="shared" si="0"/>
        <v>192.8571426</v>
      </c>
      <c r="K100" s="120"/>
      <c r="L100" s="120">
        <f t="shared" si="1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479</v>
      </c>
      <c r="G101" s="117">
        <v>1913</v>
      </c>
      <c r="H101" s="120">
        <v>2950</v>
      </c>
      <c r="I101" s="120"/>
      <c r="J101" s="120">
        <f t="shared" si="0"/>
        <v>316.07142814999997</v>
      </c>
      <c r="K101" s="120"/>
      <c r="L101" s="120">
        <f t="shared" si="1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480</v>
      </c>
      <c r="G102" s="117">
        <v>1914</v>
      </c>
      <c r="H102" s="120">
        <v>1800</v>
      </c>
      <c r="I102" s="120"/>
      <c r="J102" s="120">
        <f t="shared" si="0"/>
        <v>192.8571426</v>
      </c>
      <c r="K102" s="120"/>
      <c r="L102" s="120">
        <f t="shared" si="1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481</v>
      </c>
      <c r="G103" s="122">
        <v>1915</v>
      </c>
      <c r="H103" s="124">
        <v>785.71</v>
      </c>
      <c r="I103" s="124"/>
      <c r="J103" s="120">
        <f t="shared" si="0"/>
        <v>0</v>
      </c>
      <c r="K103" s="124">
        <v>785.71</v>
      </c>
      <c r="L103" s="120">
        <f t="shared" si="1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482</v>
      </c>
      <c r="G104" s="122">
        <v>1916</v>
      </c>
      <c r="H104" s="124">
        <v>2950</v>
      </c>
      <c r="I104" s="124"/>
      <c r="J104" s="120">
        <f t="shared" si="0"/>
        <v>316.07142814999997</v>
      </c>
      <c r="K104" s="124"/>
      <c r="L104" s="120">
        <f t="shared" si="1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483</v>
      </c>
      <c r="G105" s="122">
        <v>1917</v>
      </c>
      <c r="H105" s="124">
        <v>785.71</v>
      </c>
      <c r="I105" s="124"/>
      <c r="J105" s="120">
        <f t="shared" si="0"/>
        <v>0</v>
      </c>
      <c r="K105" s="124">
        <v>785.71</v>
      </c>
      <c r="L105" s="120">
        <f t="shared" si="1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484</v>
      </c>
      <c r="G106" s="122">
        <v>1918</v>
      </c>
      <c r="H106" s="124">
        <v>785.71</v>
      </c>
      <c r="I106" s="124"/>
      <c r="J106" s="120">
        <f t="shared" si="0"/>
        <v>0</v>
      </c>
      <c r="K106" s="124">
        <v>785.71</v>
      </c>
      <c r="L106" s="120">
        <f t="shared" si="1"/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485</v>
      </c>
      <c r="G107" s="122">
        <v>1919</v>
      </c>
      <c r="H107" s="124">
        <v>1535.71</v>
      </c>
      <c r="I107" s="124"/>
      <c r="J107" s="120">
        <f t="shared" si="0"/>
        <v>0</v>
      </c>
      <c r="K107" s="124">
        <v>1535.71</v>
      </c>
      <c r="L107" s="120">
        <f t="shared" si="1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486</v>
      </c>
      <c r="G108" s="122">
        <v>1920</v>
      </c>
      <c r="H108" s="124">
        <v>1535.71</v>
      </c>
      <c r="I108" s="124"/>
      <c r="J108" s="120">
        <f t="shared" si="0"/>
        <v>0</v>
      </c>
      <c r="K108" s="124">
        <v>1535.71</v>
      </c>
      <c r="L108" s="120">
        <f t="shared" si="1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487</v>
      </c>
      <c r="G109" s="117">
        <v>1921</v>
      </c>
      <c r="H109" s="120">
        <v>2300</v>
      </c>
      <c r="I109" s="120"/>
      <c r="J109" s="120">
        <f t="shared" si="0"/>
        <v>246.4285711</v>
      </c>
      <c r="K109" s="120"/>
      <c r="L109" s="120">
        <f t="shared" si="1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488</v>
      </c>
      <c r="G110" s="117">
        <v>1922</v>
      </c>
      <c r="H110" s="120">
        <v>1700</v>
      </c>
      <c r="I110" s="120"/>
      <c r="J110" s="120">
        <f t="shared" si="0"/>
        <v>182.1428569</v>
      </c>
      <c r="K110" s="120"/>
      <c r="L110" s="120">
        <f t="shared" si="1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489</v>
      </c>
      <c r="G111" s="117">
        <v>1923</v>
      </c>
      <c r="H111" s="120">
        <v>2700</v>
      </c>
      <c r="I111" s="120"/>
      <c r="J111" s="120">
        <f t="shared" si="0"/>
        <v>289.28571389999996</v>
      </c>
      <c r="K111" s="120"/>
      <c r="L111" s="120">
        <f t="shared" si="1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490</v>
      </c>
      <c r="G112" s="117">
        <v>1925</v>
      </c>
      <c r="H112" s="120">
        <v>1000</v>
      </c>
      <c r="I112" s="120"/>
      <c r="J112" s="120">
        <f t="shared" si="0"/>
        <v>107.14285699999999</v>
      </c>
      <c r="K112" s="120"/>
      <c r="L112" s="120">
        <f t="shared" si="1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491</v>
      </c>
      <c r="G113" s="117">
        <v>1928</v>
      </c>
      <c r="H113" s="120">
        <v>4940</v>
      </c>
      <c r="I113" s="120"/>
      <c r="J113" s="120">
        <f t="shared" si="0"/>
        <v>529.28571357999999</v>
      </c>
      <c r="K113" s="120"/>
      <c r="L113" s="120">
        <f t="shared" si="1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492</v>
      </c>
      <c r="G114" s="126">
        <v>1927</v>
      </c>
      <c r="H114" s="128">
        <v>30856</v>
      </c>
      <c r="I114" s="128"/>
      <c r="J114" s="128">
        <f t="shared" si="0"/>
        <v>3305.9999955919998</v>
      </c>
      <c r="K114" s="128"/>
      <c r="L114" s="128">
        <f t="shared" si="1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17</v>
      </c>
      <c r="E115" s="129">
        <v>31</v>
      </c>
      <c r="F115" s="130" t="s">
        <v>160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161</v>
      </c>
      <c r="E117" s="118" t="s">
        <v>327</v>
      </c>
      <c r="F117" s="119" t="s">
        <v>493</v>
      </c>
      <c r="G117" s="117">
        <v>1929</v>
      </c>
      <c r="H117" s="120">
        <v>1100</v>
      </c>
      <c r="I117" s="120"/>
      <c r="J117" s="120">
        <f t="shared" ref="J117:J196" si="2">IF(H117-K117=0, 0, (H117-K117)*0.107142857)</f>
        <v>117.8571427</v>
      </c>
      <c r="K117" s="120"/>
      <c r="L117" s="120">
        <f t="shared" ref="L117:L196" si="3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494</v>
      </c>
      <c r="G118" s="117">
        <v>1930</v>
      </c>
      <c r="H118" s="120">
        <v>6150</v>
      </c>
      <c r="I118" s="120"/>
      <c r="J118" s="120">
        <f t="shared" si="2"/>
        <v>658.92857055000002</v>
      </c>
      <c r="K118" s="120"/>
      <c r="L118" s="120">
        <f t="shared" si="3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495</v>
      </c>
      <c r="G119" s="117">
        <v>1931</v>
      </c>
      <c r="H119" s="120">
        <v>5500</v>
      </c>
      <c r="I119" s="120"/>
      <c r="J119" s="120">
        <f t="shared" si="2"/>
        <v>589.28571349999993</v>
      </c>
      <c r="K119" s="120"/>
      <c r="L119" s="120">
        <f t="shared" si="3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496</v>
      </c>
      <c r="G120" s="117">
        <v>1932</v>
      </c>
      <c r="H120" s="120">
        <v>67000</v>
      </c>
      <c r="I120" s="120"/>
      <c r="J120" s="120">
        <f t="shared" si="2"/>
        <v>7178.5714189999999</v>
      </c>
      <c r="K120" s="120"/>
      <c r="L120" s="120">
        <f t="shared" si="3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497</v>
      </c>
      <c r="F121" s="119" t="s">
        <v>498</v>
      </c>
      <c r="G121" s="117">
        <v>1933</v>
      </c>
      <c r="H121" s="120">
        <v>2700</v>
      </c>
      <c r="I121" s="120"/>
      <c r="J121" s="120">
        <f t="shared" si="2"/>
        <v>289.28571389999996</v>
      </c>
      <c r="K121" s="120"/>
      <c r="L121" s="120">
        <f t="shared" si="3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404</v>
      </c>
      <c r="G122" s="117">
        <v>1935</v>
      </c>
      <c r="H122" s="120">
        <v>12400</v>
      </c>
      <c r="I122" s="120"/>
      <c r="J122" s="120">
        <f t="shared" si="2"/>
        <v>1328.5714267999999</v>
      </c>
      <c r="K122" s="120"/>
      <c r="L122" s="120">
        <f t="shared" si="3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355</v>
      </c>
      <c r="F123" s="119" t="s">
        <v>499</v>
      </c>
      <c r="G123" s="117">
        <v>1936</v>
      </c>
      <c r="H123" s="120">
        <v>2500</v>
      </c>
      <c r="I123" s="120"/>
      <c r="J123" s="120">
        <f t="shared" si="2"/>
        <v>267.85714250000001</v>
      </c>
      <c r="K123" s="120"/>
      <c r="L123" s="120">
        <f t="shared" si="3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500</v>
      </c>
      <c r="G124" s="117">
        <v>1937</v>
      </c>
      <c r="H124" s="120">
        <v>6520</v>
      </c>
      <c r="I124" s="120"/>
      <c r="J124" s="120">
        <f t="shared" si="2"/>
        <v>698.57142763999991</v>
      </c>
      <c r="K124" s="120"/>
      <c r="L124" s="120">
        <f t="shared" si="3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501</v>
      </c>
      <c r="G125" s="117">
        <v>1938</v>
      </c>
      <c r="H125" s="120">
        <v>8400</v>
      </c>
      <c r="I125" s="120"/>
      <c r="J125" s="120">
        <f t="shared" si="2"/>
        <v>899.99999879999996</v>
      </c>
      <c r="K125" s="120"/>
      <c r="L125" s="120">
        <f t="shared" si="3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502</v>
      </c>
      <c r="G126" s="117">
        <v>1939</v>
      </c>
      <c r="H126" s="120">
        <v>2900</v>
      </c>
      <c r="I126" s="120"/>
      <c r="J126" s="120">
        <f t="shared" si="2"/>
        <v>310.71428529999997</v>
      </c>
      <c r="K126" s="120"/>
      <c r="L126" s="120">
        <f t="shared" si="3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503</v>
      </c>
      <c r="G127" s="117">
        <v>1934</v>
      </c>
      <c r="H127" s="120">
        <v>2571.4299999999998</v>
      </c>
      <c r="I127" s="120"/>
      <c r="J127" s="120">
        <f t="shared" si="2"/>
        <v>0</v>
      </c>
      <c r="K127" s="120">
        <v>2571.4299999999998</v>
      </c>
      <c r="L127" s="120">
        <f t="shared" si="3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504</v>
      </c>
      <c r="G128" s="117">
        <v>1940</v>
      </c>
      <c r="H128" s="120">
        <v>2300</v>
      </c>
      <c r="I128" s="120"/>
      <c r="J128" s="120">
        <f t="shared" si="2"/>
        <v>246.4285711</v>
      </c>
      <c r="K128" s="120"/>
      <c r="L128" s="120">
        <f t="shared" si="3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392</v>
      </c>
      <c r="F129" s="119" t="s">
        <v>505</v>
      </c>
      <c r="G129" s="117">
        <v>1941</v>
      </c>
      <c r="H129" s="120">
        <v>1500</v>
      </c>
      <c r="I129" s="120"/>
      <c r="J129" s="120">
        <f t="shared" si="2"/>
        <v>160.71428549999999</v>
      </c>
      <c r="K129" s="120"/>
      <c r="L129" s="120">
        <f t="shared" si="3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506</v>
      </c>
      <c r="G130" s="117">
        <v>1942</v>
      </c>
      <c r="H130" s="120">
        <v>500</v>
      </c>
      <c r="I130" s="120"/>
      <c r="J130" s="120">
        <f t="shared" si="2"/>
        <v>53.571428499999996</v>
      </c>
      <c r="K130" s="120"/>
      <c r="L130" s="120">
        <f t="shared" si="3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507</v>
      </c>
      <c r="G131" s="117">
        <v>1944</v>
      </c>
      <c r="H131" s="120">
        <v>2250</v>
      </c>
      <c r="I131" s="120"/>
      <c r="J131" s="120">
        <f t="shared" si="2"/>
        <v>241.07142825</v>
      </c>
      <c r="K131" s="120"/>
      <c r="L131" s="120">
        <f t="shared" si="3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508</v>
      </c>
      <c r="G132" s="117">
        <v>1943</v>
      </c>
      <c r="H132" s="120">
        <v>3600</v>
      </c>
      <c r="I132" s="120"/>
      <c r="J132" s="120">
        <f t="shared" si="2"/>
        <v>385.71428520000001</v>
      </c>
      <c r="K132" s="120"/>
      <c r="L132" s="120">
        <f t="shared" si="3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509</v>
      </c>
      <c r="G133" s="117">
        <v>1945</v>
      </c>
      <c r="H133" s="120">
        <v>34800</v>
      </c>
      <c r="I133" s="120"/>
      <c r="J133" s="120">
        <f t="shared" si="2"/>
        <v>3728.5714235999999</v>
      </c>
      <c r="K133" s="120"/>
      <c r="L133" s="120">
        <f t="shared" si="3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277</v>
      </c>
      <c r="F134" s="119" t="s">
        <v>510</v>
      </c>
      <c r="G134" s="117">
        <v>1946</v>
      </c>
      <c r="H134" s="120">
        <v>2700</v>
      </c>
      <c r="I134" s="120"/>
      <c r="J134" s="120">
        <f t="shared" si="2"/>
        <v>289.28571389999996</v>
      </c>
      <c r="K134" s="120"/>
      <c r="L134" s="120">
        <f t="shared" si="3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287</v>
      </c>
      <c r="F135" s="119" t="s">
        <v>511</v>
      </c>
      <c r="G135" s="117">
        <v>1947</v>
      </c>
      <c r="H135" s="120">
        <v>3400</v>
      </c>
      <c r="I135" s="120"/>
      <c r="J135" s="120">
        <f t="shared" si="2"/>
        <v>364.2857138</v>
      </c>
      <c r="K135" s="120"/>
      <c r="L135" s="120">
        <f t="shared" si="3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512</v>
      </c>
      <c r="G136" s="117">
        <v>1948</v>
      </c>
      <c r="H136" s="120">
        <v>2700</v>
      </c>
      <c r="I136" s="120"/>
      <c r="J136" s="120">
        <f t="shared" si="2"/>
        <v>289.28571389999996</v>
      </c>
      <c r="K136" s="120"/>
      <c r="L136" s="120">
        <f t="shared" si="3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513</v>
      </c>
      <c r="G137" s="117">
        <v>1949</v>
      </c>
      <c r="H137" s="120">
        <v>3400</v>
      </c>
      <c r="I137" s="120"/>
      <c r="J137" s="120">
        <f t="shared" si="2"/>
        <v>364.2857138</v>
      </c>
      <c r="K137" s="120"/>
      <c r="L137" s="120">
        <f t="shared" si="3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514</v>
      </c>
      <c r="G138" s="117">
        <v>1950</v>
      </c>
      <c r="H138" s="120">
        <v>5000</v>
      </c>
      <c r="I138" s="120"/>
      <c r="J138" s="120">
        <f t="shared" si="2"/>
        <v>535.71428500000002</v>
      </c>
      <c r="K138" s="120"/>
      <c r="L138" s="120">
        <f t="shared" si="3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515</v>
      </c>
      <c r="G139" s="117">
        <v>1951</v>
      </c>
      <c r="H139" s="120">
        <v>3000</v>
      </c>
      <c r="I139" s="120"/>
      <c r="J139" s="120">
        <f t="shared" si="2"/>
        <v>321.42857099999998</v>
      </c>
      <c r="K139" s="120"/>
      <c r="L139" s="120">
        <f t="shared" si="3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516</v>
      </c>
      <c r="G140" s="117">
        <v>1952</v>
      </c>
      <c r="H140" s="120">
        <v>4900</v>
      </c>
      <c r="I140" s="120"/>
      <c r="J140" s="120">
        <f t="shared" si="2"/>
        <v>524.99999930000001</v>
      </c>
      <c r="K140" s="120"/>
      <c r="L140" s="120">
        <f t="shared" si="3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476</v>
      </c>
      <c r="G141" s="117">
        <v>1953</v>
      </c>
      <c r="H141" s="120">
        <v>9000</v>
      </c>
      <c r="I141" s="120"/>
      <c r="J141" s="120">
        <f t="shared" si="2"/>
        <v>964.28571299999999</v>
      </c>
      <c r="K141" s="120"/>
      <c r="L141" s="120">
        <f t="shared" si="3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294</v>
      </c>
      <c r="F142" s="119" t="s">
        <v>517</v>
      </c>
      <c r="G142" s="117">
        <v>1954</v>
      </c>
      <c r="H142" s="120">
        <v>2950</v>
      </c>
      <c r="I142" s="120"/>
      <c r="J142" s="120">
        <f t="shared" si="2"/>
        <v>316.07142814999997</v>
      </c>
      <c r="K142" s="120"/>
      <c r="L142" s="120">
        <f t="shared" si="3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294</v>
      </c>
      <c r="F143" s="119" t="s">
        <v>518</v>
      </c>
      <c r="G143" s="117">
        <v>1955</v>
      </c>
      <c r="H143" s="120">
        <v>1200</v>
      </c>
      <c r="I143" s="120"/>
      <c r="J143" s="120">
        <f t="shared" si="2"/>
        <v>128.5714284</v>
      </c>
      <c r="K143" s="120"/>
      <c r="L143" s="120">
        <f t="shared" si="3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519</v>
      </c>
      <c r="G144" s="117">
        <v>1956</v>
      </c>
      <c r="H144" s="120">
        <v>2450</v>
      </c>
      <c r="I144" s="120"/>
      <c r="J144" s="120">
        <f t="shared" si="2"/>
        <v>262.49999965000001</v>
      </c>
      <c r="K144" s="120"/>
      <c r="L144" s="120">
        <f t="shared" si="3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520</v>
      </c>
      <c r="G145" s="117">
        <v>1957</v>
      </c>
      <c r="H145" s="120">
        <v>1950</v>
      </c>
      <c r="I145" s="120"/>
      <c r="J145" s="120">
        <f t="shared" si="2"/>
        <v>208.92857114999998</v>
      </c>
      <c r="K145" s="120"/>
      <c r="L145" s="120">
        <f t="shared" si="3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521</v>
      </c>
      <c r="G146" s="117">
        <v>1959</v>
      </c>
      <c r="H146" s="120">
        <v>4500</v>
      </c>
      <c r="I146" s="120"/>
      <c r="J146" s="120">
        <f t="shared" si="2"/>
        <v>482.14285649999999</v>
      </c>
      <c r="K146" s="120"/>
      <c r="L146" s="120">
        <f t="shared" si="3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161</v>
      </c>
      <c r="E147" s="118" t="s">
        <v>294</v>
      </c>
      <c r="F147" s="119" t="s">
        <v>522</v>
      </c>
      <c r="G147" s="117">
        <v>1961</v>
      </c>
      <c r="H147" s="120">
        <v>2000</v>
      </c>
      <c r="I147" s="120"/>
      <c r="J147" s="120">
        <f t="shared" si="2"/>
        <v>214.28571399999998</v>
      </c>
      <c r="K147" s="120"/>
      <c r="L147" s="120">
        <f t="shared" si="3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523</v>
      </c>
      <c r="G148" s="117">
        <v>1960</v>
      </c>
      <c r="H148" s="120">
        <v>23500</v>
      </c>
      <c r="I148" s="120"/>
      <c r="J148" s="120">
        <f t="shared" si="2"/>
        <v>2517.8571394999999</v>
      </c>
      <c r="K148" s="120"/>
      <c r="L148" s="120">
        <f t="shared" si="3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524</v>
      </c>
      <c r="G149" s="117">
        <v>1962</v>
      </c>
      <c r="H149" s="120">
        <v>1700</v>
      </c>
      <c r="I149" s="120"/>
      <c r="J149" s="120">
        <f t="shared" si="2"/>
        <v>182.1428569</v>
      </c>
      <c r="K149" s="120"/>
      <c r="L149" s="120">
        <f t="shared" si="3"/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525</v>
      </c>
      <c r="G150" s="117">
        <v>1964</v>
      </c>
      <c r="H150" s="120">
        <v>5400</v>
      </c>
      <c r="I150" s="120"/>
      <c r="J150" s="120">
        <f t="shared" si="2"/>
        <v>578.57142779999992</v>
      </c>
      <c r="K150" s="120"/>
      <c r="L150" s="120">
        <f t="shared" si="3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526</v>
      </c>
      <c r="G151" s="117">
        <v>1965</v>
      </c>
      <c r="H151" s="120">
        <v>8500</v>
      </c>
      <c r="I151" s="120"/>
      <c r="J151" s="120">
        <f t="shared" si="2"/>
        <v>910.71428449999996</v>
      </c>
      <c r="K151" s="120"/>
      <c r="L151" s="120">
        <f t="shared" si="3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527</v>
      </c>
      <c r="G152" s="117">
        <v>1967</v>
      </c>
      <c r="H152" s="120">
        <v>2500</v>
      </c>
      <c r="I152" s="120"/>
      <c r="J152" s="120">
        <f t="shared" si="2"/>
        <v>0</v>
      </c>
      <c r="K152" s="120">
        <v>2500</v>
      </c>
      <c r="L152" s="120">
        <f t="shared" si="3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528</v>
      </c>
      <c r="G153" s="117">
        <v>1963</v>
      </c>
      <c r="H153" s="120">
        <v>1400</v>
      </c>
      <c r="I153" s="120"/>
      <c r="J153" s="120">
        <f t="shared" si="2"/>
        <v>149.99999979999998</v>
      </c>
      <c r="K153" s="120"/>
      <c r="L153" s="120">
        <f t="shared" si="3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529</v>
      </c>
      <c r="G154" s="117">
        <v>1966</v>
      </c>
      <c r="H154" s="120">
        <v>2200</v>
      </c>
      <c r="I154" s="120"/>
      <c r="J154" s="120">
        <f t="shared" si="2"/>
        <v>235.71428539999999</v>
      </c>
      <c r="K154" s="120"/>
      <c r="L154" s="120">
        <f t="shared" si="3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409</v>
      </c>
      <c r="G155" s="117">
        <v>1968</v>
      </c>
      <c r="H155" s="120">
        <v>4300</v>
      </c>
      <c r="I155" s="120"/>
      <c r="J155" s="120">
        <f t="shared" si="2"/>
        <v>460.71428509999998</v>
      </c>
      <c r="K155" s="120"/>
      <c r="L155" s="120">
        <f t="shared" si="3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410</v>
      </c>
      <c r="G156" s="117">
        <v>1969</v>
      </c>
      <c r="H156" s="120">
        <v>4650</v>
      </c>
      <c r="I156" s="120"/>
      <c r="J156" s="120">
        <f t="shared" si="2"/>
        <v>498.21428505</v>
      </c>
      <c r="K156" s="120"/>
      <c r="L156" s="120">
        <f t="shared" si="3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411</v>
      </c>
      <c r="G157" s="117">
        <v>1970</v>
      </c>
      <c r="H157" s="120">
        <v>4000</v>
      </c>
      <c r="I157" s="120"/>
      <c r="J157" s="120">
        <f t="shared" si="2"/>
        <v>428.57142799999997</v>
      </c>
      <c r="K157" s="120"/>
      <c r="L157" s="120">
        <f t="shared" si="3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530</v>
      </c>
      <c r="G158" s="117">
        <v>1971</v>
      </c>
      <c r="H158" s="120">
        <v>4000</v>
      </c>
      <c r="I158" s="120"/>
      <c r="J158" s="120">
        <f t="shared" si="2"/>
        <v>428.57142799999997</v>
      </c>
      <c r="K158" s="120"/>
      <c r="L158" s="120">
        <f t="shared" si="3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531</v>
      </c>
      <c r="G159" s="117">
        <v>1972</v>
      </c>
      <c r="H159" s="120">
        <v>2000</v>
      </c>
      <c r="I159" s="120"/>
      <c r="J159" s="120">
        <f t="shared" si="2"/>
        <v>214.28571399999998</v>
      </c>
      <c r="K159" s="120"/>
      <c r="L159" s="120">
        <f t="shared" si="3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532</v>
      </c>
      <c r="G160" s="117">
        <v>1973</v>
      </c>
      <c r="H160" s="120">
        <v>1700</v>
      </c>
      <c r="I160" s="120"/>
      <c r="J160" s="120">
        <f t="shared" si="2"/>
        <v>182.1428569</v>
      </c>
      <c r="K160" s="120"/>
      <c r="L160" s="120">
        <f t="shared" si="3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533</v>
      </c>
      <c r="G161" s="117">
        <v>1974</v>
      </c>
      <c r="H161" s="120">
        <v>2200</v>
      </c>
      <c r="I161" s="120"/>
      <c r="J161" s="120">
        <f t="shared" si="2"/>
        <v>235.71428539999999</v>
      </c>
      <c r="K161" s="120"/>
      <c r="L161" s="120">
        <f t="shared" si="3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534</v>
      </c>
      <c r="G162" s="117">
        <v>1975</v>
      </c>
      <c r="H162" s="120">
        <v>2700</v>
      </c>
      <c r="I162" s="120"/>
      <c r="J162" s="120">
        <f t="shared" si="2"/>
        <v>289.28571389999996</v>
      </c>
      <c r="K162" s="120"/>
      <c r="L162" s="120">
        <f t="shared" si="3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445</v>
      </c>
      <c r="G163" s="117">
        <v>1976</v>
      </c>
      <c r="H163" s="120">
        <v>3200</v>
      </c>
      <c r="I163" s="120"/>
      <c r="J163" s="120">
        <f t="shared" si="2"/>
        <v>342.85714239999999</v>
      </c>
      <c r="K163" s="120"/>
      <c r="L163" s="120">
        <f t="shared" si="3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417</v>
      </c>
      <c r="G164" s="117">
        <v>1977</v>
      </c>
      <c r="H164" s="120">
        <v>1200</v>
      </c>
      <c r="I164" s="120"/>
      <c r="J164" s="120">
        <f t="shared" si="2"/>
        <v>128.5714284</v>
      </c>
      <c r="K164" s="120"/>
      <c r="L164" s="120">
        <f t="shared" si="3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535</v>
      </c>
      <c r="G165" s="117">
        <v>1978</v>
      </c>
      <c r="H165" s="120">
        <v>6480</v>
      </c>
      <c r="I165" s="120"/>
      <c r="J165" s="120">
        <f t="shared" si="2"/>
        <v>694.28571335999993</v>
      </c>
      <c r="K165" s="120"/>
      <c r="L165" s="120">
        <f t="shared" si="3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536</v>
      </c>
      <c r="G166" s="117">
        <v>1979</v>
      </c>
      <c r="H166" s="120">
        <v>7200</v>
      </c>
      <c r="I166" s="120"/>
      <c r="J166" s="120">
        <f t="shared" si="2"/>
        <v>771.42857040000001</v>
      </c>
      <c r="K166" s="120"/>
      <c r="L166" s="120">
        <f t="shared" si="3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537</v>
      </c>
      <c r="G167" s="117">
        <v>1980</v>
      </c>
      <c r="H167" s="120">
        <v>3900</v>
      </c>
      <c r="I167" s="120"/>
      <c r="J167" s="120">
        <f t="shared" si="2"/>
        <v>417.85714229999996</v>
      </c>
      <c r="K167" s="120"/>
      <c r="L167" s="120">
        <f t="shared" si="3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538</v>
      </c>
      <c r="G168" s="117">
        <v>1983</v>
      </c>
      <c r="H168" s="120">
        <v>1800</v>
      </c>
      <c r="I168" s="120"/>
      <c r="J168" s="120">
        <f t="shared" si="2"/>
        <v>192.8571426</v>
      </c>
      <c r="K168" s="120"/>
      <c r="L168" s="120">
        <f t="shared" si="3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539</v>
      </c>
      <c r="G169" s="117">
        <v>1981</v>
      </c>
      <c r="H169" s="120">
        <v>1800</v>
      </c>
      <c r="I169" s="120"/>
      <c r="J169" s="120">
        <f t="shared" si="2"/>
        <v>192.8571426</v>
      </c>
      <c r="K169" s="120"/>
      <c r="L169" s="120">
        <f t="shared" si="3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540</v>
      </c>
      <c r="G170" s="117">
        <v>1982</v>
      </c>
      <c r="H170" s="120">
        <v>1800</v>
      </c>
      <c r="I170" s="120"/>
      <c r="J170" s="120">
        <f t="shared" si="2"/>
        <v>192.8571426</v>
      </c>
      <c r="K170" s="120"/>
      <c r="L170" s="120">
        <f t="shared" si="3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541</v>
      </c>
      <c r="G171" s="117">
        <v>1985</v>
      </c>
      <c r="H171" s="120">
        <v>1600</v>
      </c>
      <c r="I171" s="120"/>
      <c r="J171" s="120">
        <f t="shared" si="2"/>
        <v>171.42857119999999</v>
      </c>
      <c r="K171" s="120"/>
      <c r="L171" s="120">
        <f t="shared" si="3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458</v>
      </c>
      <c r="G172" s="117">
        <v>1984</v>
      </c>
      <c r="H172" s="120">
        <v>6300</v>
      </c>
      <c r="I172" s="120"/>
      <c r="J172" s="120">
        <f t="shared" si="2"/>
        <v>674.99999909999997</v>
      </c>
      <c r="K172" s="120"/>
      <c r="L172" s="120">
        <f t="shared" si="3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410</v>
      </c>
      <c r="G173" s="117">
        <v>1986</v>
      </c>
      <c r="H173" s="120">
        <v>3050</v>
      </c>
      <c r="I173" s="120"/>
      <c r="J173" s="120">
        <f t="shared" si="2"/>
        <v>326.78571384999998</v>
      </c>
      <c r="K173" s="120"/>
      <c r="L173" s="120">
        <f t="shared" si="3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542</v>
      </c>
      <c r="G174" s="117">
        <v>1987</v>
      </c>
      <c r="H174" s="120">
        <v>3200</v>
      </c>
      <c r="I174" s="120"/>
      <c r="J174" s="120">
        <f t="shared" si="2"/>
        <v>342.85714239999999</v>
      </c>
      <c r="K174" s="120"/>
      <c r="L174" s="120">
        <f t="shared" si="3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543</v>
      </c>
      <c r="G175" s="117">
        <v>1988</v>
      </c>
      <c r="H175" s="120">
        <v>2700</v>
      </c>
      <c r="I175" s="120"/>
      <c r="J175" s="120">
        <f t="shared" si="2"/>
        <v>289.28571389999996</v>
      </c>
      <c r="K175" s="120"/>
      <c r="L175" s="120">
        <f t="shared" si="3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443</v>
      </c>
      <c r="G176" s="117">
        <v>1989</v>
      </c>
      <c r="H176" s="120">
        <v>7500</v>
      </c>
      <c r="I176" s="120"/>
      <c r="J176" s="120">
        <f t="shared" si="2"/>
        <v>803.57142749999991</v>
      </c>
      <c r="K176" s="120"/>
      <c r="L176" s="120">
        <f t="shared" si="3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430</v>
      </c>
      <c r="G177" s="117">
        <v>1990</v>
      </c>
      <c r="H177" s="120">
        <v>25000</v>
      </c>
      <c r="I177" s="120"/>
      <c r="J177" s="120">
        <f t="shared" si="2"/>
        <v>2678.5714249999996</v>
      </c>
      <c r="K177" s="120"/>
      <c r="L177" s="120">
        <f t="shared" si="3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412</v>
      </c>
      <c r="G178" s="117">
        <v>1991</v>
      </c>
      <c r="H178" s="120">
        <v>2000</v>
      </c>
      <c r="I178" s="120"/>
      <c r="J178" s="120">
        <f t="shared" si="2"/>
        <v>214.28571399999998</v>
      </c>
      <c r="K178" s="120"/>
      <c r="L178" s="120">
        <f t="shared" si="3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544</v>
      </c>
      <c r="G179" s="117">
        <v>1992</v>
      </c>
      <c r="H179" s="120">
        <v>4000</v>
      </c>
      <c r="I179" s="120"/>
      <c r="J179" s="120">
        <f t="shared" si="2"/>
        <v>428.57142799999997</v>
      </c>
      <c r="K179" s="120"/>
      <c r="L179" s="120">
        <f t="shared" si="3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545</v>
      </c>
      <c r="G180" s="117">
        <v>1993</v>
      </c>
      <c r="H180" s="120">
        <v>8000</v>
      </c>
      <c r="I180" s="120"/>
      <c r="J180" s="120">
        <f t="shared" si="2"/>
        <v>857.14285599999994</v>
      </c>
      <c r="K180" s="120"/>
      <c r="L180" s="120">
        <f t="shared" si="3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546</v>
      </c>
      <c r="G181" s="117">
        <v>1994</v>
      </c>
      <c r="H181" s="120">
        <v>3400</v>
      </c>
      <c r="I181" s="120"/>
      <c r="J181" s="120">
        <f t="shared" si="2"/>
        <v>364.2857138</v>
      </c>
      <c r="K181" s="120"/>
      <c r="L181" s="120">
        <f t="shared" si="3"/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528</v>
      </c>
      <c r="G182" s="117">
        <v>1995</v>
      </c>
      <c r="H182" s="120">
        <v>500</v>
      </c>
      <c r="I182" s="120"/>
      <c r="J182" s="120">
        <f t="shared" si="2"/>
        <v>53.571428499999996</v>
      </c>
      <c r="K182" s="120"/>
      <c r="L182" s="120">
        <f t="shared" si="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547</v>
      </c>
      <c r="G183" s="117">
        <v>1996</v>
      </c>
      <c r="H183" s="120">
        <v>4300</v>
      </c>
      <c r="I183" s="120"/>
      <c r="J183" s="120">
        <f t="shared" si="2"/>
        <v>460.71428509999998</v>
      </c>
      <c r="K183" s="120"/>
      <c r="L183" s="120">
        <f t="shared" si="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548</v>
      </c>
      <c r="G184" s="117">
        <v>1997</v>
      </c>
      <c r="H184" s="120">
        <v>2700</v>
      </c>
      <c r="I184" s="120"/>
      <c r="J184" s="120">
        <f t="shared" si="2"/>
        <v>289.28571389999996</v>
      </c>
      <c r="K184" s="120"/>
      <c r="L184" s="120">
        <f t="shared" si="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549</v>
      </c>
      <c r="G185" s="117">
        <v>1998</v>
      </c>
      <c r="H185" s="120">
        <v>2700</v>
      </c>
      <c r="I185" s="120"/>
      <c r="J185" s="120">
        <f t="shared" si="2"/>
        <v>289.28571389999996</v>
      </c>
      <c r="K185" s="120"/>
      <c r="L185" s="120">
        <f t="shared" si="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550</v>
      </c>
      <c r="G186" s="117">
        <v>2051</v>
      </c>
      <c r="H186" s="120">
        <v>2650</v>
      </c>
      <c r="I186" s="120"/>
      <c r="J186" s="120">
        <f t="shared" si="2"/>
        <v>283.92857104999996</v>
      </c>
      <c r="K186" s="120"/>
      <c r="L186" s="120">
        <f t="shared" si="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551</v>
      </c>
      <c r="G187" s="117">
        <v>2052</v>
      </c>
      <c r="H187" s="120">
        <v>5400</v>
      </c>
      <c r="I187" s="120"/>
      <c r="J187" s="120">
        <f t="shared" si="2"/>
        <v>578.57142779999992</v>
      </c>
      <c r="K187" s="120"/>
      <c r="L187" s="120">
        <f t="shared" si="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552</v>
      </c>
      <c r="G188" s="117">
        <v>1999</v>
      </c>
      <c r="H188" s="120">
        <v>4100</v>
      </c>
      <c r="I188" s="120"/>
      <c r="J188" s="120">
        <f t="shared" si="2"/>
        <v>439.28571369999997</v>
      </c>
      <c r="K188" s="120"/>
      <c r="L188" s="120">
        <f t="shared" si="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495</v>
      </c>
      <c r="G189" s="117">
        <v>2000</v>
      </c>
      <c r="H189" s="120">
        <v>27000</v>
      </c>
      <c r="I189" s="120"/>
      <c r="J189" s="120">
        <f t="shared" si="2"/>
        <v>2892.8571389999997</v>
      </c>
      <c r="K189" s="120"/>
      <c r="L189" s="120">
        <f t="shared" si="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553</v>
      </c>
      <c r="G190" s="117">
        <v>2053</v>
      </c>
      <c r="H190" s="120">
        <v>5650</v>
      </c>
      <c r="I190" s="120"/>
      <c r="J190" s="120">
        <f t="shared" si="2"/>
        <v>605.35714204999999</v>
      </c>
      <c r="K190" s="120"/>
      <c r="L190" s="120">
        <f t="shared" si="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554</v>
      </c>
      <c r="G191" s="117">
        <v>2001</v>
      </c>
      <c r="H191" s="120">
        <v>2500</v>
      </c>
      <c r="I191" s="120"/>
      <c r="J191" s="120">
        <f t="shared" si="2"/>
        <v>267.85714250000001</v>
      </c>
      <c r="K191" s="120"/>
      <c r="L191" s="120">
        <f t="shared" si="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555</v>
      </c>
      <c r="G192" s="117">
        <v>2002</v>
      </c>
      <c r="H192" s="120">
        <v>2142.85</v>
      </c>
      <c r="I192" s="120"/>
      <c r="J192" s="120">
        <f t="shared" si="2"/>
        <v>0</v>
      </c>
      <c r="K192" s="120">
        <v>2142.85</v>
      </c>
      <c r="L192" s="120">
        <f t="shared" si="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556</v>
      </c>
      <c r="G193" s="117">
        <v>2003</v>
      </c>
      <c r="H193" s="120">
        <v>2950</v>
      </c>
      <c r="I193" s="120"/>
      <c r="J193" s="120">
        <f t="shared" si="2"/>
        <v>316.07142814999997</v>
      </c>
      <c r="K193" s="120"/>
      <c r="L193" s="120">
        <f t="shared" si="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557</v>
      </c>
      <c r="G194" s="117">
        <v>2004</v>
      </c>
      <c r="H194" s="120">
        <v>2050</v>
      </c>
      <c r="I194" s="120"/>
      <c r="J194" s="120">
        <f t="shared" si="2"/>
        <v>219.64285684999999</v>
      </c>
      <c r="K194" s="120"/>
      <c r="L194" s="120">
        <f t="shared" si="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161</v>
      </c>
      <c r="E195" s="132">
        <v>25</v>
      </c>
      <c r="F195" s="133" t="s">
        <v>558</v>
      </c>
      <c r="G195" s="132">
        <v>2005</v>
      </c>
      <c r="H195" s="134">
        <v>5700</v>
      </c>
      <c r="I195" s="134"/>
      <c r="J195" s="120">
        <f t="shared" si="2"/>
        <v>610.71428489999994</v>
      </c>
      <c r="K195" s="134"/>
      <c r="L195" s="120">
        <f t="shared" si="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559</v>
      </c>
      <c r="G196" s="135">
        <v>2006</v>
      </c>
      <c r="H196" s="137">
        <v>3450</v>
      </c>
      <c r="I196" s="137"/>
      <c r="J196" s="364">
        <f t="shared" si="2"/>
        <v>369.64285665</v>
      </c>
      <c r="K196" s="364"/>
      <c r="L196" s="364">
        <f t="shared" si="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161</v>
      </c>
      <c r="E197" s="135">
        <v>28</v>
      </c>
      <c r="F197" s="130" t="s">
        <v>160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225</v>
      </c>
      <c r="E199" s="118" t="s">
        <v>327</v>
      </c>
      <c r="F199" s="119" t="s">
        <v>560</v>
      </c>
      <c r="G199" s="117">
        <v>2007</v>
      </c>
      <c r="H199" s="120">
        <v>3200</v>
      </c>
      <c r="I199" s="120"/>
      <c r="J199" s="120">
        <f t="shared" ref="J199:J316" si="4">IF(H199-K199=0, 0, (H199-K199)*0.107142857)</f>
        <v>342.85714239999999</v>
      </c>
      <c r="K199" s="120"/>
      <c r="L199" s="120">
        <f t="shared" ref="L199:L316" si="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497</v>
      </c>
      <c r="F200" s="119" t="s">
        <v>400</v>
      </c>
      <c r="G200" s="117">
        <v>2009</v>
      </c>
      <c r="H200" s="120">
        <v>2160</v>
      </c>
      <c r="I200" s="120"/>
      <c r="J200" s="120">
        <f t="shared" si="4"/>
        <v>231.42857111999999</v>
      </c>
      <c r="K200" s="120"/>
      <c r="L200" s="120">
        <f t="shared" si="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355</v>
      </c>
      <c r="F201" s="119" t="s">
        <v>561</v>
      </c>
      <c r="G201" s="117">
        <v>2010</v>
      </c>
      <c r="H201" s="120">
        <v>13300</v>
      </c>
      <c r="I201" s="120"/>
      <c r="J201" s="120">
        <f t="shared" si="4"/>
        <v>1424.9999980999999</v>
      </c>
      <c r="K201" s="120"/>
      <c r="L201" s="120">
        <f t="shared" si="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562</v>
      </c>
      <c r="G202" s="117">
        <v>2012</v>
      </c>
      <c r="H202" s="120">
        <v>2320</v>
      </c>
      <c r="I202" s="120"/>
      <c r="J202" s="120">
        <f t="shared" si="4"/>
        <v>248.57142823999999</v>
      </c>
      <c r="K202" s="120"/>
      <c r="L202" s="120">
        <f t="shared" si="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563</v>
      </c>
      <c r="G203" s="117">
        <v>2013</v>
      </c>
      <c r="H203" s="120">
        <v>4400</v>
      </c>
      <c r="I203" s="120"/>
      <c r="J203" s="120">
        <f t="shared" si="4"/>
        <v>471.42857079999999</v>
      </c>
      <c r="K203" s="120"/>
      <c r="L203" s="120">
        <f t="shared" si="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564</v>
      </c>
      <c r="G204" s="117">
        <v>2011</v>
      </c>
      <c r="H204" s="120">
        <v>2600</v>
      </c>
      <c r="I204" s="120"/>
      <c r="J204" s="120">
        <f t="shared" si="4"/>
        <v>278.57142819999996</v>
      </c>
      <c r="K204" s="120"/>
      <c r="L204" s="120">
        <f t="shared" si="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392</v>
      </c>
      <c r="F205" s="119" t="s">
        <v>459</v>
      </c>
      <c r="G205" s="117">
        <v>2017</v>
      </c>
      <c r="H205" s="120">
        <v>3000</v>
      </c>
      <c r="I205" s="120"/>
      <c r="J205" s="120">
        <f t="shared" si="4"/>
        <v>321.42857099999998</v>
      </c>
      <c r="K205" s="120"/>
      <c r="L205" s="120">
        <f t="shared" si="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565</v>
      </c>
      <c r="G206" s="117">
        <v>2019</v>
      </c>
      <c r="H206" s="120">
        <v>155000</v>
      </c>
      <c r="I206" s="120"/>
      <c r="J206" s="120">
        <f t="shared" si="4"/>
        <v>16607.142834999999</v>
      </c>
      <c r="K206" s="120"/>
      <c r="L206" s="120">
        <f t="shared" si="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566</v>
      </c>
      <c r="G207" s="117">
        <v>2014</v>
      </c>
      <c r="H207" s="120">
        <v>4700</v>
      </c>
      <c r="I207" s="120"/>
      <c r="J207" s="120">
        <f t="shared" si="4"/>
        <v>503.57142789999995</v>
      </c>
      <c r="K207" s="120"/>
      <c r="L207" s="120">
        <f t="shared" si="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567</v>
      </c>
      <c r="G208" s="117">
        <v>2015</v>
      </c>
      <c r="H208" s="120">
        <v>1928.57</v>
      </c>
      <c r="I208" s="120"/>
      <c r="J208" s="120">
        <f t="shared" si="4"/>
        <v>0</v>
      </c>
      <c r="K208" s="120">
        <v>1928.57</v>
      </c>
      <c r="L208" s="120">
        <f t="shared" si="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568</v>
      </c>
      <c r="G209" s="117">
        <v>2018</v>
      </c>
      <c r="H209" s="120">
        <v>2160</v>
      </c>
      <c r="I209" s="120"/>
      <c r="J209" s="120">
        <f t="shared" si="4"/>
        <v>231.42857111999999</v>
      </c>
      <c r="K209" s="120"/>
      <c r="L209" s="120">
        <f t="shared" si="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569</v>
      </c>
      <c r="G210" s="117">
        <v>2016</v>
      </c>
      <c r="H210" s="120">
        <v>2700</v>
      </c>
      <c r="I210" s="120"/>
      <c r="J210" s="120">
        <f t="shared" si="4"/>
        <v>289.28571389999996</v>
      </c>
      <c r="K210" s="120"/>
      <c r="L210" s="120">
        <f t="shared" si="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277</v>
      </c>
      <c r="F211" s="119" t="s">
        <v>570</v>
      </c>
      <c r="G211" s="117">
        <v>2020</v>
      </c>
      <c r="H211" s="120">
        <v>5000</v>
      </c>
      <c r="I211" s="120"/>
      <c r="J211" s="120">
        <f t="shared" si="4"/>
        <v>535.71428500000002</v>
      </c>
      <c r="K211" s="120"/>
      <c r="L211" s="120">
        <f t="shared" si="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571</v>
      </c>
      <c r="G212" s="117">
        <v>2021</v>
      </c>
      <c r="H212" s="120">
        <v>3600</v>
      </c>
      <c r="I212" s="120"/>
      <c r="J212" s="120">
        <f t="shared" si="4"/>
        <v>385.71428520000001</v>
      </c>
      <c r="K212" s="120"/>
      <c r="L212" s="120">
        <f t="shared" si="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287</v>
      </c>
      <c r="F213" s="119" t="s">
        <v>572</v>
      </c>
      <c r="G213" s="117">
        <v>2022</v>
      </c>
      <c r="H213" s="120">
        <v>2950</v>
      </c>
      <c r="I213" s="120"/>
      <c r="J213" s="120">
        <f t="shared" si="4"/>
        <v>316.07142814999997</v>
      </c>
      <c r="K213" s="120"/>
      <c r="L213" s="120">
        <f t="shared" si="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573</v>
      </c>
      <c r="G214" s="117">
        <v>2023</v>
      </c>
      <c r="H214" s="120">
        <v>2700</v>
      </c>
      <c r="I214" s="120"/>
      <c r="J214" s="120">
        <f t="shared" si="4"/>
        <v>289.28571389999996</v>
      </c>
      <c r="K214" s="120"/>
      <c r="L214" s="120">
        <f t="shared" si="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567</v>
      </c>
      <c r="G215" s="117">
        <v>2026</v>
      </c>
      <c r="H215" s="120">
        <v>1928.57</v>
      </c>
      <c r="I215" s="120"/>
      <c r="J215" s="120">
        <f t="shared" si="4"/>
        <v>0</v>
      </c>
      <c r="K215" s="120">
        <v>1928.57</v>
      </c>
      <c r="L215" s="120">
        <f t="shared" si="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574</v>
      </c>
      <c r="G216" s="117">
        <v>2025</v>
      </c>
      <c r="H216" s="120">
        <v>3400</v>
      </c>
      <c r="I216" s="120"/>
      <c r="J216" s="120">
        <f t="shared" si="4"/>
        <v>364.2857138</v>
      </c>
      <c r="K216" s="120"/>
      <c r="L216" s="120">
        <f t="shared" si="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575</v>
      </c>
      <c r="G217" s="117">
        <v>2024</v>
      </c>
      <c r="H217" s="120">
        <v>2500</v>
      </c>
      <c r="I217" s="120"/>
      <c r="J217" s="120">
        <f t="shared" si="4"/>
        <v>0</v>
      </c>
      <c r="K217" s="120">
        <v>2500</v>
      </c>
      <c r="L217" s="120">
        <f t="shared" si="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576</v>
      </c>
      <c r="G218" s="117">
        <v>2028</v>
      </c>
      <c r="H218" s="120">
        <v>2800</v>
      </c>
      <c r="I218" s="120"/>
      <c r="J218" s="120">
        <f t="shared" si="4"/>
        <v>299.99999959999997</v>
      </c>
      <c r="K218" s="120"/>
      <c r="L218" s="120">
        <f t="shared" si="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577</v>
      </c>
      <c r="G219" s="117">
        <v>2031</v>
      </c>
      <c r="H219" s="120">
        <v>1700</v>
      </c>
      <c r="I219" s="120"/>
      <c r="J219" s="120">
        <f t="shared" si="4"/>
        <v>182.1428569</v>
      </c>
      <c r="K219" s="120"/>
      <c r="L219" s="120">
        <f t="shared" si="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578</v>
      </c>
      <c r="G220" s="117">
        <v>2030</v>
      </c>
      <c r="H220" s="120">
        <v>6700</v>
      </c>
      <c r="I220" s="120"/>
      <c r="J220" s="120">
        <f t="shared" si="4"/>
        <v>717.85714189999999</v>
      </c>
      <c r="K220" s="120"/>
      <c r="L220" s="120">
        <f t="shared" si="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579</v>
      </c>
      <c r="G221" s="117">
        <v>2033</v>
      </c>
      <c r="H221" s="120">
        <v>2200</v>
      </c>
      <c r="I221" s="120"/>
      <c r="J221" s="120">
        <f t="shared" si="4"/>
        <v>235.71428539999999</v>
      </c>
      <c r="K221" s="120"/>
      <c r="L221" s="120">
        <f t="shared" si="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580</v>
      </c>
      <c r="G222" s="117">
        <v>2032</v>
      </c>
      <c r="H222" s="120">
        <v>7600</v>
      </c>
      <c r="I222" s="120"/>
      <c r="J222" s="120">
        <f t="shared" si="4"/>
        <v>814.28571319999992</v>
      </c>
      <c r="K222" s="120"/>
      <c r="L222" s="120">
        <f t="shared" si="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581</v>
      </c>
      <c r="G223" s="117">
        <v>2027</v>
      </c>
      <c r="H223" s="120">
        <v>1500</v>
      </c>
      <c r="I223" s="120"/>
      <c r="J223" s="120">
        <f t="shared" si="4"/>
        <v>160.71428549999999</v>
      </c>
      <c r="K223" s="120"/>
      <c r="L223" s="120">
        <f t="shared" si="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294</v>
      </c>
      <c r="F224" s="119" t="s">
        <v>582</v>
      </c>
      <c r="G224" s="117">
        <v>2034</v>
      </c>
      <c r="H224" s="120">
        <v>1500</v>
      </c>
      <c r="I224" s="120"/>
      <c r="J224" s="120">
        <f t="shared" si="4"/>
        <v>160.71428549999999</v>
      </c>
      <c r="K224" s="120"/>
      <c r="L224" s="120">
        <f t="shared" si="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583</v>
      </c>
      <c r="G225" s="117">
        <v>2035</v>
      </c>
      <c r="H225" s="120">
        <v>3200</v>
      </c>
      <c r="I225" s="120"/>
      <c r="J225" s="120">
        <f t="shared" si="4"/>
        <v>342.85714239999999</v>
      </c>
      <c r="K225" s="120"/>
      <c r="L225" s="120">
        <f t="shared" si="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584</v>
      </c>
      <c r="G226" s="117">
        <v>2036</v>
      </c>
      <c r="H226" s="120">
        <v>2300</v>
      </c>
      <c r="I226" s="120"/>
      <c r="J226" s="120">
        <f t="shared" si="4"/>
        <v>246.4285711</v>
      </c>
      <c r="K226" s="120"/>
      <c r="L226" s="120">
        <f t="shared" si="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445</v>
      </c>
      <c r="G227" s="117">
        <v>2037</v>
      </c>
      <c r="H227" s="120">
        <v>4500</v>
      </c>
      <c r="I227" s="120"/>
      <c r="J227" s="120">
        <f t="shared" si="4"/>
        <v>482.14285649999999</v>
      </c>
      <c r="K227" s="120"/>
      <c r="L227" s="120">
        <f t="shared" si="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585</v>
      </c>
      <c r="G228" s="117">
        <v>2038</v>
      </c>
      <c r="H228" s="120">
        <v>2500</v>
      </c>
      <c r="I228" s="120"/>
      <c r="J228" s="120">
        <f t="shared" si="4"/>
        <v>267.85714250000001</v>
      </c>
      <c r="K228" s="120"/>
      <c r="L228" s="120">
        <f t="shared" si="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586</v>
      </c>
      <c r="G229" s="117">
        <v>2039</v>
      </c>
      <c r="H229" s="120">
        <v>2800</v>
      </c>
      <c r="I229" s="120"/>
      <c r="J229" s="120">
        <f t="shared" si="4"/>
        <v>299.99999959999997</v>
      </c>
      <c r="K229" s="120"/>
      <c r="L229" s="120">
        <f t="shared" si="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335</v>
      </c>
      <c r="F230" s="119" t="s">
        <v>587</v>
      </c>
      <c r="G230" s="117">
        <v>2040</v>
      </c>
      <c r="H230" s="120">
        <v>21000</v>
      </c>
      <c r="I230" s="120"/>
      <c r="J230" s="120">
        <f t="shared" si="4"/>
        <v>2249.9999969999999</v>
      </c>
      <c r="K230" s="120"/>
      <c r="L230" s="120">
        <f t="shared" si="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410</v>
      </c>
      <c r="G231" s="117">
        <v>2041</v>
      </c>
      <c r="H231" s="120">
        <v>4500</v>
      </c>
      <c r="I231" s="120"/>
      <c r="J231" s="120">
        <f t="shared" si="4"/>
        <v>482.14285649999999</v>
      </c>
      <c r="K231" s="120"/>
      <c r="L231" s="120">
        <f t="shared" si="5"/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588</v>
      </c>
      <c r="G232" s="117">
        <v>2042</v>
      </c>
      <c r="H232" s="120">
        <v>3600</v>
      </c>
      <c r="I232" s="120"/>
      <c r="J232" s="120">
        <f t="shared" si="4"/>
        <v>385.71428520000001</v>
      </c>
      <c r="K232" s="120"/>
      <c r="L232" s="120">
        <f t="shared" si="5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589</v>
      </c>
      <c r="G233" s="117">
        <v>2043</v>
      </c>
      <c r="H233" s="120">
        <v>1700</v>
      </c>
      <c r="I233" s="120"/>
      <c r="J233" s="120">
        <f t="shared" si="4"/>
        <v>182.1428569</v>
      </c>
      <c r="K233" s="120"/>
      <c r="L233" s="120">
        <f t="shared" si="5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590</v>
      </c>
      <c r="G234" s="117">
        <v>2044</v>
      </c>
      <c r="H234" s="120">
        <v>2700</v>
      </c>
      <c r="I234" s="120"/>
      <c r="J234" s="120">
        <f t="shared" si="4"/>
        <v>289.28571389999996</v>
      </c>
      <c r="K234" s="120"/>
      <c r="L234" s="120">
        <f t="shared" si="5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591</v>
      </c>
      <c r="G235" s="117">
        <v>2045</v>
      </c>
      <c r="H235" s="120">
        <v>15100</v>
      </c>
      <c r="I235" s="120"/>
      <c r="J235" s="120">
        <f t="shared" si="4"/>
        <v>1617.8571406999999</v>
      </c>
      <c r="K235" s="120"/>
      <c r="L235" s="120">
        <f t="shared" si="5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592</v>
      </c>
      <c r="G236" s="117">
        <v>2046</v>
      </c>
      <c r="H236" s="120">
        <v>4400</v>
      </c>
      <c r="I236" s="120"/>
      <c r="J236" s="120">
        <f t="shared" si="4"/>
        <v>471.42857079999999</v>
      </c>
      <c r="K236" s="120"/>
      <c r="L236" s="120">
        <f t="shared" si="5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593</v>
      </c>
      <c r="G237" s="117">
        <v>2047</v>
      </c>
      <c r="H237" s="120">
        <v>14400</v>
      </c>
      <c r="I237" s="120"/>
      <c r="J237" s="120">
        <f t="shared" si="4"/>
        <v>1542.8571408</v>
      </c>
      <c r="K237" s="120"/>
      <c r="L237" s="120">
        <f t="shared" si="5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594</v>
      </c>
      <c r="G238" s="117">
        <v>2048</v>
      </c>
      <c r="H238" s="120">
        <v>3700</v>
      </c>
      <c r="I238" s="120"/>
      <c r="J238" s="120">
        <f t="shared" si="4"/>
        <v>396.42857089999995</v>
      </c>
      <c r="K238" s="120"/>
      <c r="L238" s="120">
        <f t="shared" si="5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595</v>
      </c>
      <c r="G239" s="117">
        <v>2056</v>
      </c>
      <c r="H239" s="120">
        <v>1214.29</v>
      </c>
      <c r="I239" s="120"/>
      <c r="J239" s="120">
        <f t="shared" si="4"/>
        <v>0</v>
      </c>
      <c r="K239" s="120">
        <v>1214.29</v>
      </c>
      <c r="L239" s="120">
        <f t="shared" si="5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596</v>
      </c>
      <c r="G240" s="117">
        <v>2054</v>
      </c>
      <c r="H240" s="120">
        <v>8700</v>
      </c>
      <c r="I240" s="120"/>
      <c r="J240" s="120">
        <f t="shared" si="4"/>
        <v>932.14285589999997</v>
      </c>
      <c r="K240" s="120"/>
      <c r="L240" s="120">
        <f t="shared" si="5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597</v>
      </c>
      <c r="G241" s="117">
        <v>2050</v>
      </c>
      <c r="H241" s="120">
        <v>1800</v>
      </c>
      <c r="I241" s="120"/>
      <c r="J241" s="120">
        <f t="shared" si="4"/>
        <v>192.8571426</v>
      </c>
      <c r="K241" s="120"/>
      <c r="L241" s="120">
        <f t="shared" si="5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598</v>
      </c>
      <c r="G242" s="117">
        <v>2049</v>
      </c>
      <c r="H242" s="120">
        <v>13000</v>
      </c>
      <c r="I242" s="120"/>
      <c r="J242" s="120">
        <f t="shared" si="4"/>
        <v>1392.857141</v>
      </c>
      <c r="K242" s="120"/>
      <c r="L242" s="120">
        <f t="shared" si="5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225</v>
      </c>
      <c r="E243" s="117">
        <v>14</v>
      </c>
      <c r="F243" s="119" t="s">
        <v>599</v>
      </c>
      <c r="G243" s="117">
        <v>2055</v>
      </c>
      <c r="H243" s="120">
        <v>2300</v>
      </c>
      <c r="I243" s="120"/>
      <c r="J243" s="120">
        <f t="shared" si="4"/>
        <v>246.4285711</v>
      </c>
      <c r="K243" s="120"/>
      <c r="L243" s="120">
        <f t="shared" si="5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429</v>
      </c>
      <c r="G244" s="117">
        <v>2057</v>
      </c>
      <c r="H244" s="120">
        <v>2500</v>
      </c>
      <c r="I244" s="120"/>
      <c r="J244" s="120">
        <f t="shared" si="4"/>
        <v>267.85714250000001</v>
      </c>
      <c r="K244" s="120"/>
      <c r="L244" s="120">
        <f t="shared" si="5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600</v>
      </c>
      <c r="G245" s="117">
        <v>2058</v>
      </c>
      <c r="H245" s="120">
        <v>2107.14</v>
      </c>
      <c r="I245" s="120"/>
      <c r="J245" s="120">
        <f t="shared" si="4"/>
        <v>225.76499969897998</v>
      </c>
      <c r="K245" s="120"/>
      <c r="L245" s="120">
        <f t="shared" si="5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601</v>
      </c>
      <c r="G246" s="117">
        <v>2059</v>
      </c>
      <c r="H246" s="120">
        <v>2700</v>
      </c>
      <c r="I246" s="120"/>
      <c r="J246" s="120">
        <f t="shared" si="4"/>
        <v>289.28571389999996</v>
      </c>
      <c r="K246" s="120"/>
      <c r="L246" s="120">
        <f t="shared" si="5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602</v>
      </c>
      <c r="G247" s="117">
        <v>2060</v>
      </c>
      <c r="H247" s="120">
        <v>1928.57</v>
      </c>
      <c r="I247" s="120"/>
      <c r="J247" s="120">
        <f t="shared" si="4"/>
        <v>0</v>
      </c>
      <c r="K247" s="120">
        <v>1928.57</v>
      </c>
      <c r="L247" s="120">
        <f t="shared" si="5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405</v>
      </c>
      <c r="G248" s="117">
        <v>2063</v>
      </c>
      <c r="H248" s="120">
        <v>4300</v>
      </c>
      <c r="I248" s="120"/>
      <c r="J248" s="120">
        <f t="shared" si="4"/>
        <v>460.71428509999998</v>
      </c>
      <c r="K248" s="120"/>
      <c r="L248" s="120">
        <f t="shared" si="5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603</v>
      </c>
      <c r="G249" s="117">
        <v>2065</v>
      </c>
      <c r="H249" s="120">
        <v>5900</v>
      </c>
      <c r="I249" s="120"/>
      <c r="J249" s="120">
        <f t="shared" si="4"/>
        <v>632.14285629999995</v>
      </c>
      <c r="K249" s="120"/>
      <c r="L249" s="120">
        <f t="shared" si="5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604</v>
      </c>
      <c r="G250" s="117">
        <v>2068</v>
      </c>
      <c r="H250" s="120">
        <v>5800</v>
      </c>
      <c r="I250" s="120"/>
      <c r="J250" s="120">
        <f t="shared" si="4"/>
        <v>621.42857059999994</v>
      </c>
      <c r="K250" s="120"/>
      <c r="L250" s="120">
        <f t="shared" si="5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605</v>
      </c>
      <c r="G251" s="117">
        <v>2069</v>
      </c>
      <c r="H251" s="120">
        <v>5900</v>
      </c>
      <c r="I251" s="120"/>
      <c r="J251" s="120">
        <f t="shared" si="4"/>
        <v>632.14285629999995</v>
      </c>
      <c r="K251" s="120"/>
      <c r="L251" s="120">
        <f t="shared" si="5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528</v>
      </c>
      <c r="G252" s="117">
        <v>2062</v>
      </c>
      <c r="H252" s="120">
        <v>700</v>
      </c>
      <c r="I252" s="120"/>
      <c r="J252" s="120">
        <f t="shared" si="4"/>
        <v>74.999999899999992</v>
      </c>
      <c r="K252" s="120"/>
      <c r="L252" s="120">
        <f t="shared" si="5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606</v>
      </c>
      <c r="G253" s="117">
        <v>2064</v>
      </c>
      <c r="H253" s="120">
        <v>9000</v>
      </c>
      <c r="I253" s="120"/>
      <c r="J253" s="120">
        <f t="shared" si="4"/>
        <v>964.28571299999999</v>
      </c>
      <c r="K253" s="120"/>
      <c r="L253" s="120">
        <f t="shared" si="5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607</v>
      </c>
      <c r="G254" s="117">
        <v>2066</v>
      </c>
      <c r="H254" s="120">
        <v>1800</v>
      </c>
      <c r="I254" s="120"/>
      <c r="J254" s="120">
        <f t="shared" si="4"/>
        <v>192.8571426</v>
      </c>
      <c r="K254" s="120"/>
      <c r="L254" s="120">
        <f t="shared" si="5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608</v>
      </c>
      <c r="G255" s="117">
        <v>2067</v>
      </c>
      <c r="H255" s="120">
        <v>1357.14</v>
      </c>
      <c r="I255" s="120"/>
      <c r="J255" s="120">
        <f t="shared" si="4"/>
        <v>0</v>
      </c>
      <c r="K255" s="120">
        <v>1357.14</v>
      </c>
      <c r="L255" s="120">
        <f t="shared" si="5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609</v>
      </c>
      <c r="G256" s="117">
        <v>2070</v>
      </c>
      <c r="H256" s="120">
        <v>5000</v>
      </c>
      <c r="I256" s="120"/>
      <c r="J256" s="120">
        <f t="shared" si="4"/>
        <v>535.71428500000002</v>
      </c>
      <c r="K256" s="120"/>
      <c r="L256" s="120">
        <f t="shared" si="5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610</v>
      </c>
      <c r="G257" s="117">
        <v>2071</v>
      </c>
      <c r="H257" s="120">
        <v>2430</v>
      </c>
      <c r="I257" s="120"/>
      <c r="J257" s="120">
        <f t="shared" si="4"/>
        <v>260.35714250999996</v>
      </c>
      <c r="K257" s="120"/>
      <c r="L257" s="120">
        <f t="shared" si="5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611</v>
      </c>
      <c r="G258" s="117">
        <v>2073</v>
      </c>
      <c r="H258" s="120">
        <v>4700</v>
      </c>
      <c r="I258" s="120"/>
      <c r="J258" s="120">
        <f t="shared" si="4"/>
        <v>503.57142789999995</v>
      </c>
      <c r="K258" s="120"/>
      <c r="L258" s="120">
        <f t="shared" si="5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612</v>
      </c>
      <c r="G259" s="117">
        <v>2074</v>
      </c>
      <c r="H259" s="120">
        <v>55000</v>
      </c>
      <c r="I259" s="120"/>
      <c r="J259" s="120">
        <f t="shared" si="4"/>
        <v>5892.8571349999993</v>
      </c>
      <c r="K259" s="120"/>
      <c r="L259" s="120">
        <f t="shared" si="5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613</v>
      </c>
      <c r="G260" s="117">
        <v>2077</v>
      </c>
      <c r="H260" s="120">
        <v>2700</v>
      </c>
      <c r="I260" s="120"/>
      <c r="J260" s="120">
        <f t="shared" si="4"/>
        <v>289.28571389999996</v>
      </c>
      <c r="K260" s="120"/>
      <c r="L260" s="120">
        <f t="shared" si="5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412</v>
      </c>
      <c r="G261" s="117">
        <v>2079</v>
      </c>
      <c r="H261" s="120">
        <v>2200</v>
      </c>
      <c r="I261" s="120"/>
      <c r="J261" s="120">
        <f t="shared" si="4"/>
        <v>235.71428539999999</v>
      </c>
      <c r="K261" s="120"/>
      <c r="L261" s="120">
        <f t="shared" si="5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614</v>
      </c>
      <c r="G262" s="117">
        <v>2080</v>
      </c>
      <c r="H262" s="120">
        <v>15000</v>
      </c>
      <c r="I262" s="120"/>
      <c r="J262" s="120">
        <f t="shared" si="4"/>
        <v>1607.1428549999998</v>
      </c>
      <c r="K262" s="120"/>
      <c r="L262" s="120">
        <f t="shared" si="5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615</v>
      </c>
      <c r="G263" s="117">
        <v>2075</v>
      </c>
      <c r="H263" s="120">
        <v>20000</v>
      </c>
      <c r="I263" s="120"/>
      <c r="J263" s="120">
        <f t="shared" si="4"/>
        <v>2142.8571400000001</v>
      </c>
      <c r="K263" s="120"/>
      <c r="L263" s="120">
        <f t="shared" si="5"/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616</v>
      </c>
      <c r="G264" s="117">
        <v>2076</v>
      </c>
      <c r="H264" s="120">
        <v>2200</v>
      </c>
      <c r="I264" s="120"/>
      <c r="J264" s="120">
        <f t="shared" si="4"/>
        <v>235.71428539999999</v>
      </c>
      <c r="K264" s="120"/>
      <c r="L264" s="120">
        <f t="shared" si="5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617</v>
      </c>
      <c r="G265" s="117">
        <v>2078</v>
      </c>
      <c r="H265" s="120">
        <v>1300</v>
      </c>
      <c r="I265" s="120"/>
      <c r="J265" s="120">
        <f t="shared" si="4"/>
        <v>139.28571409999998</v>
      </c>
      <c r="K265" s="120"/>
      <c r="L265" s="120">
        <f t="shared" si="5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618</v>
      </c>
      <c r="G266" s="117">
        <v>2082</v>
      </c>
      <c r="H266" s="120">
        <v>2071.4299999999998</v>
      </c>
      <c r="I266" s="120"/>
      <c r="J266" s="120">
        <f t="shared" si="4"/>
        <v>0</v>
      </c>
      <c r="K266" s="120">
        <v>2071.4299999999998</v>
      </c>
      <c r="L266" s="120">
        <f t="shared" si="5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618</v>
      </c>
      <c r="G267" s="117">
        <v>2083</v>
      </c>
      <c r="H267" s="120">
        <v>14700</v>
      </c>
      <c r="I267" s="120"/>
      <c r="J267" s="120">
        <f t="shared" si="4"/>
        <v>1574.9999978999999</v>
      </c>
      <c r="K267" s="120"/>
      <c r="L267" s="120">
        <f t="shared" si="5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619</v>
      </c>
      <c r="G268" s="117">
        <v>2081</v>
      </c>
      <c r="H268" s="120">
        <v>2071.4299999999998</v>
      </c>
      <c r="I268" s="120"/>
      <c r="J268" s="120">
        <f t="shared" si="4"/>
        <v>0</v>
      </c>
      <c r="K268" s="120">
        <v>2071.4299999999998</v>
      </c>
      <c r="L268" s="120">
        <f t="shared" si="5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620</v>
      </c>
      <c r="G269" s="117">
        <v>2084</v>
      </c>
      <c r="H269" s="120">
        <v>4100</v>
      </c>
      <c r="I269" s="120"/>
      <c r="J269" s="120">
        <f t="shared" si="4"/>
        <v>439.28571369999997</v>
      </c>
      <c r="K269" s="120"/>
      <c r="L269" s="120">
        <f t="shared" si="5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621</v>
      </c>
      <c r="G270" s="117">
        <v>2085</v>
      </c>
      <c r="H270" s="120">
        <v>2200</v>
      </c>
      <c r="I270" s="120"/>
      <c r="J270" s="120">
        <f t="shared" si="4"/>
        <v>235.71428539999999</v>
      </c>
      <c r="K270" s="120"/>
      <c r="L270" s="120">
        <f t="shared" si="5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443</v>
      </c>
      <c r="G271" s="117">
        <v>2086</v>
      </c>
      <c r="H271" s="120">
        <v>11500</v>
      </c>
      <c r="I271" s="120"/>
      <c r="J271" s="120">
        <f t="shared" si="4"/>
        <v>1232.1428555</v>
      </c>
      <c r="K271" s="120"/>
      <c r="L271" s="120">
        <f t="shared" si="5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622</v>
      </c>
      <c r="G272" s="117">
        <v>2087</v>
      </c>
      <c r="H272" s="120">
        <v>1928.57</v>
      </c>
      <c r="I272" s="120"/>
      <c r="J272" s="120">
        <f t="shared" si="4"/>
        <v>0</v>
      </c>
      <c r="K272" s="120">
        <v>1928.57</v>
      </c>
      <c r="L272" s="120">
        <f t="shared" si="5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409</v>
      </c>
      <c r="G273" s="117">
        <v>2088</v>
      </c>
      <c r="H273" s="120">
        <v>4300</v>
      </c>
      <c r="I273" s="120"/>
      <c r="J273" s="120">
        <f t="shared" si="4"/>
        <v>460.71428509999998</v>
      </c>
      <c r="K273" s="120"/>
      <c r="L273" s="120">
        <f t="shared" si="5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623</v>
      </c>
      <c r="G274" s="117">
        <v>2089</v>
      </c>
      <c r="H274" s="120">
        <v>2500</v>
      </c>
      <c r="I274" s="120"/>
      <c r="J274" s="120">
        <f t="shared" si="4"/>
        <v>267.85714250000001</v>
      </c>
      <c r="K274" s="120"/>
      <c r="L274" s="120">
        <f t="shared" si="5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435</v>
      </c>
      <c r="G275" s="117">
        <v>2091</v>
      </c>
      <c r="H275" s="120">
        <v>1200</v>
      </c>
      <c r="I275" s="120"/>
      <c r="J275" s="120">
        <f t="shared" si="4"/>
        <v>128.5714284</v>
      </c>
      <c r="K275" s="120"/>
      <c r="L275" s="120">
        <f t="shared" si="5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530</v>
      </c>
      <c r="G276" s="117">
        <v>2090</v>
      </c>
      <c r="H276" s="120">
        <v>9000</v>
      </c>
      <c r="I276" s="120"/>
      <c r="J276" s="120">
        <f t="shared" si="4"/>
        <v>964.28571299999999</v>
      </c>
      <c r="K276" s="120"/>
      <c r="L276" s="120">
        <f t="shared" si="5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624</v>
      </c>
      <c r="G277" s="117">
        <v>2092</v>
      </c>
      <c r="H277" s="120">
        <v>3400</v>
      </c>
      <c r="I277" s="120"/>
      <c r="J277" s="120">
        <f t="shared" si="4"/>
        <v>364.2857138</v>
      </c>
      <c r="K277" s="120"/>
      <c r="L277" s="120">
        <f t="shared" si="5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605</v>
      </c>
      <c r="G278" s="117">
        <v>2093</v>
      </c>
      <c r="H278" s="120">
        <v>7900</v>
      </c>
      <c r="I278" s="120"/>
      <c r="J278" s="120">
        <f t="shared" si="4"/>
        <v>846.42857029999993</v>
      </c>
      <c r="K278" s="120"/>
      <c r="L278" s="120">
        <f t="shared" si="5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625</v>
      </c>
      <c r="G279" s="117">
        <v>2095</v>
      </c>
      <c r="H279" s="120">
        <v>2500</v>
      </c>
      <c r="I279" s="120"/>
      <c r="J279" s="120">
        <f t="shared" si="4"/>
        <v>267.85714250000001</v>
      </c>
      <c r="K279" s="120"/>
      <c r="L279" s="120">
        <f t="shared" si="5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626</v>
      </c>
      <c r="G280" s="117">
        <v>2096</v>
      </c>
      <c r="H280" s="120">
        <v>1100</v>
      </c>
      <c r="I280" s="120"/>
      <c r="J280" s="120">
        <f t="shared" si="4"/>
        <v>117.8571427</v>
      </c>
      <c r="K280" s="120"/>
      <c r="L280" s="120">
        <f t="shared" si="5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627</v>
      </c>
      <c r="G281" s="117">
        <v>2098</v>
      </c>
      <c r="H281" s="120">
        <v>2878.57</v>
      </c>
      <c r="I281" s="120"/>
      <c r="J281" s="120">
        <f t="shared" si="4"/>
        <v>308.41821387448999</v>
      </c>
      <c r="K281" s="120"/>
      <c r="L281" s="120">
        <f t="shared" si="5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458</v>
      </c>
      <c r="G282" s="117">
        <v>2094</v>
      </c>
      <c r="H282" s="120">
        <v>4000</v>
      </c>
      <c r="I282" s="120"/>
      <c r="J282" s="120">
        <f t="shared" si="4"/>
        <v>428.57142799999997</v>
      </c>
      <c r="K282" s="120"/>
      <c r="L282" s="120">
        <f t="shared" si="5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628</v>
      </c>
      <c r="G283" s="117">
        <v>2100</v>
      </c>
      <c r="H283" s="120">
        <v>2500</v>
      </c>
      <c r="I283" s="120"/>
      <c r="J283" s="120">
        <f t="shared" si="4"/>
        <v>267.85714250000001</v>
      </c>
      <c r="K283" s="120"/>
      <c r="L283" s="120">
        <f t="shared" si="5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459</v>
      </c>
      <c r="G284" s="117">
        <v>2097</v>
      </c>
      <c r="H284" s="120">
        <v>3500</v>
      </c>
      <c r="I284" s="120"/>
      <c r="J284" s="120">
        <f t="shared" si="4"/>
        <v>374.9999995</v>
      </c>
      <c r="K284" s="120"/>
      <c r="L284" s="120">
        <f t="shared" si="5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629</v>
      </c>
      <c r="G285" s="117">
        <v>2102</v>
      </c>
      <c r="H285" s="120">
        <v>39000</v>
      </c>
      <c r="I285" s="120"/>
      <c r="J285" s="120">
        <f t="shared" si="4"/>
        <v>4178.5714229999994</v>
      </c>
      <c r="K285" s="120"/>
      <c r="L285" s="120">
        <f t="shared" si="5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411</v>
      </c>
      <c r="G286" s="117">
        <v>2099</v>
      </c>
      <c r="H286" s="120">
        <v>4000</v>
      </c>
      <c r="I286" s="120"/>
      <c r="J286" s="120">
        <f t="shared" si="4"/>
        <v>428.57142799999997</v>
      </c>
      <c r="K286" s="120"/>
      <c r="L286" s="120">
        <f t="shared" si="5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544</v>
      </c>
      <c r="G287" s="117">
        <v>2104</v>
      </c>
      <c r="H287" s="120">
        <v>14700</v>
      </c>
      <c r="I287" s="120"/>
      <c r="J287" s="120">
        <f t="shared" si="4"/>
        <v>1574.9999978999999</v>
      </c>
      <c r="K287" s="120"/>
      <c r="L287" s="120">
        <f t="shared" si="5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560</v>
      </c>
      <c r="G288" s="117">
        <v>2105</v>
      </c>
      <c r="H288" s="120">
        <v>39100</v>
      </c>
      <c r="I288" s="120"/>
      <c r="J288" s="120">
        <f t="shared" si="4"/>
        <v>4189.2857087000002</v>
      </c>
      <c r="K288" s="120"/>
      <c r="L288" s="120">
        <f t="shared" si="5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630</v>
      </c>
      <c r="G289" s="117">
        <v>2106</v>
      </c>
      <c r="H289" s="120">
        <v>3400</v>
      </c>
      <c r="I289" s="120"/>
      <c r="J289" s="120">
        <f t="shared" si="4"/>
        <v>364.2857138</v>
      </c>
      <c r="K289" s="120"/>
      <c r="L289" s="120">
        <f t="shared" si="5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631</v>
      </c>
      <c r="G290" s="117">
        <v>2107</v>
      </c>
      <c r="H290" s="120">
        <v>2900</v>
      </c>
      <c r="I290" s="120"/>
      <c r="J290" s="120">
        <f t="shared" si="4"/>
        <v>310.71428529999997</v>
      </c>
      <c r="K290" s="120"/>
      <c r="L290" s="120">
        <f t="shared" si="5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225</v>
      </c>
      <c r="E291" s="117">
        <v>28</v>
      </c>
      <c r="F291" s="119" t="s">
        <v>632</v>
      </c>
      <c r="G291" s="117">
        <v>2108</v>
      </c>
      <c r="H291" s="120">
        <v>2200</v>
      </c>
      <c r="I291" s="120"/>
      <c r="J291" s="120">
        <f t="shared" si="4"/>
        <v>235.71428539999999</v>
      </c>
      <c r="K291" s="120"/>
      <c r="L291" s="120">
        <f t="shared" si="5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633</v>
      </c>
      <c r="G292" s="117">
        <v>2109</v>
      </c>
      <c r="H292" s="120">
        <v>4850</v>
      </c>
      <c r="I292" s="120"/>
      <c r="J292" s="120">
        <f t="shared" si="4"/>
        <v>519.64285644999995</v>
      </c>
      <c r="K292" s="120"/>
      <c r="L292" s="120">
        <f t="shared" si="5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634</v>
      </c>
      <c r="G293" s="117">
        <v>2110</v>
      </c>
      <c r="H293" s="120">
        <v>35550</v>
      </c>
      <c r="I293" s="120"/>
      <c r="J293" s="120">
        <f t="shared" si="4"/>
        <v>3808.92856635</v>
      </c>
      <c r="K293" s="120"/>
      <c r="L293" s="120">
        <f t="shared" si="5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635</v>
      </c>
      <c r="G294" s="117">
        <v>2111</v>
      </c>
      <c r="H294" s="120">
        <v>1100</v>
      </c>
      <c r="I294" s="120"/>
      <c r="J294" s="120">
        <f t="shared" si="4"/>
        <v>117.8571427</v>
      </c>
      <c r="K294" s="120"/>
      <c r="L294" s="120">
        <f t="shared" si="5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598</v>
      </c>
      <c r="G295" s="117">
        <v>2112</v>
      </c>
      <c r="H295" s="120">
        <v>3600</v>
      </c>
      <c r="I295" s="120"/>
      <c r="J295" s="120">
        <f t="shared" si="4"/>
        <v>385.71428520000001</v>
      </c>
      <c r="K295" s="120"/>
      <c r="L295" s="120">
        <f t="shared" si="5"/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636</v>
      </c>
      <c r="G296" s="117">
        <v>2113</v>
      </c>
      <c r="H296" s="120">
        <v>3696</v>
      </c>
      <c r="I296" s="120"/>
      <c r="J296" s="120">
        <f t="shared" si="4"/>
        <v>395.99999947199996</v>
      </c>
      <c r="K296" s="120"/>
      <c r="L296" s="120">
        <f t="shared" si="5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637</v>
      </c>
      <c r="G297" s="117">
        <v>2115</v>
      </c>
      <c r="H297" s="120">
        <v>4500</v>
      </c>
      <c r="I297" s="120"/>
      <c r="J297" s="120">
        <f t="shared" si="4"/>
        <v>482.14285649999999</v>
      </c>
      <c r="K297" s="120"/>
      <c r="L297" s="120">
        <f t="shared" si="5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638</v>
      </c>
      <c r="G298" s="117">
        <v>2116</v>
      </c>
      <c r="H298" s="120">
        <v>4500</v>
      </c>
      <c r="I298" s="120"/>
      <c r="J298" s="120">
        <f t="shared" si="4"/>
        <v>482.14285649999999</v>
      </c>
      <c r="K298" s="120"/>
      <c r="L298" s="120">
        <f t="shared" si="5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639</v>
      </c>
      <c r="G299" s="117">
        <v>2114</v>
      </c>
      <c r="H299" s="120">
        <v>2700</v>
      </c>
      <c r="I299" s="120"/>
      <c r="J299" s="120">
        <f t="shared" si="4"/>
        <v>289.28571389999996</v>
      </c>
      <c r="K299" s="120"/>
      <c r="L299" s="120">
        <f t="shared" si="5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640</v>
      </c>
      <c r="G300" s="117">
        <v>2117</v>
      </c>
      <c r="H300" s="120">
        <v>1700</v>
      </c>
      <c r="I300" s="120"/>
      <c r="J300" s="120">
        <f t="shared" si="4"/>
        <v>182.1428569</v>
      </c>
      <c r="K300" s="120"/>
      <c r="L300" s="120">
        <f t="shared" si="5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641</v>
      </c>
      <c r="G301" s="117">
        <v>2118</v>
      </c>
      <c r="H301" s="120">
        <v>3600</v>
      </c>
      <c r="I301" s="120"/>
      <c r="J301" s="120">
        <f t="shared" si="4"/>
        <v>385.71428520000001</v>
      </c>
      <c r="K301" s="120"/>
      <c r="L301" s="120">
        <f t="shared" si="5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642</v>
      </c>
      <c r="G302" s="117">
        <v>2119</v>
      </c>
      <c r="H302" s="120">
        <v>3450</v>
      </c>
      <c r="I302" s="120"/>
      <c r="J302" s="120">
        <f t="shared" si="4"/>
        <v>369.64285665</v>
      </c>
      <c r="K302" s="120"/>
      <c r="L302" s="120">
        <f t="shared" si="5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643</v>
      </c>
      <c r="G303" s="117">
        <v>2120</v>
      </c>
      <c r="H303" s="120">
        <v>2700</v>
      </c>
      <c r="I303" s="120"/>
      <c r="J303" s="120">
        <f t="shared" si="4"/>
        <v>289.28571389999996</v>
      </c>
      <c r="K303" s="120"/>
      <c r="L303" s="120">
        <f t="shared" si="5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644</v>
      </c>
      <c r="G304" s="117">
        <v>2121</v>
      </c>
      <c r="H304" s="120">
        <v>4500</v>
      </c>
      <c r="I304" s="120"/>
      <c r="J304" s="120">
        <f t="shared" si="4"/>
        <v>482.14285649999999</v>
      </c>
      <c r="K304" s="120"/>
      <c r="L304" s="120">
        <f t="shared" si="5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645</v>
      </c>
      <c r="G305" s="117">
        <v>2122</v>
      </c>
      <c r="H305" s="120">
        <v>6300</v>
      </c>
      <c r="I305" s="120"/>
      <c r="J305" s="120">
        <f t="shared" si="4"/>
        <v>674.99999909999997</v>
      </c>
      <c r="K305" s="120"/>
      <c r="L305" s="120">
        <f t="shared" si="5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646</v>
      </c>
      <c r="G306" s="117">
        <v>2123</v>
      </c>
      <c r="H306" s="120">
        <v>2500</v>
      </c>
      <c r="I306" s="120"/>
      <c r="J306" s="120">
        <f t="shared" si="4"/>
        <v>267.85714250000001</v>
      </c>
      <c r="K306" s="120"/>
      <c r="L306" s="120">
        <f t="shared" si="5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647</v>
      </c>
      <c r="G307" s="117">
        <v>2125</v>
      </c>
      <c r="H307" s="120">
        <v>2410</v>
      </c>
      <c r="I307" s="120"/>
      <c r="J307" s="120">
        <f t="shared" si="4"/>
        <v>258.21428536999997</v>
      </c>
      <c r="K307" s="120"/>
      <c r="L307" s="120">
        <f t="shared" si="5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648</v>
      </c>
      <c r="G308" s="117">
        <v>2124</v>
      </c>
      <c r="H308" s="120">
        <v>785.71</v>
      </c>
      <c r="I308" s="120"/>
      <c r="J308" s="120">
        <f t="shared" si="4"/>
        <v>0</v>
      </c>
      <c r="K308" s="120">
        <v>785.71</v>
      </c>
      <c r="L308" s="120">
        <f t="shared" si="5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649</v>
      </c>
      <c r="G309" s="117">
        <v>2126</v>
      </c>
      <c r="H309" s="120">
        <v>1500</v>
      </c>
      <c r="I309" s="120"/>
      <c r="J309" s="120">
        <f t="shared" si="4"/>
        <v>160.71428549999999</v>
      </c>
      <c r="K309" s="120"/>
      <c r="L309" s="120">
        <f t="shared" si="5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635</v>
      </c>
      <c r="G310" s="117">
        <v>2127</v>
      </c>
      <c r="H310" s="120">
        <v>4900</v>
      </c>
      <c r="I310" s="120"/>
      <c r="J310" s="120">
        <f t="shared" si="4"/>
        <v>524.99999930000001</v>
      </c>
      <c r="K310" s="120"/>
      <c r="L310" s="120">
        <f t="shared" si="5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404</v>
      </c>
      <c r="G311" s="117">
        <v>2128</v>
      </c>
      <c r="H311" s="120">
        <v>1400</v>
      </c>
      <c r="I311" s="120"/>
      <c r="J311" s="120">
        <f t="shared" si="4"/>
        <v>149.99999979999998</v>
      </c>
      <c r="K311" s="120"/>
      <c r="L311" s="120">
        <f t="shared" si="5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603</v>
      </c>
      <c r="G312" s="117">
        <v>2130</v>
      </c>
      <c r="H312" s="120">
        <v>3600</v>
      </c>
      <c r="I312" s="120"/>
      <c r="J312" s="120">
        <f t="shared" si="4"/>
        <v>385.71428520000001</v>
      </c>
      <c r="K312" s="120"/>
      <c r="L312" s="120">
        <f t="shared" si="5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604</v>
      </c>
      <c r="G313" s="117">
        <v>2131</v>
      </c>
      <c r="H313" s="120">
        <v>2900</v>
      </c>
      <c r="I313" s="120"/>
      <c r="J313" s="120">
        <f t="shared" si="4"/>
        <v>310.71428529999997</v>
      </c>
      <c r="K313" s="120"/>
      <c r="L313" s="120">
        <f t="shared" si="5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650</v>
      </c>
      <c r="G314" s="117">
        <v>2129</v>
      </c>
      <c r="H314" s="120">
        <v>2500</v>
      </c>
      <c r="I314" s="120"/>
      <c r="J314" s="120">
        <f t="shared" si="4"/>
        <v>267.85714250000001</v>
      </c>
      <c r="K314" s="120"/>
      <c r="L314" s="120">
        <f t="shared" si="5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651</v>
      </c>
      <c r="G315" s="132">
        <v>2133</v>
      </c>
      <c r="H315" s="134">
        <v>3000</v>
      </c>
      <c r="I315" s="134"/>
      <c r="J315" s="120">
        <f t="shared" si="4"/>
        <v>321.42857099999998</v>
      </c>
      <c r="K315" s="134"/>
      <c r="L315" s="120">
        <f t="shared" si="5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652</v>
      </c>
      <c r="G316" s="139">
        <v>2008</v>
      </c>
      <c r="H316" s="140">
        <v>29232</v>
      </c>
      <c r="I316" s="140"/>
      <c r="J316" s="140">
        <f t="shared" si="4"/>
        <v>3131.9999958240001</v>
      </c>
      <c r="K316" s="140"/>
      <c r="L316" s="140">
        <f t="shared" si="5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225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244</v>
      </c>
      <c r="E319" s="142">
        <v>0</v>
      </c>
      <c r="F319" s="143" t="s">
        <v>666</v>
      </c>
      <c r="G319" s="142" t="s">
        <v>667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600" si="6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6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6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6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6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6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6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6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6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6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6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6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6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6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6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6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6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6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6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6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6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6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6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6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6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6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6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6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6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6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6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6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6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6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6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6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6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6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6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6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6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6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6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6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6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6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6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6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6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6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6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6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6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6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6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6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6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6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6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6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6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6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6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6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6"/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6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6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6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6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6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6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6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6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6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6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6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6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6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6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6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6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6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6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6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6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6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6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6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6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6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6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6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6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6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6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6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6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6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6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6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6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6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6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6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6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6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6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6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6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6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6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6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6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6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6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6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6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6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6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6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6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6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6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6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6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6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6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6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6"/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6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6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6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6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6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6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6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6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6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6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6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6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6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6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6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6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6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6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6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6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6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6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6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6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6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6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6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6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6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6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6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6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6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6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6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6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6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6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6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6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6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6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6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6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6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6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6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6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6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6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6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6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6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6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6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6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6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6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6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6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6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6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6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si="6"/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6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6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6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6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6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6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6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6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6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6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6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6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6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6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6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6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6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6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6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6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6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6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6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6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6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6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6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6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6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6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6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6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6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6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6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6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6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6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6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6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6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6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6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6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6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6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6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6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6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6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6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6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6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6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6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6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6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6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6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6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6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6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ref="M601:M855" si="7">H601+I601-J601-L601</f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si="7"/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7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7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7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7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7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7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7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7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7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7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7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7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7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7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7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7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7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7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7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7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7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7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7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7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7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7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7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7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7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7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7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7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7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7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7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7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7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7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7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7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7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7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7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7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7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7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7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7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7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7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7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7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7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7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7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7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7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7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7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7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7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7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7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si="7"/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si="7"/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7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7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7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7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7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7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7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7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7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7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7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7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7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7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7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7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7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7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7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7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7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7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7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7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7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7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7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7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7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7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7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7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7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7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7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7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7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7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7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7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7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7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7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7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7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7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7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7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7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7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7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7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7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7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7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7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7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7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7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7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7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7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7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si="7"/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7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7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7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7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7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7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7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7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7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7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7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7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7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7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7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7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7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7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7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7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7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7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7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7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7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7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7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7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7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7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7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7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7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7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7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7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7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7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7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7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7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7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7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7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7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7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7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7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7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7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7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7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7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7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7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7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7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7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7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7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7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>H856+I856-J856-L856</f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>H857+I857-J857-L857</f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>H859+I859-J859-L859</f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>H860+I860-J860-L860</f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4:G4"/>
    <mergeCell ref="F5:I5"/>
    <mergeCell ref="O6:O7"/>
    <mergeCell ref="D8:E8"/>
    <mergeCell ref="F8:F9"/>
    <mergeCell ref="G8:G9"/>
    <mergeCell ref="H8:I8"/>
    <mergeCell ref="D9:E9"/>
  </mergeCells>
  <pageMargins left="0.7" right="0.7" top="0.75" bottom="0.75" header="0" footer="0"/>
  <pageSetup paperSize="9"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13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8">
        <v>2026</v>
      </c>
      <c r="C7" s="549"/>
      <c r="D7" s="555"/>
      <c r="E7" s="557"/>
      <c r="F7" s="559"/>
      <c r="G7" s="555"/>
      <c r="H7" s="1" t="s">
        <v>15</v>
      </c>
      <c r="I7" s="555"/>
      <c r="J7" s="555"/>
      <c r="K7" s="555"/>
      <c r="L7" s="3" t="s">
        <v>16</v>
      </c>
      <c r="M7" s="3" t="s">
        <v>16</v>
      </c>
      <c r="N7" s="547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17</v>
      </c>
      <c r="C8" s="4"/>
      <c r="D8" s="4" t="s">
        <v>18</v>
      </c>
      <c r="E8" s="5" t="s">
        <v>19</v>
      </c>
      <c r="F8" s="6" t="s">
        <v>20</v>
      </c>
      <c r="G8" s="6" t="s">
        <v>21</v>
      </c>
      <c r="H8" s="241" t="s">
        <v>752</v>
      </c>
      <c r="I8" s="8">
        <f>J8</f>
        <v>3392.8571428571427</v>
      </c>
      <c r="J8" s="8">
        <f t="shared" ref="J8:J88" si="0">IF(N8="", "", N8/1.12)</f>
        <v>3392.8571428571427</v>
      </c>
      <c r="K8" s="8"/>
      <c r="L8" s="8">
        <f>M8</f>
        <v>407.14285714285734</v>
      </c>
      <c r="M8" s="8">
        <f t="shared" ref="M8:M88" si="1">IF(N8="", "", N8 - J8)</f>
        <v>407.14285714285734</v>
      </c>
      <c r="N8" s="8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17</v>
      </c>
      <c r="C9" s="4"/>
      <c r="D9" s="10" t="s">
        <v>22</v>
      </c>
      <c r="E9" s="6" t="s">
        <v>23</v>
      </c>
      <c r="F9" s="6" t="s">
        <v>24</v>
      </c>
      <c r="G9" s="11" t="s">
        <v>25</v>
      </c>
      <c r="H9" s="7" t="s">
        <v>753</v>
      </c>
      <c r="I9" s="8">
        <f t="shared" ref="I9:I72" si="2">J9</f>
        <v>4014.6874999999995</v>
      </c>
      <c r="J9" s="8">
        <f t="shared" si="0"/>
        <v>4014.6874999999995</v>
      </c>
      <c r="K9" s="8"/>
      <c r="L9" s="8">
        <f t="shared" ref="L9:L72" si="3">M9</f>
        <v>481.76250000000027</v>
      </c>
      <c r="M9" s="8">
        <f t="shared" si="1"/>
        <v>481.76250000000027</v>
      </c>
      <c r="N9" s="13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17</v>
      </c>
      <c r="C10" s="4"/>
      <c r="D10" s="10" t="s">
        <v>26</v>
      </c>
      <c r="E10" s="6" t="s">
        <v>27</v>
      </c>
      <c r="F10" s="6" t="s">
        <v>28</v>
      </c>
      <c r="G10" s="11" t="s">
        <v>29</v>
      </c>
      <c r="H10" s="7" t="s">
        <v>754</v>
      </c>
      <c r="I10" s="8">
        <f t="shared" si="2"/>
        <v>2499.9999999999995</v>
      </c>
      <c r="J10" s="8">
        <f t="shared" si="0"/>
        <v>2499.9999999999995</v>
      </c>
      <c r="K10" s="8"/>
      <c r="L10" s="8">
        <f t="shared" si="3"/>
        <v>300.00000000000045</v>
      </c>
      <c r="M10" s="8">
        <f t="shared" si="1"/>
        <v>300.00000000000045</v>
      </c>
      <c r="N10" s="13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17</v>
      </c>
      <c r="C11" s="4"/>
      <c r="D11" s="10" t="s">
        <v>30</v>
      </c>
      <c r="E11" s="6" t="s">
        <v>31</v>
      </c>
      <c r="F11" s="6" t="s">
        <v>32</v>
      </c>
      <c r="G11" s="11" t="s">
        <v>33</v>
      </c>
      <c r="H11" s="7" t="s">
        <v>755</v>
      </c>
      <c r="I11" s="8">
        <f t="shared" si="2"/>
        <v>910.71428571428567</v>
      </c>
      <c r="J11" s="8">
        <f t="shared" si="0"/>
        <v>910.71428571428567</v>
      </c>
      <c r="K11" s="8"/>
      <c r="L11" s="8">
        <f t="shared" si="3"/>
        <v>109.28571428571433</v>
      </c>
      <c r="M11" s="8">
        <f t="shared" si="1"/>
        <v>109.28571428571433</v>
      </c>
      <c r="N11" s="13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17</v>
      </c>
      <c r="C12" s="4"/>
      <c r="D12" s="10" t="s">
        <v>34</v>
      </c>
      <c r="E12" s="6" t="s">
        <v>35</v>
      </c>
      <c r="F12" s="6" t="s">
        <v>36</v>
      </c>
      <c r="G12" s="11" t="s">
        <v>37</v>
      </c>
      <c r="H12" s="7" t="s">
        <v>756</v>
      </c>
      <c r="I12" s="8">
        <f t="shared" si="2"/>
        <v>2678.5714285714284</v>
      </c>
      <c r="J12" s="8">
        <f t="shared" si="0"/>
        <v>2678.5714285714284</v>
      </c>
      <c r="K12" s="8"/>
      <c r="L12" s="8">
        <f t="shared" si="3"/>
        <v>321.42857142857156</v>
      </c>
      <c r="M12" s="8">
        <f t="shared" si="1"/>
        <v>321.42857142857156</v>
      </c>
      <c r="N12" s="13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17</v>
      </c>
      <c r="C13" s="4"/>
      <c r="D13" s="10" t="s">
        <v>38</v>
      </c>
      <c r="E13" s="6" t="s">
        <v>39</v>
      </c>
      <c r="F13" s="6" t="s">
        <v>40</v>
      </c>
      <c r="G13" s="11" t="s">
        <v>41</v>
      </c>
      <c r="H13" s="7" t="s">
        <v>757</v>
      </c>
      <c r="I13" s="8">
        <f t="shared" si="2"/>
        <v>11135.562499999998</v>
      </c>
      <c r="J13" s="8">
        <f t="shared" si="0"/>
        <v>11135.562499999998</v>
      </c>
      <c r="K13" s="8"/>
      <c r="L13" s="8">
        <f t="shared" si="3"/>
        <v>1336.2675000000017</v>
      </c>
      <c r="M13" s="8">
        <f t="shared" si="1"/>
        <v>1336.2675000000017</v>
      </c>
      <c r="N13" s="13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17</v>
      </c>
      <c r="C14" s="4"/>
      <c r="D14" s="10" t="s">
        <v>42</v>
      </c>
      <c r="E14" s="6" t="s">
        <v>43</v>
      </c>
      <c r="F14" s="6" t="s">
        <v>40</v>
      </c>
      <c r="G14" s="11" t="s">
        <v>29</v>
      </c>
      <c r="H14" s="7" t="s">
        <v>758</v>
      </c>
      <c r="I14" s="8">
        <f t="shared" si="2"/>
        <v>1383.0357142857142</v>
      </c>
      <c r="J14" s="8">
        <f t="shared" si="0"/>
        <v>1383.0357142857142</v>
      </c>
      <c r="K14" s="8"/>
      <c r="L14" s="8">
        <f t="shared" si="3"/>
        <v>165.96428571428578</v>
      </c>
      <c r="M14" s="8">
        <f t="shared" si="1"/>
        <v>165.96428571428578</v>
      </c>
      <c r="N14" s="13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17</v>
      </c>
      <c r="C15" s="4"/>
      <c r="D15" s="10" t="s">
        <v>44</v>
      </c>
      <c r="E15" s="6" t="s">
        <v>45</v>
      </c>
      <c r="F15" s="6" t="s">
        <v>20</v>
      </c>
      <c r="G15" s="11" t="s">
        <v>41</v>
      </c>
      <c r="H15" s="7" t="s">
        <v>759</v>
      </c>
      <c r="I15" s="8">
        <f t="shared" si="2"/>
        <v>6507.2142857142853</v>
      </c>
      <c r="J15" s="8">
        <f t="shared" si="0"/>
        <v>6507.2142857142853</v>
      </c>
      <c r="K15" s="8"/>
      <c r="L15" s="8">
        <f t="shared" si="3"/>
        <v>780.8657142857146</v>
      </c>
      <c r="M15" s="8">
        <f t="shared" si="1"/>
        <v>780.8657142857146</v>
      </c>
      <c r="N15" s="13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17</v>
      </c>
      <c r="C16" s="4"/>
      <c r="D16" s="10" t="s">
        <v>44</v>
      </c>
      <c r="E16" s="6" t="s">
        <v>45</v>
      </c>
      <c r="F16" s="6" t="s">
        <v>20</v>
      </c>
      <c r="G16" s="11" t="s">
        <v>41</v>
      </c>
      <c r="H16" s="7" t="s">
        <v>760</v>
      </c>
      <c r="I16" s="8">
        <f t="shared" si="2"/>
        <v>4554.2321428571422</v>
      </c>
      <c r="J16" s="8">
        <f t="shared" si="0"/>
        <v>4554.2321428571422</v>
      </c>
      <c r="K16" s="8"/>
      <c r="L16" s="8">
        <f t="shared" si="3"/>
        <v>546.50785714285757</v>
      </c>
      <c r="M16" s="8">
        <f t="shared" si="1"/>
        <v>546.50785714285757</v>
      </c>
      <c r="N16" s="13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17</v>
      </c>
      <c r="C17" s="4"/>
      <c r="D17" s="10" t="s">
        <v>46</v>
      </c>
      <c r="E17" s="6" t="s">
        <v>47</v>
      </c>
      <c r="F17" s="6" t="s">
        <v>20</v>
      </c>
      <c r="G17" s="11" t="s">
        <v>25</v>
      </c>
      <c r="H17" s="7" t="s">
        <v>761</v>
      </c>
      <c r="I17" s="8">
        <f t="shared" si="2"/>
        <v>3580.3571428571427</v>
      </c>
      <c r="J17" s="8">
        <f t="shared" si="0"/>
        <v>3580.3571428571427</v>
      </c>
      <c r="K17" s="8"/>
      <c r="L17" s="8">
        <f t="shared" si="3"/>
        <v>429.64285714285734</v>
      </c>
      <c r="M17" s="8">
        <f t="shared" si="1"/>
        <v>429.64285714285734</v>
      </c>
      <c r="N17" s="13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17</v>
      </c>
      <c r="C18" s="4"/>
      <c r="D18" s="10" t="s">
        <v>48</v>
      </c>
      <c r="E18" s="6" t="s">
        <v>49</v>
      </c>
      <c r="F18" s="6" t="s">
        <v>20</v>
      </c>
      <c r="G18" s="11" t="s">
        <v>41</v>
      </c>
      <c r="H18" s="7" t="s">
        <v>762</v>
      </c>
      <c r="I18" s="8">
        <f t="shared" si="2"/>
        <v>1227.6785714285713</v>
      </c>
      <c r="J18" s="8">
        <f t="shared" si="0"/>
        <v>1227.6785714285713</v>
      </c>
      <c r="K18" s="8"/>
      <c r="L18" s="8">
        <f t="shared" si="3"/>
        <v>147.32142857142867</v>
      </c>
      <c r="M18" s="8">
        <f t="shared" si="1"/>
        <v>147.32142857142867</v>
      </c>
      <c r="N18" s="13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17</v>
      </c>
      <c r="C19" s="4"/>
      <c r="D19" s="10" t="s">
        <v>50</v>
      </c>
      <c r="E19" s="6" t="s">
        <v>51</v>
      </c>
      <c r="F19" s="6" t="s">
        <v>20</v>
      </c>
      <c r="G19" s="11" t="s">
        <v>37</v>
      </c>
      <c r="H19" s="7" t="s">
        <v>763</v>
      </c>
      <c r="I19" s="8">
        <f t="shared" si="2"/>
        <v>1785.7142857142856</v>
      </c>
      <c r="J19" s="8">
        <f t="shared" si="0"/>
        <v>1785.7142857142856</v>
      </c>
      <c r="K19" s="8"/>
      <c r="L19" s="8">
        <f t="shared" si="3"/>
        <v>214.28571428571445</v>
      </c>
      <c r="M19" s="8">
        <f t="shared" si="1"/>
        <v>214.28571428571445</v>
      </c>
      <c r="N19" s="13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17</v>
      </c>
      <c r="C20" s="4"/>
      <c r="D20" s="10" t="s">
        <v>52</v>
      </c>
      <c r="E20" s="6" t="s">
        <v>53</v>
      </c>
      <c r="F20" s="6" t="s">
        <v>54</v>
      </c>
      <c r="G20" s="11" t="s">
        <v>55</v>
      </c>
      <c r="H20" s="7" t="s">
        <v>764</v>
      </c>
      <c r="I20" s="8">
        <f t="shared" si="2"/>
        <v>1240.1785714285713</v>
      </c>
      <c r="J20" s="8">
        <f t="shared" si="0"/>
        <v>1240.1785714285713</v>
      </c>
      <c r="K20" s="8"/>
      <c r="L20" s="8">
        <f t="shared" si="3"/>
        <v>148.82142857142867</v>
      </c>
      <c r="M20" s="8">
        <f t="shared" si="1"/>
        <v>148.82142857142867</v>
      </c>
      <c r="N20" s="13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17</v>
      </c>
      <c r="C21" s="4"/>
      <c r="D21" s="10" t="s">
        <v>42</v>
      </c>
      <c r="E21" s="6" t="s">
        <v>43</v>
      </c>
      <c r="F21" s="6" t="s">
        <v>1738</v>
      </c>
      <c r="G21" s="11" t="s">
        <v>29</v>
      </c>
      <c r="H21" s="7" t="s">
        <v>765</v>
      </c>
      <c r="I21" s="422">
        <f>J21</f>
        <v>767.85714285714278</v>
      </c>
      <c r="J21" s="422">
        <f>N21/1.12</f>
        <v>767.85714285714278</v>
      </c>
      <c r="K21" s="8"/>
      <c r="L21" s="422">
        <f>M21</f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17</v>
      </c>
      <c r="C22" s="4"/>
      <c r="D22" s="10" t="s">
        <v>59</v>
      </c>
      <c r="E22" s="6" t="s">
        <v>60</v>
      </c>
      <c r="F22" s="6" t="s">
        <v>61</v>
      </c>
      <c r="G22" s="11" t="s">
        <v>29</v>
      </c>
      <c r="H22" s="7" t="s">
        <v>766</v>
      </c>
      <c r="I22" s="8">
        <f t="shared" si="2"/>
        <v>3456.3660714285711</v>
      </c>
      <c r="J22" s="8">
        <f t="shared" si="0"/>
        <v>3456.3660714285711</v>
      </c>
      <c r="K22" s="8"/>
      <c r="L22" s="8">
        <f t="shared" si="3"/>
        <v>414.76392857142901</v>
      </c>
      <c r="M22" s="8">
        <f t="shared" si="1"/>
        <v>414.76392857142901</v>
      </c>
      <c r="N22" s="13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17</v>
      </c>
      <c r="C23" s="4"/>
      <c r="D23" s="10" t="s">
        <v>62</v>
      </c>
      <c r="E23" s="6" t="s">
        <v>63</v>
      </c>
      <c r="F23" s="6" t="s">
        <v>40</v>
      </c>
      <c r="G23" s="11" t="s">
        <v>29</v>
      </c>
      <c r="H23" s="7" t="s">
        <v>767</v>
      </c>
      <c r="I23" s="8">
        <f t="shared" si="2"/>
        <v>254.46428571428569</v>
      </c>
      <c r="J23" s="8">
        <f t="shared" si="0"/>
        <v>254.46428571428569</v>
      </c>
      <c r="K23" s="8"/>
      <c r="L23" s="8">
        <f t="shared" si="3"/>
        <v>30.535714285714306</v>
      </c>
      <c r="M23" s="8">
        <f t="shared" si="1"/>
        <v>30.535714285714306</v>
      </c>
      <c r="N23" s="13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17</v>
      </c>
      <c r="C24" s="4"/>
      <c r="D24" s="10" t="s">
        <v>64</v>
      </c>
      <c r="E24" s="6" t="s">
        <v>65</v>
      </c>
      <c r="F24" s="6" t="s">
        <v>20</v>
      </c>
      <c r="G24" s="11" t="s">
        <v>29</v>
      </c>
      <c r="H24" s="7" t="s">
        <v>768</v>
      </c>
      <c r="I24" s="8">
        <f t="shared" si="2"/>
        <v>1366.4107142857142</v>
      </c>
      <c r="J24" s="8">
        <f t="shared" si="0"/>
        <v>1366.4107142857142</v>
      </c>
      <c r="K24" s="8"/>
      <c r="L24" s="8">
        <f t="shared" si="3"/>
        <v>163.96928571428589</v>
      </c>
      <c r="M24" s="8">
        <f t="shared" si="1"/>
        <v>163.96928571428589</v>
      </c>
      <c r="N24" s="13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17</v>
      </c>
      <c r="C25" s="4"/>
      <c r="D25" s="10" t="s">
        <v>50</v>
      </c>
      <c r="E25" s="6" t="s">
        <v>51</v>
      </c>
      <c r="F25" s="6" t="s">
        <v>20</v>
      </c>
      <c r="G25" s="11" t="s">
        <v>37</v>
      </c>
      <c r="H25" s="7" t="s">
        <v>769</v>
      </c>
      <c r="I25" s="8">
        <f t="shared" si="2"/>
        <v>3017.6160714285711</v>
      </c>
      <c r="J25" s="8">
        <f t="shared" si="0"/>
        <v>3017.6160714285711</v>
      </c>
      <c r="K25" s="8"/>
      <c r="L25" s="8">
        <f t="shared" si="3"/>
        <v>362.11392857142891</v>
      </c>
      <c r="M25" s="8">
        <f t="shared" si="1"/>
        <v>362.11392857142891</v>
      </c>
      <c r="N25" s="13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17</v>
      </c>
      <c r="C26" s="4"/>
      <c r="D26" s="10" t="s">
        <v>66</v>
      </c>
      <c r="E26" s="6" t="s">
        <v>67</v>
      </c>
      <c r="F26" s="6" t="s">
        <v>68</v>
      </c>
      <c r="G26" s="11" t="s">
        <v>41</v>
      </c>
      <c r="H26" s="7" t="s">
        <v>770</v>
      </c>
      <c r="I26" s="8">
        <f t="shared" si="2"/>
        <v>2678.5714285714284</v>
      </c>
      <c r="J26" s="8">
        <f t="shared" si="0"/>
        <v>2678.5714285714284</v>
      </c>
      <c r="K26" s="8"/>
      <c r="L26" s="8">
        <f t="shared" si="3"/>
        <v>321.42857142857156</v>
      </c>
      <c r="M26" s="8">
        <f t="shared" si="1"/>
        <v>321.42857142857156</v>
      </c>
      <c r="N26" s="13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17</v>
      </c>
      <c r="C27" s="4"/>
      <c r="D27" s="10" t="s">
        <v>69</v>
      </c>
      <c r="E27" s="6" t="s">
        <v>70</v>
      </c>
      <c r="F27" s="6" t="s">
        <v>20</v>
      </c>
      <c r="G27" s="11" t="s">
        <v>41</v>
      </c>
      <c r="H27" s="7" t="s">
        <v>771</v>
      </c>
      <c r="I27" s="8">
        <f t="shared" si="2"/>
        <v>1575.8928571428569</v>
      </c>
      <c r="J27" s="8">
        <f t="shared" si="0"/>
        <v>1575.8928571428569</v>
      </c>
      <c r="K27" s="8"/>
      <c r="L27" s="8">
        <f t="shared" si="3"/>
        <v>189.10714285714312</v>
      </c>
      <c r="M27" s="8">
        <f t="shared" si="1"/>
        <v>189.10714285714312</v>
      </c>
      <c r="N27" s="13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17</v>
      </c>
      <c r="C28" s="4"/>
      <c r="D28" s="10" t="s">
        <v>71</v>
      </c>
      <c r="E28" s="6" t="s">
        <v>72</v>
      </c>
      <c r="F28" s="6" t="s">
        <v>68</v>
      </c>
      <c r="G28" s="11" t="s">
        <v>29</v>
      </c>
      <c r="H28" s="7" t="s">
        <v>772</v>
      </c>
      <c r="I28" s="8">
        <f t="shared" si="2"/>
        <v>5596.8749999999991</v>
      </c>
      <c r="J28" s="8">
        <f t="shared" si="0"/>
        <v>5596.8749999999991</v>
      </c>
      <c r="K28" s="8"/>
      <c r="L28" s="8">
        <f t="shared" si="3"/>
        <v>671.62500000000091</v>
      </c>
      <c r="M28" s="8">
        <f t="shared" si="1"/>
        <v>671.62500000000091</v>
      </c>
      <c r="N28" s="13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17</v>
      </c>
      <c r="C29" s="4"/>
      <c r="D29" s="10" t="s">
        <v>73</v>
      </c>
      <c r="E29" s="6" t="s">
        <v>74</v>
      </c>
      <c r="F29" s="6" t="s">
        <v>40</v>
      </c>
      <c r="G29" s="11" t="s">
        <v>29</v>
      </c>
      <c r="H29" s="7" t="s">
        <v>773</v>
      </c>
      <c r="I29" s="8">
        <f t="shared" si="2"/>
        <v>1316.9642857142856</v>
      </c>
      <c r="J29" s="8">
        <f t="shared" si="0"/>
        <v>1316.9642857142856</v>
      </c>
      <c r="K29" s="8"/>
      <c r="L29" s="8">
        <f t="shared" si="3"/>
        <v>158.03571428571445</v>
      </c>
      <c r="M29" s="8">
        <f t="shared" si="1"/>
        <v>158.03571428571445</v>
      </c>
      <c r="N29" s="13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17</v>
      </c>
      <c r="C30" s="4"/>
      <c r="D30" s="10" t="s">
        <v>73</v>
      </c>
      <c r="E30" s="6" t="s">
        <v>74</v>
      </c>
      <c r="F30" s="6" t="s">
        <v>40</v>
      </c>
      <c r="G30" s="11" t="s">
        <v>29</v>
      </c>
      <c r="H30" s="7" t="s">
        <v>774</v>
      </c>
      <c r="I30" s="8">
        <f t="shared" si="2"/>
        <v>468.74999999999994</v>
      </c>
      <c r="J30" s="8">
        <f t="shared" si="0"/>
        <v>468.74999999999994</v>
      </c>
      <c r="K30" s="8"/>
      <c r="L30" s="8">
        <f t="shared" si="3"/>
        <v>56.250000000000057</v>
      </c>
      <c r="M30" s="8">
        <f t="shared" si="1"/>
        <v>56.250000000000057</v>
      </c>
      <c r="N30" s="13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17</v>
      </c>
      <c r="C31" s="4"/>
      <c r="D31" s="10" t="s">
        <v>75</v>
      </c>
      <c r="E31" s="6" t="s">
        <v>27</v>
      </c>
      <c r="F31" s="6" t="s">
        <v>20</v>
      </c>
      <c r="G31" s="11" t="s">
        <v>29</v>
      </c>
      <c r="H31" s="7" t="s">
        <v>775</v>
      </c>
      <c r="I31" s="8">
        <f t="shared" si="2"/>
        <v>1827.6785714285713</v>
      </c>
      <c r="J31" s="8">
        <f t="shared" si="0"/>
        <v>1827.6785714285713</v>
      </c>
      <c r="K31" s="8"/>
      <c r="L31" s="8">
        <f t="shared" si="3"/>
        <v>219.32142857142867</v>
      </c>
      <c r="M31" s="8">
        <f t="shared" si="1"/>
        <v>219.32142857142867</v>
      </c>
      <c r="N31" s="13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17</v>
      </c>
      <c r="C32" s="4"/>
      <c r="D32" s="10" t="s">
        <v>76</v>
      </c>
      <c r="E32" s="6" t="s">
        <v>77</v>
      </c>
      <c r="F32" s="6" t="s">
        <v>20</v>
      </c>
      <c r="G32" s="11" t="s">
        <v>41</v>
      </c>
      <c r="H32" s="7" t="s">
        <v>776</v>
      </c>
      <c r="I32" s="8">
        <f t="shared" si="2"/>
        <v>1686.6071428571427</v>
      </c>
      <c r="J32" s="8">
        <f t="shared" si="0"/>
        <v>1686.6071428571427</v>
      </c>
      <c r="K32" s="8"/>
      <c r="L32" s="8">
        <f t="shared" si="3"/>
        <v>202.39285714285734</v>
      </c>
      <c r="M32" s="8">
        <f t="shared" si="1"/>
        <v>202.39285714285734</v>
      </c>
      <c r="N32" s="13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17</v>
      </c>
      <c r="C33" s="4"/>
      <c r="D33" s="10" t="s">
        <v>78</v>
      </c>
      <c r="E33" s="6" t="s">
        <v>79</v>
      </c>
      <c r="F33" s="6" t="s">
        <v>20</v>
      </c>
      <c r="G33" s="11" t="s">
        <v>41</v>
      </c>
      <c r="H33" s="7" t="s">
        <v>777</v>
      </c>
      <c r="I33" s="8">
        <f t="shared" si="2"/>
        <v>1874.1071428571427</v>
      </c>
      <c r="J33" s="8">
        <f t="shared" si="0"/>
        <v>1874.1071428571427</v>
      </c>
      <c r="K33" s="8"/>
      <c r="L33" s="8">
        <f t="shared" si="3"/>
        <v>224.89285714285734</v>
      </c>
      <c r="M33" s="8">
        <f t="shared" si="1"/>
        <v>224.89285714285734</v>
      </c>
      <c r="N33" s="13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17</v>
      </c>
      <c r="C34" s="4"/>
      <c r="D34" s="10" t="s">
        <v>80</v>
      </c>
      <c r="E34" s="6" t="s">
        <v>81</v>
      </c>
      <c r="F34" s="6" t="s">
        <v>82</v>
      </c>
      <c r="G34" s="11" t="s">
        <v>41</v>
      </c>
      <c r="H34" s="7" t="s">
        <v>778</v>
      </c>
      <c r="I34" s="8">
        <f t="shared" si="2"/>
        <v>9786.4285714285706</v>
      </c>
      <c r="J34" s="8">
        <f t="shared" si="0"/>
        <v>9786.4285714285706</v>
      </c>
      <c r="K34" s="8"/>
      <c r="L34" s="8">
        <f t="shared" si="3"/>
        <v>1174.3714285714286</v>
      </c>
      <c r="M34" s="8">
        <f t="shared" si="1"/>
        <v>1174.3714285714286</v>
      </c>
      <c r="N34" s="13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17</v>
      </c>
      <c r="C35" s="4"/>
      <c r="D35" s="10" t="s">
        <v>83</v>
      </c>
      <c r="E35" s="6" t="s">
        <v>84</v>
      </c>
      <c r="F35" s="6" t="s">
        <v>40</v>
      </c>
      <c r="G35" s="11" t="s">
        <v>33</v>
      </c>
      <c r="H35" s="7" t="s">
        <v>779</v>
      </c>
      <c r="I35" s="8">
        <f t="shared" si="2"/>
        <v>915.40178571428567</v>
      </c>
      <c r="J35" s="8">
        <f t="shared" si="0"/>
        <v>915.40178571428567</v>
      </c>
      <c r="K35" s="8"/>
      <c r="L35" s="8">
        <f t="shared" si="3"/>
        <v>109.84821428571433</v>
      </c>
      <c r="M35" s="8">
        <f t="shared" si="1"/>
        <v>109.84821428571433</v>
      </c>
      <c r="N35" s="13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17</v>
      </c>
      <c r="C36" s="4"/>
      <c r="D36" s="10" t="s">
        <v>85</v>
      </c>
      <c r="E36" s="6" t="s">
        <v>86</v>
      </c>
      <c r="F36" s="6" t="s">
        <v>87</v>
      </c>
      <c r="G36" s="11" t="s">
        <v>33</v>
      </c>
      <c r="H36" s="7" t="s">
        <v>780</v>
      </c>
      <c r="I36" s="8">
        <f t="shared" si="2"/>
        <v>4946.4285714285706</v>
      </c>
      <c r="J36" s="8">
        <f t="shared" si="0"/>
        <v>4946.4285714285706</v>
      </c>
      <c r="K36" s="8"/>
      <c r="L36" s="8">
        <f t="shared" si="3"/>
        <v>593.57142857142935</v>
      </c>
      <c r="M36" s="8">
        <f t="shared" si="1"/>
        <v>593.57142857142935</v>
      </c>
      <c r="N36" s="13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17</v>
      </c>
      <c r="C37" s="4"/>
      <c r="D37" s="10" t="s">
        <v>44</v>
      </c>
      <c r="E37" s="6" t="s">
        <v>45</v>
      </c>
      <c r="F37" s="6" t="s">
        <v>20</v>
      </c>
      <c r="G37" s="11" t="s">
        <v>41</v>
      </c>
      <c r="H37" s="7" t="s">
        <v>781</v>
      </c>
      <c r="I37" s="8">
        <f t="shared" si="2"/>
        <v>3764.508928571428</v>
      </c>
      <c r="J37" s="8">
        <f t="shared" si="0"/>
        <v>3764.508928571428</v>
      </c>
      <c r="K37" s="8"/>
      <c r="L37" s="8">
        <f t="shared" si="3"/>
        <v>451.74107142857201</v>
      </c>
      <c r="M37" s="8">
        <f t="shared" si="1"/>
        <v>451.74107142857201</v>
      </c>
      <c r="N37" s="13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17</v>
      </c>
      <c r="C38" s="4"/>
      <c r="D38" s="10" t="s">
        <v>88</v>
      </c>
      <c r="E38" s="6" t="s">
        <v>89</v>
      </c>
      <c r="F38" s="6" t="s">
        <v>20</v>
      </c>
      <c r="G38" s="11" t="s">
        <v>37</v>
      </c>
      <c r="H38" s="7" t="s">
        <v>782</v>
      </c>
      <c r="I38" s="8">
        <f t="shared" si="2"/>
        <v>892.85714285714278</v>
      </c>
      <c r="J38" s="8">
        <f t="shared" si="0"/>
        <v>892.85714285714278</v>
      </c>
      <c r="K38" s="8"/>
      <c r="L38" s="8">
        <f t="shared" si="3"/>
        <v>107.14285714285722</v>
      </c>
      <c r="M38" s="8">
        <f t="shared" si="1"/>
        <v>107.14285714285722</v>
      </c>
      <c r="N38" s="13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17</v>
      </c>
      <c r="C39" s="4"/>
      <c r="D39" s="10" t="s">
        <v>90</v>
      </c>
      <c r="E39" s="6" t="s">
        <v>91</v>
      </c>
      <c r="F39" s="6" t="s">
        <v>92</v>
      </c>
      <c r="G39" s="11" t="s">
        <v>41</v>
      </c>
      <c r="H39" s="7" t="s">
        <v>783</v>
      </c>
      <c r="I39" s="8">
        <f t="shared" si="2"/>
        <v>986.60714285714278</v>
      </c>
      <c r="J39" s="8">
        <f t="shared" si="0"/>
        <v>986.60714285714278</v>
      </c>
      <c r="K39" s="8"/>
      <c r="L39" s="8">
        <f t="shared" si="3"/>
        <v>118.39285714285722</v>
      </c>
      <c r="M39" s="8">
        <f t="shared" si="1"/>
        <v>118.39285714285722</v>
      </c>
      <c r="N39" s="13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17</v>
      </c>
      <c r="C40" s="4"/>
      <c r="D40" s="10" t="s">
        <v>93</v>
      </c>
      <c r="E40" s="6" t="s">
        <v>94</v>
      </c>
      <c r="F40" s="6" t="s">
        <v>95</v>
      </c>
      <c r="G40" s="11" t="s">
        <v>41</v>
      </c>
      <c r="H40" s="7" t="s">
        <v>784</v>
      </c>
      <c r="I40" s="8">
        <f t="shared" si="2"/>
        <v>460.71428571428567</v>
      </c>
      <c r="J40" s="8">
        <f t="shared" si="0"/>
        <v>460.71428571428567</v>
      </c>
      <c r="K40" s="8"/>
      <c r="L40" s="8">
        <f t="shared" si="3"/>
        <v>55.285714285714334</v>
      </c>
      <c r="M40" s="8">
        <f t="shared" si="1"/>
        <v>55.285714285714334</v>
      </c>
      <c r="N40" s="13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17</v>
      </c>
      <c r="C41" s="4"/>
      <c r="D41" s="10" t="s">
        <v>96</v>
      </c>
      <c r="E41" s="6" t="s">
        <v>97</v>
      </c>
      <c r="F41" s="6" t="s">
        <v>20</v>
      </c>
      <c r="G41" s="11" t="s">
        <v>41</v>
      </c>
      <c r="H41" s="7" t="s">
        <v>785</v>
      </c>
      <c r="I41" s="8">
        <f t="shared" si="2"/>
        <v>7499.9999999999991</v>
      </c>
      <c r="J41" s="8">
        <f t="shared" si="0"/>
        <v>7499.9999999999991</v>
      </c>
      <c r="K41" s="8"/>
      <c r="L41" s="8">
        <f t="shared" si="3"/>
        <v>900.00000000000091</v>
      </c>
      <c r="M41" s="8">
        <f t="shared" si="1"/>
        <v>900.00000000000091</v>
      </c>
      <c r="N41" s="13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17</v>
      </c>
      <c r="C42" s="4"/>
      <c r="D42" s="10" t="s">
        <v>98</v>
      </c>
      <c r="E42" s="6" t="s">
        <v>99</v>
      </c>
      <c r="F42" s="6" t="s">
        <v>20</v>
      </c>
      <c r="G42" s="11" t="s">
        <v>41</v>
      </c>
      <c r="H42" s="7" t="s">
        <v>786</v>
      </c>
      <c r="I42" s="8">
        <f t="shared" si="2"/>
        <v>1714.6874999999998</v>
      </c>
      <c r="J42" s="8">
        <f t="shared" si="0"/>
        <v>1714.6874999999998</v>
      </c>
      <c r="K42" s="8"/>
      <c r="L42" s="8">
        <f t="shared" si="3"/>
        <v>205.76250000000027</v>
      </c>
      <c r="M42" s="8">
        <f t="shared" si="1"/>
        <v>205.76250000000027</v>
      </c>
      <c r="N42" s="13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17</v>
      </c>
      <c r="C43" s="4"/>
      <c r="D43" s="10" t="s">
        <v>44</v>
      </c>
      <c r="E43" s="6" t="s">
        <v>45</v>
      </c>
      <c r="F43" s="6" t="s">
        <v>20</v>
      </c>
      <c r="G43" s="11" t="s">
        <v>41</v>
      </c>
      <c r="H43" s="7" t="s">
        <v>787</v>
      </c>
      <c r="I43" s="8">
        <f t="shared" si="2"/>
        <v>1641.6964285714284</v>
      </c>
      <c r="J43" s="8">
        <f t="shared" si="0"/>
        <v>1641.6964285714284</v>
      </c>
      <c r="K43" s="8"/>
      <c r="L43" s="8">
        <f t="shared" si="3"/>
        <v>197.0035714285716</v>
      </c>
      <c r="M43" s="8">
        <f t="shared" si="1"/>
        <v>197.0035714285716</v>
      </c>
      <c r="N43" s="13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17</v>
      </c>
      <c r="C44" s="4"/>
      <c r="D44" s="10" t="s">
        <v>69</v>
      </c>
      <c r="E44" s="6" t="s">
        <v>70</v>
      </c>
      <c r="F44" s="6" t="s">
        <v>20</v>
      </c>
      <c r="G44" s="11" t="s">
        <v>41</v>
      </c>
      <c r="H44" s="7" t="s">
        <v>788</v>
      </c>
      <c r="I44" s="8">
        <f t="shared" si="2"/>
        <v>908.03571428571422</v>
      </c>
      <c r="J44" s="8">
        <f t="shared" si="0"/>
        <v>908.03571428571422</v>
      </c>
      <c r="K44" s="8"/>
      <c r="L44" s="8">
        <f t="shared" si="3"/>
        <v>108.96428571428578</v>
      </c>
      <c r="M44" s="8">
        <f t="shared" si="1"/>
        <v>108.96428571428578</v>
      </c>
      <c r="N44" s="13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17</v>
      </c>
      <c r="C45" s="4"/>
      <c r="D45" s="10" t="s">
        <v>44</v>
      </c>
      <c r="E45" s="6" t="s">
        <v>45</v>
      </c>
      <c r="F45" s="6" t="s">
        <v>20</v>
      </c>
      <c r="G45" s="11" t="s">
        <v>41</v>
      </c>
      <c r="H45" s="7" t="s">
        <v>789</v>
      </c>
      <c r="I45" s="8">
        <f t="shared" si="2"/>
        <v>7244.0535714285706</v>
      </c>
      <c r="J45" s="8">
        <f t="shared" si="0"/>
        <v>7244.0535714285706</v>
      </c>
      <c r="K45" s="8"/>
      <c r="L45" s="8">
        <f t="shared" si="3"/>
        <v>869.2864285714295</v>
      </c>
      <c r="M45" s="8">
        <f t="shared" si="1"/>
        <v>869.2864285714295</v>
      </c>
      <c r="N45" s="13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17</v>
      </c>
      <c r="C46" s="4"/>
      <c r="D46" s="10" t="s">
        <v>42</v>
      </c>
      <c r="E46" s="6" t="s">
        <v>43</v>
      </c>
      <c r="F46" s="6" t="s">
        <v>40</v>
      </c>
      <c r="G46" s="11" t="s">
        <v>29</v>
      </c>
      <c r="H46" s="7" t="s">
        <v>790</v>
      </c>
      <c r="I46" s="8">
        <f t="shared" si="2"/>
        <v>637.49999999999989</v>
      </c>
      <c r="J46" s="8">
        <f t="shared" si="0"/>
        <v>637.49999999999989</v>
      </c>
      <c r="K46" s="8"/>
      <c r="L46" s="8">
        <f t="shared" si="3"/>
        <v>76.500000000000114</v>
      </c>
      <c r="M46" s="8">
        <f t="shared" si="1"/>
        <v>76.500000000000114</v>
      </c>
      <c r="N46" s="13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17</v>
      </c>
      <c r="C47" s="4"/>
      <c r="D47" s="10" t="s">
        <v>100</v>
      </c>
      <c r="E47" s="6" t="s">
        <v>101</v>
      </c>
      <c r="F47" s="6" t="s">
        <v>40</v>
      </c>
      <c r="G47" s="11" t="s">
        <v>29</v>
      </c>
      <c r="H47" s="7" t="s">
        <v>791</v>
      </c>
      <c r="I47" s="8">
        <f t="shared" si="2"/>
        <v>1082.5892857142856</v>
      </c>
      <c r="J47" s="8">
        <f t="shared" si="0"/>
        <v>1082.5892857142856</v>
      </c>
      <c r="K47" s="8"/>
      <c r="L47" s="8">
        <f t="shared" si="3"/>
        <v>129.91071428571445</v>
      </c>
      <c r="M47" s="8">
        <f t="shared" si="1"/>
        <v>129.91071428571445</v>
      </c>
      <c r="N47" s="13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17</v>
      </c>
      <c r="C48" s="4"/>
      <c r="D48" s="10" t="s">
        <v>44</v>
      </c>
      <c r="E48" s="6" t="s">
        <v>45</v>
      </c>
      <c r="F48" s="6" t="s">
        <v>20</v>
      </c>
      <c r="G48" s="11" t="s">
        <v>41</v>
      </c>
      <c r="H48" s="7" t="s">
        <v>792</v>
      </c>
      <c r="I48" s="8">
        <f t="shared" si="2"/>
        <v>5064.8035714285706</v>
      </c>
      <c r="J48" s="8">
        <f t="shared" si="0"/>
        <v>5064.8035714285706</v>
      </c>
      <c r="K48" s="8"/>
      <c r="L48" s="8">
        <f t="shared" si="3"/>
        <v>607.77642857142928</v>
      </c>
      <c r="M48" s="8">
        <f t="shared" si="1"/>
        <v>607.77642857142928</v>
      </c>
      <c r="N48" s="13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17</v>
      </c>
      <c r="C49" s="4"/>
      <c r="D49" s="10" t="s">
        <v>102</v>
      </c>
      <c r="E49" s="6" t="s">
        <v>103</v>
      </c>
      <c r="F49" s="6" t="s">
        <v>104</v>
      </c>
      <c r="G49" s="11" t="s">
        <v>21</v>
      </c>
      <c r="H49" s="7" t="s">
        <v>793</v>
      </c>
      <c r="I49" s="8">
        <f t="shared" si="2"/>
        <v>4017.8571428571427</v>
      </c>
      <c r="J49" s="8">
        <f t="shared" si="0"/>
        <v>4017.8571428571427</v>
      </c>
      <c r="K49" s="8"/>
      <c r="L49" s="8">
        <f t="shared" si="3"/>
        <v>482.14285714285734</v>
      </c>
      <c r="M49" s="8">
        <f t="shared" si="1"/>
        <v>482.14285714285734</v>
      </c>
      <c r="N49" s="13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17</v>
      </c>
      <c r="C50" s="4"/>
      <c r="D50" s="10" t="s">
        <v>102</v>
      </c>
      <c r="E50" s="6" t="s">
        <v>103</v>
      </c>
      <c r="F50" s="6" t="s">
        <v>104</v>
      </c>
      <c r="G50" s="11" t="s">
        <v>21</v>
      </c>
      <c r="H50" s="7" t="s">
        <v>794</v>
      </c>
      <c r="I50" s="8">
        <f t="shared" si="2"/>
        <v>4017.8571428571427</v>
      </c>
      <c r="J50" s="8">
        <f t="shared" si="0"/>
        <v>4017.8571428571427</v>
      </c>
      <c r="K50" s="8"/>
      <c r="L50" s="8">
        <f t="shared" si="3"/>
        <v>482.14285714285734</v>
      </c>
      <c r="M50" s="8">
        <f t="shared" si="1"/>
        <v>482.14285714285734</v>
      </c>
      <c r="N50" s="13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17</v>
      </c>
      <c r="C51" s="4"/>
      <c r="D51" s="10" t="s">
        <v>105</v>
      </c>
      <c r="E51" s="6" t="s">
        <v>106</v>
      </c>
      <c r="F51" s="6" t="s">
        <v>107</v>
      </c>
      <c r="G51" s="11" t="s">
        <v>21</v>
      </c>
      <c r="H51" s="7" t="s">
        <v>795</v>
      </c>
      <c r="I51" s="8">
        <f t="shared" si="2"/>
        <v>7678.5714285714275</v>
      </c>
      <c r="J51" s="8">
        <f t="shared" si="0"/>
        <v>7678.5714285714275</v>
      </c>
      <c r="K51" s="8"/>
      <c r="L51" s="8">
        <f t="shared" si="3"/>
        <v>921.42857142857247</v>
      </c>
      <c r="M51" s="8">
        <f t="shared" si="1"/>
        <v>921.42857142857247</v>
      </c>
      <c r="N51" s="13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17</v>
      </c>
      <c r="C52" s="4"/>
      <c r="D52" s="10" t="s">
        <v>105</v>
      </c>
      <c r="E52" s="6" t="s">
        <v>106</v>
      </c>
      <c r="F52" s="6" t="s">
        <v>107</v>
      </c>
      <c r="G52" s="6" t="s">
        <v>21</v>
      </c>
      <c r="H52" s="7" t="s">
        <v>796</v>
      </c>
      <c r="I52" s="8">
        <f t="shared" si="2"/>
        <v>2316.9642857142853</v>
      </c>
      <c r="J52" s="8">
        <f t="shared" si="0"/>
        <v>2316.9642857142853</v>
      </c>
      <c r="K52" s="8"/>
      <c r="L52" s="8">
        <f t="shared" si="3"/>
        <v>278.03571428571468</v>
      </c>
      <c r="M52" s="8">
        <f t="shared" si="1"/>
        <v>278.03571428571468</v>
      </c>
      <c r="N52" s="13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17</v>
      </c>
      <c r="C53" s="4"/>
      <c r="D53" s="10" t="s">
        <v>108</v>
      </c>
      <c r="E53" s="6" t="s">
        <v>109</v>
      </c>
      <c r="F53" s="6" t="s">
        <v>104</v>
      </c>
      <c r="G53" s="11" t="s">
        <v>21</v>
      </c>
      <c r="H53" s="7" t="s">
        <v>797</v>
      </c>
      <c r="I53" s="8">
        <f t="shared" si="2"/>
        <v>79931.874999999985</v>
      </c>
      <c r="J53" s="8">
        <f t="shared" si="0"/>
        <v>79931.874999999985</v>
      </c>
      <c r="K53" s="8"/>
      <c r="L53" s="8">
        <f t="shared" si="3"/>
        <v>9591.8250000000116</v>
      </c>
      <c r="M53" s="8">
        <f t="shared" si="1"/>
        <v>9591.8250000000116</v>
      </c>
      <c r="N53" s="13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17</v>
      </c>
      <c r="C54" s="4"/>
      <c r="D54" s="10" t="s">
        <v>110</v>
      </c>
      <c r="E54" s="6" t="s">
        <v>111</v>
      </c>
      <c r="F54" s="6" t="s">
        <v>112</v>
      </c>
      <c r="G54" s="11" t="s">
        <v>21</v>
      </c>
      <c r="H54" s="7" t="s">
        <v>798</v>
      </c>
      <c r="I54" s="8">
        <f t="shared" si="2"/>
        <v>2352.4910714285711</v>
      </c>
      <c r="J54" s="8">
        <f t="shared" si="0"/>
        <v>2352.4910714285711</v>
      </c>
      <c r="K54" s="8"/>
      <c r="L54" s="8">
        <f t="shared" si="3"/>
        <v>282.29892857142886</v>
      </c>
      <c r="M54" s="8">
        <f t="shared" si="1"/>
        <v>282.29892857142886</v>
      </c>
      <c r="N54" s="13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17</v>
      </c>
      <c r="C55" s="4"/>
      <c r="D55" s="10" t="s">
        <v>113</v>
      </c>
      <c r="E55" s="6" t="s">
        <v>114</v>
      </c>
      <c r="F55" s="6" t="s">
        <v>115</v>
      </c>
      <c r="G55" s="6" t="s">
        <v>21</v>
      </c>
      <c r="H55" s="7" t="s">
        <v>799</v>
      </c>
      <c r="I55" s="8">
        <f t="shared" si="2"/>
        <v>7991.0714285714275</v>
      </c>
      <c r="J55" s="8">
        <f t="shared" si="0"/>
        <v>7991.0714285714275</v>
      </c>
      <c r="K55" s="8"/>
      <c r="L55" s="8">
        <f t="shared" si="3"/>
        <v>958.92857142857247</v>
      </c>
      <c r="M55" s="8">
        <f t="shared" si="1"/>
        <v>958.92857142857247</v>
      </c>
      <c r="N55" s="13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17</v>
      </c>
      <c r="C56" s="4"/>
      <c r="D56" s="10" t="s">
        <v>110</v>
      </c>
      <c r="E56" s="6" t="s">
        <v>111</v>
      </c>
      <c r="F56" s="6" t="s">
        <v>112</v>
      </c>
      <c r="G56" s="6" t="s">
        <v>21</v>
      </c>
      <c r="H56" s="7" t="s">
        <v>800</v>
      </c>
      <c r="I56" s="8">
        <f t="shared" si="2"/>
        <v>11359.821428571428</v>
      </c>
      <c r="J56" s="8">
        <f t="shared" si="0"/>
        <v>11359.821428571428</v>
      </c>
      <c r="K56" s="8"/>
      <c r="L56" s="8">
        <f t="shared" si="3"/>
        <v>1363.1785714285725</v>
      </c>
      <c r="M56" s="8">
        <f t="shared" si="1"/>
        <v>1363.1785714285725</v>
      </c>
      <c r="N56" s="13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17</v>
      </c>
      <c r="C57" s="4"/>
      <c r="D57" s="10" t="s">
        <v>116</v>
      </c>
      <c r="E57" s="6" t="s">
        <v>117</v>
      </c>
      <c r="F57" s="6" t="s">
        <v>40</v>
      </c>
      <c r="G57" s="11" t="s">
        <v>41</v>
      </c>
      <c r="H57" s="7" t="s">
        <v>801</v>
      </c>
      <c r="I57" s="8">
        <f t="shared" si="2"/>
        <v>1753.5714285714284</v>
      </c>
      <c r="J57" s="8">
        <f t="shared" si="0"/>
        <v>1753.5714285714284</v>
      </c>
      <c r="K57" s="8"/>
      <c r="L57" s="8">
        <f t="shared" si="3"/>
        <v>210.42857142857156</v>
      </c>
      <c r="M57" s="8">
        <f t="shared" si="1"/>
        <v>210.42857142857156</v>
      </c>
      <c r="N57" s="13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17</v>
      </c>
      <c r="C58" s="4"/>
      <c r="D58" s="10" t="s">
        <v>118</v>
      </c>
      <c r="E58" s="6" t="s">
        <v>119</v>
      </c>
      <c r="F58" s="6" t="s">
        <v>40</v>
      </c>
      <c r="G58" s="6" t="s">
        <v>21</v>
      </c>
      <c r="H58" s="7" t="s">
        <v>802</v>
      </c>
      <c r="I58" s="8">
        <f t="shared" si="2"/>
        <v>2455.3571428571427</v>
      </c>
      <c r="J58" s="8">
        <f t="shared" si="0"/>
        <v>2455.3571428571427</v>
      </c>
      <c r="K58" s="8"/>
      <c r="L58" s="8">
        <f t="shared" si="3"/>
        <v>294.64285714285734</v>
      </c>
      <c r="M58" s="8">
        <f t="shared" si="1"/>
        <v>294.64285714285734</v>
      </c>
      <c r="N58" s="13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17</v>
      </c>
      <c r="C59" s="4"/>
      <c r="D59" s="10" t="s">
        <v>108</v>
      </c>
      <c r="E59" s="6" t="s">
        <v>109</v>
      </c>
      <c r="F59" s="6" t="s">
        <v>104</v>
      </c>
      <c r="G59" s="6" t="s">
        <v>21</v>
      </c>
      <c r="H59" s="7" t="s">
        <v>803</v>
      </c>
      <c r="I59" s="8">
        <f t="shared" si="2"/>
        <v>79730.366071428565</v>
      </c>
      <c r="J59" s="8">
        <f t="shared" si="0"/>
        <v>79730.366071428565</v>
      </c>
      <c r="K59" s="8"/>
      <c r="L59" s="8">
        <f t="shared" si="3"/>
        <v>9567.6439285714296</v>
      </c>
      <c r="M59" s="8">
        <f t="shared" si="1"/>
        <v>9567.6439285714296</v>
      </c>
      <c r="N59" s="13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17</v>
      </c>
      <c r="C60" s="4"/>
      <c r="D60" s="10" t="s">
        <v>120</v>
      </c>
      <c r="E60" s="6" t="s">
        <v>121</v>
      </c>
      <c r="F60" s="6" t="s">
        <v>122</v>
      </c>
      <c r="G60" s="6" t="s">
        <v>37</v>
      </c>
      <c r="H60" s="7" t="s">
        <v>804</v>
      </c>
      <c r="I60" s="8">
        <f t="shared" si="2"/>
        <v>1339.2857142857142</v>
      </c>
      <c r="J60" s="8">
        <f t="shared" si="0"/>
        <v>1339.2857142857142</v>
      </c>
      <c r="K60" s="8"/>
      <c r="L60" s="8">
        <f t="shared" si="3"/>
        <v>160.71428571428578</v>
      </c>
      <c r="M60" s="8">
        <f t="shared" si="1"/>
        <v>160.71428571428578</v>
      </c>
      <c r="N60" s="13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17</v>
      </c>
      <c r="C61" s="4"/>
      <c r="D61" s="10" t="s">
        <v>123</v>
      </c>
      <c r="E61" s="6" t="s">
        <v>124</v>
      </c>
      <c r="F61" s="6" t="s">
        <v>125</v>
      </c>
      <c r="G61" s="6" t="s">
        <v>41</v>
      </c>
      <c r="H61" s="7" t="s">
        <v>805</v>
      </c>
      <c r="I61" s="8">
        <f t="shared" si="2"/>
        <v>1598.2142857142856</v>
      </c>
      <c r="J61" s="8">
        <f t="shared" si="0"/>
        <v>1598.2142857142856</v>
      </c>
      <c r="K61" s="8"/>
      <c r="L61" s="8">
        <f t="shared" si="3"/>
        <v>191.78571428571445</v>
      </c>
      <c r="M61" s="8">
        <f t="shared" si="1"/>
        <v>191.78571428571445</v>
      </c>
      <c r="N61" s="13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17</v>
      </c>
      <c r="C62" s="4"/>
      <c r="D62" s="10" t="s">
        <v>69</v>
      </c>
      <c r="E62" s="6" t="s">
        <v>70</v>
      </c>
      <c r="F62" s="6" t="s">
        <v>20</v>
      </c>
      <c r="G62" s="6" t="s">
        <v>41</v>
      </c>
      <c r="H62" s="7" t="s">
        <v>806</v>
      </c>
      <c r="I62" s="8">
        <f t="shared" si="2"/>
        <v>2359.8214285714284</v>
      </c>
      <c r="J62" s="8">
        <f t="shared" si="0"/>
        <v>2359.8214285714284</v>
      </c>
      <c r="K62" s="8"/>
      <c r="L62" s="8">
        <f t="shared" si="3"/>
        <v>283.17857142857156</v>
      </c>
      <c r="M62" s="8">
        <f t="shared" si="1"/>
        <v>283.17857142857156</v>
      </c>
      <c r="N62" s="13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17</v>
      </c>
      <c r="C63" s="4"/>
      <c r="D63" s="10" t="s">
        <v>126</v>
      </c>
      <c r="E63" s="9" t="s">
        <v>127</v>
      </c>
      <c r="F63" s="6" t="s">
        <v>20</v>
      </c>
      <c r="G63" s="11" t="s">
        <v>37</v>
      </c>
      <c r="H63" s="7" t="s">
        <v>807</v>
      </c>
      <c r="I63" s="8">
        <f t="shared" si="2"/>
        <v>12424.107142857141</v>
      </c>
      <c r="J63" s="8">
        <f t="shared" si="0"/>
        <v>12424.107142857141</v>
      </c>
      <c r="K63" s="8"/>
      <c r="L63" s="8">
        <f t="shared" si="3"/>
        <v>1490.8928571428587</v>
      </c>
      <c r="M63" s="8">
        <f t="shared" si="1"/>
        <v>1490.8928571428587</v>
      </c>
      <c r="N63" s="13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17</v>
      </c>
      <c r="C64" s="4"/>
      <c r="D64" s="10" t="s">
        <v>128</v>
      </c>
      <c r="E64" s="9" t="s">
        <v>129</v>
      </c>
      <c r="F64" s="6" t="s">
        <v>20</v>
      </c>
      <c r="G64" s="11" t="s">
        <v>29</v>
      </c>
      <c r="H64" s="7" t="s">
        <v>808</v>
      </c>
      <c r="I64" s="8">
        <f t="shared" si="2"/>
        <v>6209.8214285714275</v>
      </c>
      <c r="J64" s="8">
        <f t="shared" si="0"/>
        <v>6209.8214285714275</v>
      </c>
      <c r="K64" s="8"/>
      <c r="L64" s="8">
        <f t="shared" si="3"/>
        <v>745.17857142857247</v>
      </c>
      <c r="M64" s="8">
        <f t="shared" si="1"/>
        <v>745.17857142857247</v>
      </c>
      <c r="N64" s="13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17</v>
      </c>
      <c r="C65" s="4"/>
      <c r="D65" s="10" t="s">
        <v>130</v>
      </c>
      <c r="E65" s="9" t="s">
        <v>131</v>
      </c>
      <c r="F65" s="6" t="s">
        <v>61</v>
      </c>
      <c r="G65" s="6" t="s">
        <v>37</v>
      </c>
      <c r="H65" s="7" t="s">
        <v>809</v>
      </c>
      <c r="I65" s="8">
        <f t="shared" si="2"/>
        <v>2499.9999999999995</v>
      </c>
      <c r="J65" s="8">
        <f t="shared" si="0"/>
        <v>2499.9999999999995</v>
      </c>
      <c r="K65" s="8"/>
      <c r="L65" s="8">
        <f t="shared" si="3"/>
        <v>300.00000000000045</v>
      </c>
      <c r="M65" s="8">
        <f t="shared" si="1"/>
        <v>300.00000000000045</v>
      </c>
      <c r="N65" s="13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17</v>
      </c>
      <c r="C66" s="4"/>
      <c r="D66" s="10" t="s">
        <v>78</v>
      </c>
      <c r="E66" s="9" t="s">
        <v>79</v>
      </c>
      <c r="F66" s="6" t="s">
        <v>132</v>
      </c>
      <c r="G66" s="6" t="s">
        <v>41</v>
      </c>
      <c r="H66" s="7" t="s">
        <v>810</v>
      </c>
      <c r="I66" s="8">
        <f t="shared" si="2"/>
        <v>1921.2053571428569</v>
      </c>
      <c r="J66" s="8">
        <f t="shared" si="0"/>
        <v>1921.2053571428569</v>
      </c>
      <c r="K66" s="8"/>
      <c r="L66" s="8">
        <f t="shared" si="3"/>
        <v>230.54464285714312</v>
      </c>
      <c r="M66" s="8">
        <f t="shared" si="1"/>
        <v>230.54464285714312</v>
      </c>
      <c r="N66" s="13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17</v>
      </c>
      <c r="C67" s="4"/>
      <c r="D67" s="10" t="s">
        <v>44</v>
      </c>
      <c r="E67" s="9" t="s">
        <v>45</v>
      </c>
      <c r="F67" s="6" t="s">
        <v>20</v>
      </c>
      <c r="G67" s="6" t="s">
        <v>41</v>
      </c>
      <c r="H67" s="7" t="s">
        <v>811</v>
      </c>
      <c r="I67" s="8">
        <f t="shared" si="2"/>
        <v>2853.9196428571427</v>
      </c>
      <c r="J67" s="8">
        <f t="shared" si="0"/>
        <v>2853.9196428571427</v>
      </c>
      <c r="K67" s="8"/>
      <c r="L67" s="8">
        <f t="shared" si="3"/>
        <v>342.47035714285721</v>
      </c>
      <c r="M67" s="8">
        <f t="shared" si="1"/>
        <v>342.47035714285721</v>
      </c>
      <c r="N67" s="13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17</v>
      </c>
      <c r="C68" s="4"/>
      <c r="D68" s="10" t="s">
        <v>120</v>
      </c>
      <c r="E68" s="9" t="s">
        <v>121</v>
      </c>
      <c r="F68" s="6" t="s">
        <v>122</v>
      </c>
      <c r="G68" s="11" t="s">
        <v>37</v>
      </c>
      <c r="H68" s="7" t="s">
        <v>812</v>
      </c>
      <c r="I68" s="8">
        <f t="shared" si="2"/>
        <v>2857.1428571428569</v>
      </c>
      <c r="J68" s="8">
        <f t="shared" si="0"/>
        <v>2857.1428571428569</v>
      </c>
      <c r="K68" s="8"/>
      <c r="L68" s="8">
        <f t="shared" si="3"/>
        <v>342.85714285714312</v>
      </c>
      <c r="M68" s="8">
        <f t="shared" si="1"/>
        <v>342.85714285714312</v>
      </c>
      <c r="N68" s="13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17</v>
      </c>
      <c r="C69" s="4"/>
      <c r="D69" s="10" t="s">
        <v>133</v>
      </c>
      <c r="E69" s="9" t="s">
        <v>134</v>
      </c>
      <c r="F69" s="6" t="s">
        <v>135</v>
      </c>
      <c r="G69" s="6" t="s">
        <v>37</v>
      </c>
      <c r="H69" s="7" t="s">
        <v>813</v>
      </c>
      <c r="I69" s="8">
        <f t="shared" si="2"/>
        <v>1580.3571428571427</v>
      </c>
      <c r="J69" s="8">
        <f t="shared" si="0"/>
        <v>1580.3571428571427</v>
      </c>
      <c r="K69" s="8"/>
      <c r="L69" s="8">
        <f t="shared" si="3"/>
        <v>189.64285714285734</v>
      </c>
      <c r="M69" s="8">
        <f t="shared" si="1"/>
        <v>189.64285714285734</v>
      </c>
      <c r="N69" s="13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17</v>
      </c>
      <c r="C70" s="4"/>
      <c r="D70" s="10" t="s">
        <v>133</v>
      </c>
      <c r="E70" s="9" t="s">
        <v>134</v>
      </c>
      <c r="F70" s="6" t="s">
        <v>135</v>
      </c>
      <c r="G70" s="6" t="s">
        <v>37</v>
      </c>
      <c r="H70" s="7" t="s">
        <v>814</v>
      </c>
      <c r="I70" s="8">
        <f t="shared" si="2"/>
        <v>892.85714285714278</v>
      </c>
      <c r="J70" s="8">
        <f t="shared" si="0"/>
        <v>892.85714285714278</v>
      </c>
      <c r="K70" s="8"/>
      <c r="L70" s="8">
        <f t="shared" si="3"/>
        <v>107.14285714285722</v>
      </c>
      <c r="M70" s="8">
        <f t="shared" si="1"/>
        <v>107.14285714285722</v>
      </c>
      <c r="N70" s="13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17</v>
      </c>
      <c r="C71" s="4"/>
      <c r="D71" s="10" t="s">
        <v>136</v>
      </c>
      <c r="E71" s="9" t="s">
        <v>137</v>
      </c>
      <c r="F71" s="6" t="s">
        <v>138</v>
      </c>
      <c r="G71" s="6" t="s">
        <v>29</v>
      </c>
      <c r="H71" s="7" t="s">
        <v>815</v>
      </c>
      <c r="I71" s="8">
        <f t="shared" si="2"/>
        <v>1336.6071428571427</v>
      </c>
      <c r="J71" s="8">
        <f t="shared" si="0"/>
        <v>1336.6071428571427</v>
      </c>
      <c r="K71" s="8"/>
      <c r="L71" s="8">
        <f t="shared" si="3"/>
        <v>160.39285714285734</v>
      </c>
      <c r="M71" s="8">
        <f t="shared" si="1"/>
        <v>160.39285714285734</v>
      </c>
      <c r="N71" s="13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17</v>
      </c>
      <c r="C72" s="4"/>
      <c r="D72" s="10" t="s">
        <v>139</v>
      </c>
      <c r="E72" s="9" t="s">
        <v>140</v>
      </c>
      <c r="F72" s="6" t="s">
        <v>141</v>
      </c>
      <c r="G72" s="6" t="s">
        <v>41</v>
      </c>
      <c r="H72" s="7" t="s">
        <v>816</v>
      </c>
      <c r="I72" s="8">
        <f t="shared" si="2"/>
        <v>5477.6785714285706</v>
      </c>
      <c r="J72" s="8">
        <f t="shared" si="0"/>
        <v>5477.6785714285706</v>
      </c>
      <c r="K72" s="8"/>
      <c r="L72" s="8">
        <f t="shared" si="3"/>
        <v>657.32142857142935</v>
      </c>
      <c r="M72" s="8">
        <f t="shared" si="1"/>
        <v>657.32142857142935</v>
      </c>
      <c r="N72" s="13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17</v>
      </c>
      <c r="C73" s="4"/>
      <c r="D73" s="10" t="s">
        <v>128</v>
      </c>
      <c r="E73" s="9" t="s">
        <v>51</v>
      </c>
      <c r="F73" s="6" t="s">
        <v>20</v>
      </c>
      <c r="G73" s="11" t="s">
        <v>37</v>
      </c>
      <c r="H73" s="7" t="s">
        <v>817</v>
      </c>
      <c r="I73" s="8">
        <f t="shared" ref="I73:I140" si="4">J73</f>
        <v>2551.5982142857142</v>
      </c>
      <c r="J73" s="8">
        <f t="shared" si="0"/>
        <v>2551.5982142857142</v>
      </c>
      <c r="K73" s="8"/>
      <c r="L73" s="8">
        <f t="shared" ref="L73:L140" si="5">M73</f>
        <v>306.19178571428574</v>
      </c>
      <c r="M73" s="8">
        <f t="shared" si="1"/>
        <v>306.19178571428574</v>
      </c>
      <c r="N73" s="13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17</v>
      </c>
      <c r="C74" s="4"/>
      <c r="D74" s="10" t="s">
        <v>142</v>
      </c>
      <c r="E74" s="9" t="s">
        <v>143</v>
      </c>
      <c r="F74" s="6" t="s">
        <v>144</v>
      </c>
      <c r="G74" s="11" t="s">
        <v>37</v>
      </c>
      <c r="H74" s="7" t="s">
        <v>818</v>
      </c>
      <c r="I74" s="8">
        <f t="shared" si="4"/>
        <v>1339.2857142857142</v>
      </c>
      <c r="J74" s="8">
        <f t="shared" si="0"/>
        <v>1339.2857142857142</v>
      </c>
      <c r="K74" s="8"/>
      <c r="L74" s="8">
        <f t="shared" si="5"/>
        <v>160.71428571428578</v>
      </c>
      <c r="M74" s="8">
        <f t="shared" si="1"/>
        <v>160.71428571428578</v>
      </c>
      <c r="N74" s="13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17</v>
      </c>
      <c r="C75" s="4"/>
      <c r="D75" s="10" t="s">
        <v>44</v>
      </c>
      <c r="E75" s="9" t="s">
        <v>45</v>
      </c>
      <c r="F75" s="6" t="s">
        <v>20</v>
      </c>
      <c r="G75" s="11" t="s">
        <v>41</v>
      </c>
      <c r="H75" s="7" t="s">
        <v>819</v>
      </c>
      <c r="I75" s="8">
        <f t="shared" si="4"/>
        <v>6731.5446428571422</v>
      </c>
      <c r="J75" s="8">
        <f t="shared" si="0"/>
        <v>6731.5446428571422</v>
      </c>
      <c r="K75" s="8"/>
      <c r="L75" s="8">
        <f t="shared" si="5"/>
        <v>807.78535714285772</v>
      </c>
      <c r="M75" s="8">
        <f t="shared" si="1"/>
        <v>807.78535714285772</v>
      </c>
      <c r="N75" s="13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17</v>
      </c>
      <c r="C76" s="4"/>
      <c r="D76" s="10" t="s">
        <v>145</v>
      </c>
      <c r="E76" s="9" t="s">
        <v>146</v>
      </c>
      <c r="F76" s="6" t="s">
        <v>147</v>
      </c>
      <c r="G76" s="11" t="s">
        <v>55</v>
      </c>
      <c r="H76" s="7" t="s">
        <v>820</v>
      </c>
      <c r="I76" s="8">
        <f t="shared" si="4"/>
        <v>1689.2857142857142</v>
      </c>
      <c r="J76" s="8">
        <f t="shared" si="0"/>
        <v>1689.2857142857142</v>
      </c>
      <c r="K76" s="8"/>
      <c r="L76" s="8">
        <f t="shared" si="5"/>
        <v>202.71428571428578</v>
      </c>
      <c r="M76" s="8">
        <f t="shared" si="1"/>
        <v>202.71428571428578</v>
      </c>
      <c r="N76" s="13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17</v>
      </c>
      <c r="C77" s="4"/>
      <c r="D77" s="10" t="s">
        <v>44</v>
      </c>
      <c r="E77" s="9" t="s">
        <v>45</v>
      </c>
      <c r="F77" s="6" t="s">
        <v>20</v>
      </c>
      <c r="G77" s="11" t="s">
        <v>41</v>
      </c>
      <c r="H77" s="7" t="s">
        <v>821</v>
      </c>
      <c r="I77" s="8">
        <f t="shared" si="4"/>
        <v>5895.6874999999991</v>
      </c>
      <c r="J77" s="8">
        <f t="shared" si="0"/>
        <v>5895.6874999999991</v>
      </c>
      <c r="K77" s="8"/>
      <c r="L77" s="8">
        <f t="shared" si="5"/>
        <v>707.48250000000098</v>
      </c>
      <c r="M77" s="8">
        <f t="shared" si="1"/>
        <v>707.48250000000098</v>
      </c>
      <c r="N77" s="13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17</v>
      </c>
      <c r="C78" s="4"/>
      <c r="D78" s="10" t="s">
        <v>148</v>
      </c>
      <c r="E78" s="9" t="s">
        <v>149</v>
      </c>
      <c r="F78" s="6" t="s">
        <v>20</v>
      </c>
      <c r="G78" s="11" t="s">
        <v>21</v>
      </c>
      <c r="H78" s="7" t="s">
        <v>822</v>
      </c>
      <c r="I78" s="8">
        <f t="shared" si="4"/>
        <v>4107.1428571428569</v>
      </c>
      <c r="J78" s="8">
        <f t="shared" si="0"/>
        <v>4107.1428571428569</v>
      </c>
      <c r="K78" s="8"/>
      <c r="L78" s="8">
        <f t="shared" si="5"/>
        <v>492.85714285714312</v>
      </c>
      <c r="M78" s="8">
        <f t="shared" si="1"/>
        <v>492.85714285714312</v>
      </c>
      <c r="N78" s="13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17</v>
      </c>
      <c r="C79" s="4"/>
      <c r="D79" s="10" t="s">
        <v>148</v>
      </c>
      <c r="E79" s="9" t="s">
        <v>149</v>
      </c>
      <c r="F79" s="6" t="s">
        <v>20</v>
      </c>
      <c r="G79" s="11" t="s">
        <v>21</v>
      </c>
      <c r="H79" s="7" t="s">
        <v>823</v>
      </c>
      <c r="I79" s="8">
        <f t="shared" si="4"/>
        <v>13392.857142857141</v>
      </c>
      <c r="J79" s="8">
        <f t="shared" si="0"/>
        <v>13392.857142857141</v>
      </c>
      <c r="K79" s="8"/>
      <c r="L79" s="8">
        <f t="shared" si="5"/>
        <v>1607.1428571428587</v>
      </c>
      <c r="M79" s="8">
        <f t="shared" si="1"/>
        <v>1607.1428571428587</v>
      </c>
      <c r="N79" s="13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17</v>
      </c>
      <c r="C80" s="4"/>
      <c r="D80" s="10" t="s">
        <v>69</v>
      </c>
      <c r="E80" s="9" t="s">
        <v>70</v>
      </c>
      <c r="F80" s="6" t="s">
        <v>150</v>
      </c>
      <c r="G80" s="11" t="s">
        <v>41</v>
      </c>
      <c r="H80" s="7" t="s">
        <v>824</v>
      </c>
      <c r="I80" s="8">
        <f t="shared" si="4"/>
        <v>1649.7767857142856</v>
      </c>
      <c r="J80" s="8">
        <f t="shared" si="0"/>
        <v>1649.7767857142856</v>
      </c>
      <c r="K80" s="8"/>
      <c r="L80" s="8">
        <f t="shared" si="5"/>
        <v>197.97321428571445</v>
      </c>
      <c r="M80" s="8">
        <f t="shared" si="1"/>
        <v>197.97321428571445</v>
      </c>
      <c r="N80" s="13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17</v>
      </c>
      <c r="C81" s="4"/>
      <c r="D81" s="10" t="s">
        <v>42</v>
      </c>
      <c r="E81" s="9" t="s">
        <v>43</v>
      </c>
      <c r="F81" s="6" t="s">
        <v>1738</v>
      </c>
      <c r="G81" s="11" t="s">
        <v>29</v>
      </c>
      <c r="H81" s="7" t="s">
        <v>825</v>
      </c>
      <c r="I81" s="422">
        <f>J81</f>
        <v>967.85714285714278</v>
      </c>
      <c r="J81" s="422">
        <f>N81/1.12</f>
        <v>967.85714285714278</v>
      </c>
      <c r="K81" s="8"/>
      <c r="L81" s="422">
        <f>M81</f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17</v>
      </c>
      <c r="C82" s="4"/>
      <c r="D82" s="10" t="s">
        <v>78</v>
      </c>
      <c r="E82" s="9" t="s">
        <v>79</v>
      </c>
      <c r="F82" s="6" t="s">
        <v>20</v>
      </c>
      <c r="G82" s="11" t="s">
        <v>41</v>
      </c>
      <c r="H82" s="7" t="s">
        <v>826</v>
      </c>
      <c r="I82" s="422">
        <f>J82</f>
        <v>6498.1607142857147</v>
      </c>
      <c r="J82" s="422">
        <f>N82/1.12</f>
        <v>6498.1607142857147</v>
      </c>
      <c r="K82" s="8"/>
      <c r="L82" s="422">
        <f>M82</f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17</v>
      </c>
      <c r="C83" s="4"/>
      <c r="D83" s="10" t="s">
        <v>120</v>
      </c>
      <c r="E83" s="9" t="s">
        <v>121</v>
      </c>
      <c r="F83" s="6" t="s">
        <v>122</v>
      </c>
      <c r="G83" s="11" t="s">
        <v>37</v>
      </c>
      <c r="H83" s="7" t="s">
        <v>827</v>
      </c>
      <c r="I83" s="8">
        <f t="shared" si="4"/>
        <v>892.85714285714278</v>
      </c>
      <c r="J83" s="8">
        <f t="shared" si="0"/>
        <v>892.85714285714278</v>
      </c>
      <c r="K83" s="8"/>
      <c r="L83" s="8">
        <f t="shared" si="5"/>
        <v>107.14285714285722</v>
      </c>
      <c r="M83" s="8">
        <f t="shared" si="1"/>
        <v>107.14285714285722</v>
      </c>
      <c r="N83" s="13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17</v>
      </c>
      <c r="C84" s="4"/>
      <c r="D84" s="10" t="s">
        <v>69</v>
      </c>
      <c r="E84" s="9" t="s">
        <v>70</v>
      </c>
      <c r="F84" s="6" t="s">
        <v>20</v>
      </c>
      <c r="G84" s="11" t="s">
        <v>41</v>
      </c>
      <c r="H84" s="7" t="s">
        <v>828</v>
      </c>
      <c r="I84" s="8">
        <f t="shared" si="4"/>
        <v>1517.8571428571427</v>
      </c>
      <c r="J84" s="8">
        <f t="shared" si="0"/>
        <v>1517.8571428571427</v>
      </c>
      <c r="K84" s="8"/>
      <c r="L84" s="8">
        <f t="shared" si="5"/>
        <v>182.14285714285734</v>
      </c>
      <c r="M84" s="8">
        <f t="shared" si="1"/>
        <v>182.14285714285734</v>
      </c>
      <c r="N84" s="13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17</v>
      </c>
      <c r="C85" s="4"/>
      <c r="D85" s="10" t="s">
        <v>151</v>
      </c>
      <c r="E85" s="9" t="s">
        <v>152</v>
      </c>
      <c r="F85" s="6" t="s">
        <v>150</v>
      </c>
      <c r="G85" s="11" t="s">
        <v>21</v>
      </c>
      <c r="H85" s="7" t="s">
        <v>829</v>
      </c>
      <c r="I85" s="8">
        <f t="shared" si="4"/>
        <v>1433.0357142857142</v>
      </c>
      <c r="J85" s="8">
        <f t="shared" si="0"/>
        <v>1433.0357142857142</v>
      </c>
      <c r="K85" s="8"/>
      <c r="L85" s="8">
        <f t="shared" si="5"/>
        <v>171.96428571428578</v>
      </c>
      <c r="M85" s="8">
        <f t="shared" si="1"/>
        <v>171.96428571428578</v>
      </c>
      <c r="N85" s="13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17</v>
      </c>
      <c r="C86" s="4"/>
      <c r="D86" s="10" t="s">
        <v>69</v>
      </c>
      <c r="E86" s="9" t="s">
        <v>70</v>
      </c>
      <c r="F86" s="6" t="s">
        <v>20</v>
      </c>
      <c r="G86" s="11" t="s">
        <v>41</v>
      </c>
      <c r="H86" s="7" t="s">
        <v>830</v>
      </c>
      <c r="I86" s="8">
        <f t="shared" si="4"/>
        <v>788.39285714285711</v>
      </c>
      <c r="J86" s="8">
        <f t="shared" si="0"/>
        <v>788.39285714285711</v>
      </c>
      <c r="K86" s="8"/>
      <c r="L86" s="8">
        <f t="shared" si="5"/>
        <v>94.60714285714289</v>
      </c>
      <c r="M86" s="8">
        <f t="shared" si="1"/>
        <v>94.60714285714289</v>
      </c>
      <c r="N86" s="13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17</v>
      </c>
      <c r="C87" s="4"/>
      <c r="D87" s="10" t="s">
        <v>153</v>
      </c>
      <c r="E87" s="9" t="s">
        <v>154</v>
      </c>
      <c r="F87" s="6" t="s">
        <v>132</v>
      </c>
      <c r="G87" s="11" t="s">
        <v>37</v>
      </c>
      <c r="H87" s="7" t="s">
        <v>831</v>
      </c>
      <c r="I87" s="8">
        <f t="shared" si="4"/>
        <v>2869.6428571428569</v>
      </c>
      <c r="J87" s="8">
        <f t="shared" si="0"/>
        <v>2869.6428571428569</v>
      </c>
      <c r="K87" s="8"/>
      <c r="L87" s="8">
        <f t="shared" si="5"/>
        <v>344.35714285714312</v>
      </c>
      <c r="M87" s="8">
        <f t="shared" si="1"/>
        <v>344.35714285714312</v>
      </c>
      <c r="N87" s="13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17</v>
      </c>
      <c r="C88" s="4"/>
      <c r="D88" s="342" t="s">
        <v>155</v>
      </c>
      <c r="E88" s="256" t="s">
        <v>156</v>
      </c>
      <c r="F88" s="343" t="s">
        <v>157</v>
      </c>
      <c r="G88" s="344" t="s">
        <v>158</v>
      </c>
      <c r="H88" s="250" t="s">
        <v>832</v>
      </c>
      <c r="I88" s="255">
        <f t="shared" si="4"/>
        <v>158734.51401869161</v>
      </c>
      <c r="J88" s="255">
        <f t="shared" si="0"/>
        <v>158734.51401869161</v>
      </c>
      <c r="K88" s="255"/>
      <c r="L88" s="255">
        <f t="shared" si="5"/>
        <v>19048.141682243004</v>
      </c>
      <c r="M88" s="255">
        <f t="shared" si="1"/>
        <v>19048.141682243004</v>
      </c>
      <c r="N88" s="345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17</v>
      </c>
      <c r="C89" s="257"/>
      <c r="D89" s="365" t="s">
        <v>155</v>
      </c>
      <c r="E89" s="366" t="s">
        <v>156</v>
      </c>
      <c r="F89" s="367" t="s">
        <v>1756</v>
      </c>
      <c r="G89" s="368" t="s">
        <v>158</v>
      </c>
      <c r="H89" s="369" t="s">
        <v>833</v>
      </c>
      <c r="I89" s="423">
        <f>J89</f>
        <v>2435.16</v>
      </c>
      <c r="J89" s="423">
        <f>N89/1.12</f>
        <v>2435.16</v>
      </c>
      <c r="K89" s="370"/>
      <c r="L89" s="423">
        <f>M89</f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17</v>
      </c>
      <c r="C94" s="4">
        <v>31</v>
      </c>
      <c r="D94" s="208" t="s">
        <v>160</v>
      </c>
      <c r="E94" s="209"/>
      <c r="F94" s="214"/>
      <c r="G94" s="215"/>
      <c r="H94" s="223"/>
      <c r="I94" s="252">
        <f t="shared" si="4"/>
        <v>578796.7543758346</v>
      </c>
      <c r="J94" s="253">
        <f>SUM(J8:J89)</f>
        <v>578796.7543758346</v>
      </c>
      <c r="K94" s="253">
        <f>SUM(K8:K89)</f>
        <v>0</v>
      </c>
      <c r="L94" s="252">
        <f t="shared" si="5"/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78</v>
      </c>
      <c r="E96" s="9" t="s">
        <v>162</v>
      </c>
      <c r="F96" s="6" t="s">
        <v>132</v>
      </c>
      <c r="G96" s="11" t="s">
        <v>41</v>
      </c>
      <c r="H96" s="7" t="s">
        <v>834</v>
      </c>
      <c r="I96" s="8">
        <f t="shared" si="4"/>
        <v>1216.5178571428571</v>
      </c>
      <c r="J96" s="8">
        <f t="shared" ref="J96:J158" si="6">IF(N96="", "", N96/1.12)</f>
        <v>1216.5178571428571</v>
      </c>
      <c r="K96" s="8"/>
      <c r="L96" s="8">
        <f t="shared" si="5"/>
        <v>145.98214285714289</v>
      </c>
      <c r="M96" s="8">
        <f t="shared" ref="M96:M158" si="7">IF(N96="", "", N96 - J96)</f>
        <v>145.98214285714289</v>
      </c>
      <c r="N96" s="13">
        <v>1362.5</v>
      </c>
      <c r="O96" s="234"/>
      <c r="P96" s="206"/>
      <c r="Q96" s="308" t="s">
        <v>1007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163</v>
      </c>
      <c r="E97" s="9" t="s">
        <v>164</v>
      </c>
      <c r="F97" s="6" t="s">
        <v>20</v>
      </c>
      <c r="G97" s="11" t="s">
        <v>29</v>
      </c>
      <c r="H97" s="7" t="s">
        <v>835</v>
      </c>
      <c r="I97" s="8">
        <f t="shared" si="4"/>
        <v>1062.5</v>
      </c>
      <c r="J97" s="8">
        <f t="shared" si="6"/>
        <v>1062.5</v>
      </c>
      <c r="K97" s="8"/>
      <c r="L97" s="8">
        <f t="shared" si="5"/>
        <v>127.5</v>
      </c>
      <c r="M97" s="8">
        <f t="shared" si="7"/>
        <v>127.5</v>
      </c>
      <c r="N97" s="13">
        <v>1190</v>
      </c>
      <c r="O97" s="234"/>
      <c r="P97" s="206"/>
      <c r="Q97" s="309" t="s">
        <v>1008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165</v>
      </c>
      <c r="E98" s="9" t="s">
        <v>166</v>
      </c>
      <c r="F98" s="6" t="s">
        <v>20</v>
      </c>
      <c r="G98" s="11" t="s">
        <v>29</v>
      </c>
      <c r="H98" s="7" t="s">
        <v>836</v>
      </c>
      <c r="I98" s="8">
        <f t="shared" si="4"/>
        <v>1334.8214285714278</v>
      </c>
      <c r="J98" s="8">
        <f t="shared" si="6"/>
        <v>1334.8214285714278</v>
      </c>
      <c r="K98" s="8"/>
      <c r="L98" s="8">
        <f t="shared" si="5"/>
        <v>160.17857142857156</v>
      </c>
      <c r="M98" s="8">
        <f t="shared" si="7"/>
        <v>160.17857142857156</v>
      </c>
      <c r="N98" s="13">
        <v>1494.9999999999993</v>
      </c>
      <c r="O98" s="234"/>
      <c r="P98" s="206"/>
      <c r="Q98" s="309" t="s">
        <v>1009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120</v>
      </c>
      <c r="E99" s="9" t="s">
        <v>121</v>
      </c>
      <c r="F99" s="6" t="s">
        <v>122</v>
      </c>
      <c r="G99" s="11" t="s">
        <v>37</v>
      </c>
      <c r="H99" s="7" t="s">
        <v>837</v>
      </c>
      <c r="I99" s="8">
        <f t="shared" si="4"/>
        <v>1607.1428571428569</v>
      </c>
      <c r="J99" s="8">
        <f t="shared" si="6"/>
        <v>1607.1428571428569</v>
      </c>
      <c r="K99" s="8"/>
      <c r="L99" s="8">
        <f t="shared" si="5"/>
        <v>192.85714285714312</v>
      </c>
      <c r="M99" s="8">
        <f t="shared" si="7"/>
        <v>192.85714285714312</v>
      </c>
      <c r="N99" s="13">
        <v>1800</v>
      </c>
      <c r="O99" s="234"/>
      <c r="P99" s="206"/>
      <c r="Q99" s="300" t="s">
        <v>1010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167</v>
      </c>
      <c r="E100" s="9" t="s">
        <v>168</v>
      </c>
      <c r="F100" s="6" t="s">
        <v>169</v>
      </c>
      <c r="G100" s="11" t="s">
        <v>33</v>
      </c>
      <c r="H100" s="7" t="s">
        <v>838</v>
      </c>
      <c r="I100" s="8">
        <f t="shared" si="4"/>
        <v>1383.9285714285711</v>
      </c>
      <c r="J100" s="8">
        <f t="shared" si="6"/>
        <v>1383.9285714285711</v>
      </c>
      <c r="K100" s="8"/>
      <c r="L100" s="8">
        <f t="shared" si="5"/>
        <v>166.07142857142867</v>
      </c>
      <c r="M100" s="8">
        <f t="shared" si="7"/>
        <v>166.07142857142867</v>
      </c>
      <c r="N100" s="13">
        <v>1549.9999999999998</v>
      </c>
      <c r="O100" s="234"/>
      <c r="P100" s="206"/>
      <c r="Q100" s="300" t="s">
        <v>1011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20</v>
      </c>
      <c r="G101" s="11" t="s">
        <v>41</v>
      </c>
      <c r="H101" s="7" t="s">
        <v>839</v>
      </c>
      <c r="I101" s="8">
        <f t="shared" si="4"/>
        <v>1605.3571428571427</v>
      </c>
      <c r="J101" s="8">
        <f t="shared" si="6"/>
        <v>1605.3571428571427</v>
      </c>
      <c r="K101" s="8"/>
      <c r="L101" s="8">
        <f t="shared" si="5"/>
        <v>192.64285714285734</v>
      </c>
      <c r="M101" s="8">
        <f t="shared" si="7"/>
        <v>192.64285714285734</v>
      </c>
      <c r="N101" s="13">
        <v>1798</v>
      </c>
      <c r="O101" s="234"/>
      <c r="P101" s="206"/>
      <c r="Q101" s="300" t="s">
        <v>1012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44</v>
      </c>
      <c r="E102" s="9" t="s">
        <v>45</v>
      </c>
      <c r="F102" s="6" t="s">
        <v>20</v>
      </c>
      <c r="G102" s="11" t="s">
        <v>41</v>
      </c>
      <c r="H102" s="7" t="s">
        <v>840</v>
      </c>
      <c r="I102" s="8">
        <f t="shared" si="4"/>
        <v>6055.1696428571413</v>
      </c>
      <c r="J102" s="8">
        <f t="shared" si="6"/>
        <v>6055.1696428571413</v>
      </c>
      <c r="K102" s="8"/>
      <c r="L102" s="8">
        <f t="shared" si="5"/>
        <v>726.62035714285776</v>
      </c>
      <c r="M102" s="8">
        <f t="shared" si="7"/>
        <v>726.62035714285776</v>
      </c>
      <c r="N102" s="13">
        <v>6781.7899999999991</v>
      </c>
      <c r="O102" s="234"/>
      <c r="P102" s="206"/>
      <c r="Q102" s="300" t="s">
        <v>1013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841</v>
      </c>
      <c r="I103" s="8">
        <f t="shared" si="4"/>
        <v>1410.7142857142858</v>
      </c>
      <c r="J103" s="8">
        <f t="shared" si="6"/>
        <v>1410.7142857142858</v>
      </c>
      <c r="K103" s="8"/>
      <c r="L103" s="8">
        <f t="shared" si="5"/>
        <v>169.28571428571445</v>
      </c>
      <c r="M103" s="8">
        <f t="shared" si="7"/>
        <v>169.28571428571445</v>
      </c>
      <c r="N103" s="13">
        <v>1580.0000000000002</v>
      </c>
      <c r="O103" s="234"/>
      <c r="P103" s="206"/>
      <c r="Q103" s="300" t="s">
        <v>1014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78</v>
      </c>
      <c r="E104" s="9" t="s">
        <v>162</v>
      </c>
      <c r="F104" s="6" t="s">
        <v>20</v>
      </c>
      <c r="G104" s="11" t="s">
        <v>41</v>
      </c>
      <c r="H104" s="7" t="s">
        <v>842</v>
      </c>
      <c r="I104" s="8">
        <f t="shared" si="4"/>
        <v>1017.8571428571428</v>
      </c>
      <c r="J104" s="8">
        <f t="shared" si="6"/>
        <v>1017.8571428571428</v>
      </c>
      <c r="K104" s="8"/>
      <c r="L104" s="8">
        <f t="shared" si="5"/>
        <v>122.14285714285722</v>
      </c>
      <c r="M104" s="8">
        <f t="shared" si="7"/>
        <v>122.14285714285722</v>
      </c>
      <c r="N104" s="13">
        <v>1140</v>
      </c>
      <c r="O104" s="234"/>
      <c r="P104" s="206"/>
      <c r="Q104" s="300" t="s">
        <v>1015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78</v>
      </c>
      <c r="E105" s="9" t="s">
        <v>162</v>
      </c>
      <c r="F105" s="6" t="s">
        <v>132</v>
      </c>
      <c r="G105" s="11" t="s">
        <v>41</v>
      </c>
      <c r="H105" s="7" t="s">
        <v>843</v>
      </c>
      <c r="I105" s="8">
        <f t="shared" si="4"/>
        <v>1436.8124999999998</v>
      </c>
      <c r="J105" s="8">
        <f t="shared" si="6"/>
        <v>1436.8124999999998</v>
      </c>
      <c r="K105" s="8"/>
      <c r="L105" s="8">
        <f t="shared" si="5"/>
        <v>172.41750000000025</v>
      </c>
      <c r="M105" s="8">
        <f t="shared" si="7"/>
        <v>172.41750000000025</v>
      </c>
      <c r="N105" s="13">
        <v>1609.23</v>
      </c>
      <c r="O105" s="234"/>
      <c r="P105" s="206"/>
      <c r="Q105" s="300" t="s">
        <v>1016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170</v>
      </c>
      <c r="E106" s="9" t="s">
        <v>171</v>
      </c>
      <c r="F106" s="6" t="s">
        <v>20</v>
      </c>
      <c r="G106" s="11" t="s">
        <v>29</v>
      </c>
      <c r="H106" s="7" t="s">
        <v>844</v>
      </c>
      <c r="I106" s="8">
        <f t="shared" si="4"/>
        <v>1265.1785714285711</v>
      </c>
      <c r="J106" s="8">
        <f t="shared" si="6"/>
        <v>1265.1785714285711</v>
      </c>
      <c r="K106" s="8"/>
      <c r="L106" s="8">
        <f t="shared" si="5"/>
        <v>151.82142857142867</v>
      </c>
      <c r="M106" s="8">
        <f t="shared" si="7"/>
        <v>151.82142857142867</v>
      </c>
      <c r="N106" s="13">
        <v>1416.9999999999998</v>
      </c>
      <c r="O106" s="234"/>
      <c r="P106" s="206"/>
      <c r="Q106" s="300" t="s">
        <v>1017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151</v>
      </c>
      <c r="E107" s="9" t="s">
        <v>152</v>
      </c>
      <c r="F107" s="6" t="s">
        <v>150</v>
      </c>
      <c r="G107" s="11" t="s">
        <v>21</v>
      </c>
      <c r="H107" s="7" t="s">
        <v>845</v>
      </c>
      <c r="I107" s="8">
        <f t="shared" si="4"/>
        <v>2161.6071428571427</v>
      </c>
      <c r="J107" s="8">
        <f t="shared" si="6"/>
        <v>2161.6071428571427</v>
      </c>
      <c r="K107" s="8"/>
      <c r="L107" s="8">
        <f t="shared" si="5"/>
        <v>259.39285714285734</v>
      </c>
      <c r="M107" s="8">
        <f t="shared" si="7"/>
        <v>259.39285714285734</v>
      </c>
      <c r="N107" s="13">
        <v>2421</v>
      </c>
      <c r="O107" s="234"/>
      <c r="P107" s="206"/>
      <c r="Q107" s="300" t="s">
        <v>1018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172</v>
      </c>
      <c r="E108" s="9" t="s">
        <v>101</v>
      </c>
      <c r="F108" s="6" t="s">
        <v>40</v>
      </c>
      <c r="G108" s="11" t="s">
        <v>29</v>
      </c>
      <c r="H108" s="7" t="s">
        <v>846</v>
      </c>
      <c r="I108" s="8">
        <f t="shared" si="4"/>
        <v>1158.035714285714</v>
      </c>
      <c r="J108" s="8">
        <f t="shared" si="6"/>
        <v>1158.035714285714</v>
      </c>
      <c r="K108" s="8"/>
      <c r="L108" s="8">
        <f t="shared" si="5"/>
        <v>138.96428571428578</v>
      </c>
      <c r="M108" s="8">
        <f t="shared" si="7"/>
        <v>138.96428571428578</v>
      </c>
      <c r="N108" s="13">
        <v>1296.9999999999998</v>
      </c>
      <c r="O108" s="234"/>
      <c r="P108" s="206"/>
      <c r="Q108" s="300" t="s">
        <v>1019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80</v>
      </c>
      <c r="E109" s="9" t="s">
        <v>173</v>
      </c>
      <c r="F109" s="6" t="s">
        <v>82</v>
      </c>
      <c r="G109" s="11" t="s">
        <v>41</v>
      </c>
      <c r="H109" s="7" t="s">
        <v>847</v>
      </c>
      <c r="I109" s="8">
        <f t="shared" si="4"/>
        <v>6888.6160714285697</v>
      </c>
      <c r="J109" s="8">
        <f t="shared" si="6"/>
        <v>6888.6160714285697</v>
      </c>
      <c r="K109" s="8"/>
      <c r="L109" s="8">
        <f t="shared" si="5"/>
        <v>826.63392857142935</v>
      </c>
      <c r="M109" s="8">
        <f t="shared" si="7"/>
        <v>826.63392857142935</v>
      </c>
      <c r="N109" s="13">
        <v>7715.2499999999991</v>
      </c>
      <c r="O109" s="234"/>
      <c r="P109" s="206"/>
      <c r="Q109" s="300" t="s">
        <v>1020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44</v>
      </c>
      <c r="E110" s="9" t="s">
        <v>45</v>
      </c>
      <c r="F110" s="6" t="s">
        <v>150</v>
      </c>
      <c r="G110" s="11" t="s">
        <v>41</v>
      </c>
      <c r="H110" s="7" t="s">
        <v>848</v>
      </c>
      <c r="I110" s="8">
        <f t="shared" si="4"/>
        <v>5017.2857142857138</v>
      </c>
      <c r="J110" s="8">
        <f t="shared" si="6"/>
        <v>5017.2857142857138</v>
      </c>
      <c r="K110" s="8"/>
      <c r="L110" s="8">
        <f t="shared" si="5"/>
        <v>602.07428571428591</v>
      </c>
      <c r="M110" s="8">
        <f t="shared" si="7"/>
        <v>602.07428571428591</v>
      </c>
      <c r="N110" s="13">
        <v>5619.36</v>
      </c>
      <c r="O110" s="234"/>
      <c r="P110" s="206"/>
      <c r="Q110" s="300" t="s">
        <v>1021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151</v>
      </c>
      <c r="E111" s="9" t="s">
        <v>152</v>
      </c>
      <c r="F111" s="6" t="s">
        <v>174</v>
      </c>
      <c r="G111" s="11" t="s">
        <v>21</v>
      </c>
      <c r="H111" s="7" t="s">
        <v>849</v>
      </c>
      <c r="I111" s="8">
        <f t="shared" si="4"/>
        <v>3017.8571428571427</v>
      </c>
      <c r="J111" s="8">
        <f t="shared" si="6"/>
        <v>3017.8571428571427</v>
      </c>
      <c r="K111" s="8"/>
      <c r="L111" s="8">
        <f t="shared" si="5"/>
        <v>362.14285714285734</v>
      </c>
      <c r="M111" s="8">
        <f t="shared" si="7"/>
        <v>362.14285714285734</v>
      </c>
      <c r="N111" s="13">
        <v>3380</v>
      </c>
      <c r="O111" s="234"/>
      <c r="P111" s="206"/>
      <c r="Q111" s="300" t="s">
        <v>1022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175</v>
      </c>
      <c r="E112" s="9" t="s">
        <v>176</v>
      </c>
      <c r="F112" s="6" t="s">
        <v>20</v>
      </c>
      <c r="G112" s="11" t="s">
        <v>29</v>
      </c>
      <c r="H112" s="7" t="s">
        <v>850</v>
      </c>
      <c r="I112" s="8">
        <f t="shared" si="4"/>
        <v>1232.1428571428571</v>
      </c>
      <c r="J112" s="8">
        <f t="shared" si="6"/>
        <v>1232.1428571428571</v>
      </c>
      <c r="K112" s="8"/>
      <c r="L112" s="8">
        <f t="shared" si="5"/>
        <v>147.85714285714289</v>
      </c>
      <c r="M112" s="8">
        <f t="shared" si="7"/>
        <v>147.85714285714289</v>
      </c>
      <c r="N112" s="13">
        <v>1380</v>
      </c>
      <c r="O112" s="234"/>
      <c r="P112" s="206"/>
      <c r="Q112" s="300" t="s">
        <v>1023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59</v>
      </c>
      <c r="E113" s="9" t="s">
        <v>60</v>
      </c>
      <c r="F113" s="6" t="s">
        <v>40</v>
      </c>
      <c r="G113" s="11" t="s">
        <v>29</v>
      </c>
      <c r="H113" s="7" t="s">
        <v>851</v>
      </c>
      <c r="I113" s="8">
        <f t="shared" si="4"/>
        <v>1559.8214285714278</v>
      </c>
      <c r="J113" s="8">
        <f t="shared" si="6"/>
        <v>1559.8214285714278</v>
      </c>
      <c r="K113" s="8"/>
      <c r="L113" s="8">
        <f t="shared" si="5"/>
        <v>187.17857142857156</v>
      </c>
      <c r="M113" s="8">
        <f t="shared" si="7"/>
        <v>187.17857142857156</v>
      </c>
      <c r="N113" s="13">
        <v>1746.9999999999993</v>
      </c>
      <c r="O113" s="234"/>
      <c r="P113" s="206"/>
      <c r="Q113" s="300" t="s">
        <v>1024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42</v>
      </c>
      <c r="E114" s="9" t="s">
        <v>177</v>
      </c>
      <c r="F114" s="6" t="s">
        <v>178</v>
      </c>
      <c r="G114" s="11" t="s">
        <v>29</v>
      </c>
      <c r="H114" s="7" t="s">
        <v>852</v>
      </c>
      <c r="I114" s="8">
        <f t="shared" si="4"/>
        <v>1141.0714285714278</v>
      </c>
      <c r="J114" s="8">
        <f t="shared" si="6"/>
        <v>1141.0714285714278</v>
      </c>
      <c r="K114" s="8"/>
      <c r="L114" s="8">
        <f t="shared" si="5"/>
        <v>136.92857142857156</v>
      </c>
      <c r="M114" s="8">
        <f t="shared" si="7"/>
        <v>136.92857142857156</v>
      </c>
      <c r="N114" s="13">
        <v>1277.9999999999993</v>
      </c>
      <c r="O114" s="234"/>
      <c r="P114" s="206"/>
      <c r="Q114" s="300" t="s">
        <v>1025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179</v>
      </c>
      <c r="E115" s="9" t="s">
        <v>180</v>
      </c>
      <c r="F115" s="6" t="s">
        <v>20</v>
      </c>
      <c r="G115" s="11" t="s">
        <v>25</v>
      </c>
      <c r="H115" s="7" t="s">
        <v>853</v>
      </c>
      <c r="I115" s="8">
        <f t="shared" si="4"/>
        <v>707.14285714285711</v>
      </c>
      <c r="J115" s="8">
        <f t="shared" si="6"/>
        <v>707.14285714285711</v>
      </c>
      <c r="K115" s="8"/>
      <c r="L115" s="8">
        <f t="shared" si="5"/>
        <v>84.85714285714289</v>
      </c>
      <c r="M115" s="8">
        <f t="shared" si="7"/>
        <v>84.85714285714289</v>
      </c>
      <c r="N115" s="13">
        <v>792</v>
      </c>
      <c r="O115" s="234"/>
      <c r="P115" s="206"/>
      <c r="Q115" s="300" t="s">
        <v>1026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120</v>
      </c>
      <c r="E116" s="9" t="s">
        <v>121</v>
      </c>
      <c r="F116" s="6" t="s">
        <v>122</v>
      </c>
      <c r="G116" s="11" t="s">
        <v>37</v>
      </c>
      <c r="H116" s="7" t="s">
        <v>854</v>
      </c>
      <c r="I116" s="8">
        <f t="shared" si="4"/>
        <v>2288.3928571428564</v>
      </c>
      <c r="J116" s="8">
        <f t="shared" si="6"/>
        <v>2288.3928571428564</v>
      </c>
      <c r="K116" s="8"/>
      <c r="L116" s="8">
        <f t="shared" si="5"/>
        <v>274.60714285714312</v>
      </c>
      <c r="M116" s="8">
        <f t="shared" si="7"/>
        <v>274.60714285714312</v>
      </c>
      <c r="N116" s="13">
        <v>2562.9999999999995</v>
      </c>
      <c r="O116" s="234"/>
      <c r="P116" s="206"/>
      <c r="Q116" s="300" t="s">
        <v>1027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181</v>
      </c>
      <c r="E117" s="9" t="s">
        <v>182</v>
      </c>
      <c r="F117" s="6" t="s">
        <v>20</v>
      </c>
      <c r="G117" s="11" t="s">
        <v>29</v>
      </c>
      <c r="H117" s="7" t="s">
        <v>855</v>
      </c>
      <c r="I117" s="8">
        <f t="shared" si="4"/>
        <v>7867.4642857142826</v>
      </c>
      <c r="J117" s="8">
        <f t="shared" si="6"/>
        <v>7867.4642857142826</v>
      </c>
      <c r="K117" s="8"/>
      <c r="L117" s="8">
        <f t="shared" si="5"/>
        <v>944.09571428571508</v>
      </c>
      <c r="M117" s="8">
        <f t="shared" si="7"/>
        <v>944.09571428571508</v>
      </c>
      <c r="N117" s="13">
        <v>8811.5599999999977</v>
      </c>
      <c r="O117" s="234"/>
      <c r="P117" s="206"/>
      <c r="Q117" s="300" t="s">
        <v>1028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50</v>
      </c>
      <c r="E118" s="9" t="s">
        <v>51</v>
      </c>
      <c r="F118" s="6" t="s">
        <v>20</v>
      </c>
      <c r="G118" s="11" t="s">
        <v>37</v>
      </c>
      <c r="H118" s="7" t="s">
        <v>856</v>
      </c>
      <c r="I118" s="8">
        <f t="shared" si="4"/>
        <v>1449.0803571428571</v>
      </c>
      <c r="J118" s="8">
        <f t="shared" si="6"/>
        <v>1449.0803571428571</v>
      </c>
      <c r="K118" s="8"/>
      <c r="L118" s="8">
        <f t="shared" si="5"/>
        <v>173.88964285714292</v>
      </c>
      <c r="M118" s="8">
        <f t="shared" si="7"/>
        <v>173.88964285714292</v>
      </c>
      <c r="N118" s="13">
        <v>1622.97</v>
      </c>
      <c r="O118" s="234"/>
      <c r="P118" s="206"/>
      <c r="Q118" s="300" t="s">
        <v>1029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145</v>
      </c>
      <c r="E119" s="9" t="s">
        <v>183</v>
      </c>
      <c r="F119" s="6" t="s">
        <v>147</v>
      </c>
      <c r="G119" s="11" t="s">
        <v>21</v>
      </c>
      <c r="H119" s="7" t="s">
        <v>857</v>
      </c>
      <c r="I119" s="8">
        <f t="shared" si="4"/>
        <v>1819.8035714285709</v>
      </c>
      <c r="J119" s="8">
        <f t="shared" si="6"/>
        <v>1819.8035714285709</v>
      </c>
      <c r="K119" s="8"/>
      <c r="L119" s="8">
        <f t="shared" si="5"/>
        <v>218.37642857142873</v>
      </c>
      <c r="M119" s="8">
        <f t="shared" si="7"/>
        <v>218.37642857142873</v>
      </c>
      <c r="N119" s="13">
        <v>2038.1799999999996</v>
      </c>
      <c r="O119" s="234"/>
      <c r="P119" s="206"/>
      <c r="Q119" s="300" t="s">
        <v>1030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184</v>
      </c>
      <c r="E120" s="9" t="s">
        <v>185</v>
      </c>
      <c r="F120" s="6" t="s">
        <v>186</v>
      </c>
      <c r="G120" s="11" t="s">
        <v>21</v>
      </c>
      <c r="H120" s="7" t="s">
        <v>858</v>
      </c>
      <c r="I120" s="8">
        <f t="shared" si="4"/>
        <v>9441.9642857142826</v>
      </c>
      <c r="J120" s="8">
        <f t="shared" si="6"/>
        <v>9441.9642857142826</v>
      </c>
      <c r="K120" s="8"/>
      <c r="L120" s="8">
        <f t="shared" si="5"/>
        <v>1133.0357142857156</v>
      </c>
      <c r="M120" s="8">
        <f t="shared" si="7"/>
        <v>1133.0357142857156</v>
      </c>
      <c r="N120" s="13">
        <v>10574.999999999998</v>
      </c>
      <c r="O120" s="234"/>
      <c r="P120" s="206"/>
      <c r="Q120" s="300" t="s">
        <v>1031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187</v>
      </c>
      <c r="E121" s="9" t="s">
        <v>188</v>
      </c>
      <c r="F121" s="6" t="s">
        <v>178</v>
      </c>
      <c r="G121" s="11" t="s">
        <v>29</v>
      </c>
      <c r="H121" s="7" t="s">
        <v>859</v>
      </c>
      <c r="I121" s="8">
        <f t="shared" si="4"/>
        <v>1607.1428571428569</v>
      </c>
      <c r="J121" s="8">
        <f t="shared" si="6"/>
        <v>1607.1428571428569</v>
      </c>
      <c r="K121" s="8"/>
      <c r="L121" s="8">
        <f t="shared" si="5"/>
        <v>192.85714285714312</v>
      </c>
      <c r="M121" s="8">
        <f t="shared" si="7"/>
        <v>192.85714285714312</v>
      </c>
      <c r="N121" s="13">
        <v>1800</v>
      </c>
      <c r="O121" s="234"/>
      <c r="P121" s="206"/>
      <c r="Q121" s="300" t="s">
        <v>1032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75</v>
      </c>
      <c r="E122" s="9" t="s">
        <v>189</v>
      </c>
      <c r="F122" s="6" t="s">
        <v>20</v>
      </c>
      <c r="G122" s="11" t="s">
        <v>29</v>
      </c>
      <c r="H122" s="7" t="s">
        <v>860</v>
      </c>
      <c r="I122" s="8">
        <f t="shared" si="4"/>
        <v>1404.0178571428571</v>
      </c>
      <c r="J122" s="8">
        <f t="shared" si="6"/>
        <v>1404.0178571428571</v>
      </c>
      <c r="K122" s="8"/>
      <c r="L122" s="8">
        <f t="shared" si="5"/>
        <v>168.48214285714289</v>
      </c>
      <c r="M122" s="8">
        <f t="shared" si="7"/>
        <v>168.48214285714289</v>
      </c>
      <c r="N122" s="13">
        <v>1572.5</v>
      </c>
      <c r="O122" s="234"/>
      <c r="P122" s="206"/>
      <c r="Q122" s="300" t="s">
        <v>1033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75</v>
      </c>
      <c r="E123" s="9" t="s">
        <v>189</v>
      </c>
      <c r="F123" s="6" t="s">
        <v>20</v>
      </c>
      <c r="G123" s="11" t="s">
        <v>29</v>
      </c>
      <c r="H123" s="7" t="s">
        <v>861</v>
      </c>
      <c r="I123" s="8">
        <f t="shared" si="4"/>
        <v>8571.4285714285688</v>
      </c>
      <c r="J123" s="8">
        <f t="shared" si="6"/>
        <v>8571.4285714285688</v>
      </c>
      <c r="K123" s="8"/>
      <c r="L123" s="8">
        <f t="shared" si="5"/>
        <v>1028.5714285714294</v>
      </c>
      <c r="M123" s="8">
        <f t="shared" si="7"/>
        <v>1028.5714285714294</v>
      </c>
      <c r="N123" s="13">
        <v>9599.9999999999982</v>
      </c>
      <c r="O123" s="234"/>
      <c r="P123" s="206"/>
      <c r="Q123" s="300" t="s">
        <v>1034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153</v>
      </c>
      <c r="E124" s="9" t="s">
        <v>154</v>
      </c>
      <c r="F124" s="6" t="s">
        <v>132</v>
      </c>
      <c r="G124" s="11" t="s">
        <v>37</v>
      </c>
      <c r="H124" s="7" t="s">
        <v>862</v>
      </c>
      <c r="I124" s="8">
        <f t="shared" si="4"/>
        <v>1517.8571428571427</v>
      </c>
      <c r="J124" s="8">
        <f t="shared" si="6"/>
        <v>1517.8571428571427</v>
      </c>
      <c r="K124" s="8"/>
      <c r="L124" s="8">
        <f t="shared" si="5"/>
        <v>182.14285714285734</v>
      </c>
      <c r="M124" s="8">
        <f t="shared" si="7"/>
        <v>182.14285714285734</v>
      </c>
      <c r="N124" s="13">
        <v>1700</v>
      </c>
      <c r="O124" s="234"/>
      <c r="P124" s="206"/>
      <c r="Q124" s="300" t="s">
        <v>1035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190</v>
      </c>
      <c r="E125" s="9" t="s">
        <v>191</v>
      </c>
      <c r="F125" s="6" t="s">
        <v>192</v>
      </c>
      <c r="G125" s="11" t="s">
        <v>41</v>
      </c>
      <c r="H125" s="7" t="s">
        <v>863</v>
      </c>
      <c r="I125" s="8">
        <f t="shared" si="4"/>
        <v>2928.571428571428</v>
      </c>
      <c r="J125" s="8">
        <f t="shared" si="6"/>
        <v>2928.571428571428</v>
      </c>
      <c r="K125" s="8"/>
      <c r="L125" s="8">
        <f t="shared" si="5"/>
        <v>351.42857142857156</v>
      </c>
      <c r="M125" s="8">
        <f t="shared" si="7"/>
        <v>351.42857142857156</v>
      </c>
      <c r="N125" s="13">
        <v>3279.9999999999995</v>
      </c>
      <c r="O125" s="234"/>
      <c r="P125" s="206"/>
      <c r="Q125" s="300" t="s">
        <v>1036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193</v>
      </c>
      <c r="G126" s="11" t="s">
        <v>21</v>
      </c>
      <c r="H126" s="7" t="s">
        <v>864</v>
      </c>
      <c r="I126" s="8">
        <f t="shared" si="4"/>
        <v>28325.892857142855</v>
      </c>
      <c r="J126" s="8">
        <f t="shared" si="6"/>
        <v>28325.892857142855</v>
      </c>
      <c r="K126" s="8"/>
      <c r="L126" s="8">
        <f t="shared" si="5"/>
        <v>3399.1071428571449</v>
      </c>
      <c r="M126" s="8">
        <f t="shared" si="7"/>
        <v>3399.1071428571449</v>
      </c>
      <c r="N126" s="13">
        <v>31725</v>
      </c>
      <c r="O126" s="234"/>
      <c r="P126" s="206"/>
      <c r="Q126" s="300" t="s">
        <v>1037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88</v>
      </c>
      <c r="E127" s="9" t="s">
        <v>89</v>
      </c>
      <c r="F127" s="6" t="s">
        <v>20</v>
      </c>
      <c r="G127" s="11" t="s">
        <v>37</v>
      </c>
      <c r="H127" s="7" t="s">
        <v>865</v>
      </c>
      <c r="I127" s="8">
        <f t="shared" si="4"/>
        <v>1754.4642857142858</v>
      </c>
      <c r="J127" s="8">
        <f t="shared" si="6"/>
        <v>1754.4642857142858</v>
      </c>
      <c r="K127" s="8"/>
      <c r="L127" s="8">
        <f t="shared" si="5"/>
        <v>210.53571428571445</v>
      </c>
      <c r="M127" s="8">
        <f t="shared" si="7"/>
        <v>210.53571428571445</v>
      </c>
      <c r="N127" s="13">
        <v>1965.0000000000002</v>
      </c>
      <c r="O127" s="234"/>
      <c r="P127" s="206"/>
      <c r="Q127" s="300" t="s">
        <v>1038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184</v>
      </c>
      <c r="E128" s="9" t="s">
        <v>185</v>
      </c>
      <c r="F128" s="6" t="s">
        <v>40</v>
      </c>
      <c r="G128" s="11" t="s">
        <v>21</v>
      </c>
      <c r="H128" s="7" t="s">
        <v>866</v>
      </c>
      <c r="I128" s="8">
        <f t="shared" si="4"/>
        <v>9604.4642857142826</v>
      </c>
      <c r="J128" s="8">
        <f t="shared" si="6"/>
        <v>9604.4642857142826</v>
      </c>
      <c r="K128" s="8"/>
      <c r="L128" s="8">
        <f t="shared" si="5"/>
        <v>1152.5357142857156</v>
      </c>
      <c r="M128" s="8">
        <f t="shared" si="7"/>
        <v>1152.5357142857156</v>
      </c>
      <c r="N128" s="13">
        <v>10756.999999999998</v>
      </c>
      <c r="O128" s="234"/>
      <c r="P128" s="206"/>
      <c r="Q128" s="300" t="s">
        <v>1039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44</v>
      </c>
      <c r="E129" s="9" t="s">
        <v>45</v>
      </c>
      <c r="F129" s="6" t="s">
        <v>20</v>
      </c>
      <c r="G129" s="11" t="s">
        <v>41</v>
      </c>
      <c r="H129" s="7" t="s">
        <v>867</v>
      </c>
      <c r="I129" s="8">
        <f t="shared" si="4"/>
        <v>4514.7946428571422</v>
      </c>
      <c r="J129" s="8">
        <f t="shared" si="6"/>
        <v>4514.7946428571422</v>
      </c>
      <c r="K129" s="8"/>
      <c r="L129" s="8">
        <f t="shared" si="5"/>
        <v>541.7753571428575</v>
      </c>
      <c r="M129" s="8">
        <f t="shared" si="7"/>
        <v>541.7753571428575</v>
      </c>
      <c r="N129" s="13">
        <v>5056.57</v>
      </c>
      <c r="O129" s="234"/>
      <c r="P129" s="206"/>
      <c r="Q129" s="300" t="s">
        <v>1040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194</v>
      </c>
      <c r="E130" s="9" t="s">
        <v>195</v>
      </c>
      <c r="F130" s="6" t="s">
        <v>178</v>
      </c>
      <c r="G130" s="11" t="s">
        <v>41</v>
      </c>
      <c r="H130" s="7" t="s">
        <v>868</v>
      </c>
      <c r="I130" s="8">
        <f t="shared" si="4"/>
        <v>1035.7142857142858</v>
      </c>
      <c r="J130" s="8">
        <f t="shared" si="6"/>
        <v>1035.7142857142858</v>
      </c>
      <c r="K130" s="8"/>
      <c r="L130" s="8">
        <f t="shared" si="5"/>
        <v>124.28571428571445</v>
      </c>
      <c r="M130" s="8">
        <f t="shared" si="7"/>
        <v>124.28571428571445</v>
      </c>
      <c r="N130" s="13">
        <v>1160.0000000000002</v>
      </c>
      <c r="O130" s="234"/>
      <c r="P130" s="206"/>
      <c r="Q130" s="300" t="s">
        <v>1041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175</v>
      </c>
      <c r="E131" s="9" t="s">
        <v>176</v>
      </c>
      <c r="F131" s="6" t="s">
        <v>20</v>
      </c>
      <c r="G131" s="11" t="s">
        <v>29</v>
      </c>
      <c r="H131" s="7" t="s">
        <v>869</v>
      </c>
      <c r="I131" s="8">
        <f t="shared" si="4"/>
        <v>1178.5714285714278</v>
      </c>
      <c r="J131" s="8">
        <f t="shared" si="6"/>
        <v>1178.5714285714278</v>
      </c>
      <c r="K131" s="8"/>
      <c r="L131" s="8">
        <f t="shared" si="5"/>
        <v>141.42857142857156</v>
      </c>
      <c r="M131" s="8">
        <f t="shared" si="7"/>
        <v>141.42857142857156</v>
      </c>
      <c r="N131" s="13">
        <v>1319.9999999999993</v>
      </c>
      <c r="O131" s="234"/>
      <c r="P131" s="206"/>
      <c r="Q131" s="300" t="s">
        <v>1042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184</v>
      </c>
      <c r="E132" s="9" t="s">
        <v>185</v>
      </c>
      <c r="F132" s="6" t="s">
        <v>40</v>
      </c>
      <c r="G132" s="11" t="s">
        <v>21</v>
      </c>
      <c r="H132" s="7" t="s">
        <v>870</v>
      </c>
      <c r="I132" s="8">
        <f t="shared" si="4"/>
        <v>1339.285714285714</v>
      </c>
      <c r="J132" s="8">
        <f t="shared" si="6"/>
        <v>1339.285714285714</v>
      </c>
      <c r="K132" s="8"/>
      <c r="L132" s="8">
        <f t="shared" si="5"/>
        <v>160.71428571428578</v>
      </c>
      <c r="M132" s="8">
        <f t="shared" si="7"/>
        <v>160.71428571428578</v>
      </c>
      <c r="N132" s="13">
        <v>1499.9999999999998</v>
      </c>
      <c r="O132" s="234"/>
      <c r="P132" s="206"/>
      <c r="Q132" s="300" t="s">
        <v>1043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42</v>
      </c>
      <c r="E133" s="9" t="s">
        <v>177</v>
      </c>
      <c r="F133" s="6" t="s">
        <v>40</v>
      </c>
      <c r="G133" s="11" t="s">
        <v>29</v>
      </c>
      <c r="H133" s="7" t="s">
        <v>871</v>
      </c>
      <c r="I133" s="8">
        <f t="shared" si="4"/>
        <v>1383.035714285714</v>
      </c>
      <c r="J133" s="8">
        <f t="shared" si="6"/>
        <v>1383.035714285714</v>
      </c>
      <c r="K133" s="8"/>
      <c r="L133" s="8">
        <f t="shared" si="5"/>
        <v>165.96428571428578</v>
      </c>
      <c r="M133" s="8">
        <f t="shared" si="7"/>
        <v>165.96428571428578</v>
      </c>
      <c r="N133" s="13">
        <v>1548.9999999999998</v>
      </c>
      <c r="O133" s="234"/>
      <c r="P133" s="206"/>
      <c r="Q133" s="300" t="s">
        <v>1044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153</v>
      </c>
      <c r="E134" s="9" t="s">
        <v>154</v>
      </c>
      <c r="F134" s="6" t="s">
        <v>132</v>
      </c>
      <c r="G134" s="11" t="s">
        <v>37</v>
      </c>
      <c r="H134" s="7" t="s">
        <v>872</v>
      </c>
      <c r="I134" s="8">
        <f t="shared" si="4"/>
        <v>1785.7142857142858</v>
      </c>
      <c r="J134" s="8">
        <f t="shared" si="6"/>
        <v>1785.7142857142858</v>
      </c>
      <c r="K134" s="8"/>
      <c r="L134" s="8">
        <f t="shared" si="5"/>
        <v>214.28571428571445</v>
      </c>
      <c r="M134" s="8">
        <f t="shared" si="7"/>
        <v>214.28571428571445</v>
      </c>
      <c r="N134" s="13">
        <v>2000.0000000000002</v>
      </c>
      <c r="O134" s="234"/>
      <c r="P134" s="206"/>
      <c r="Q134" s="300" t="s">
        <v>1045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196</v>
      </c>
      <c r="E135" s="9" t="s">
        <v>197</v>
      </c>
      <c r="F135" s="6" t="s">
        <v>198</v>
      </c>
      <c r="G135" s="11" t="s">
        <v>37</v>
      </c>
      <c r="H135" s="7" t="s">
        <v>873</v>
      </c>
      <c r="I135" s="8">
        <f t="shared" si="4"/>
        <v>1339.285714285714</v>
      </c>
      <c r="J135" s="8">
        <f t="shared" si="6"/>
        <v>1339.285714285714</v>
      </c>
      <c r="K135" s="8"/>
      <c r="L135" s="8">
        <f t="shared" si="5"/>
        <v>160.71428571428578</v>
      </c>
      <c r="M135" s="8">
        <f t="shared" si="7"/>
        <v>160.71428571428578</v>
      </c>
      <c r="N135" s="13">
        <v>1499.9999999999998</v>
      </c>
      <c r="O135" s="234"/>
      <c r="P135" s="206"/>
      <c r="Q135" s="300" t="s">
        <v>1046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199</v>
      </c>
      <c r="E136" s="9" t="s">
        <v>200</v>
      </c>
      <c r="F136" s="6" t="s">
        <v>58</v>
      </c>
      <c r="G136" s="11" t="s">
        <v>33</v>
      </c>
      <c r="H136" s="7" t="s">
        <v>874</v>
      </c>
      <c r="I136" s="8">
        <f t="shared" si="4"/>
        <v>892.85714285714266</v>
      </c>
      <c r="J136" s="8">
        <f t="shared" si="6"/>
        <v>892.85714285714266</v>
      </c>
      <c r="K136" s="8"/>
      <c r="L136" s="8">
        <f t="shared" si="5"/>
        <v>107.14285714285722</v>
      </c>
      <c r="M136" s="8">
        <f t="shared" si="7"/>
        <v>107.14285714285722</v>
      </c>
      <c r="N136" s="13">
        <v>999.99999999999989</v>
      </c>
      <c r="O136" s="234"/>
      <c r="P136" s="206"/>
      <c r="Q136" s="300" t="s">
        <v>1047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201</v>
      </c>
      <c r="E137" s="9" t="s">
        <v>202</v>
      </c>
      <c r="F137" s="6" t="s">
        <v>203</v>
      </c>
      <c r="G137" s="11" t="s">
        <v>37</v>
      </c>
      <c r="H137" s="7" t="s">
        <v>875</v>
      </c>
      <c r="I137" s="8">
        <f t="shared" si="4"/>
        <v>1399.9999999999998</v>
      </c>
      <c r="J137" s="8">
        <f t="shared" si="6"/>
        <v>1399.9999999999998</v>
      </c>
      <c r="K137" s="8"/>
      <c r="L137" s="8">
        <f t="shared" si="5"/>
        <v>168.00000000000023</v>
      </c>
      <c r="M137" s="8">
        <f t="shared" si="7"/>
        <v>168.00000000000023</v>
      </c>
      <c r="N137" s="13">
        <v>1568</v>
      </c>
      <c r="O137" s="234"/>
      <c r="P137" s="206"/>
      <c r="Q137" s="300" t="s">
        <v>1048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38</v>
      </c>
      <c r="E138" s="9" t="s">
        <v>204</v>
      </c>
      <c r="F138" s="6" t="s">
        <v>205</v>
      </c>
      <c r="G138" s="11" t="s">
        <v>41</v>
      </c>
      <c r="H138" s="7" t="s">
        <v>876</v>
      </c>
      <c r="I138" s="8">
        <f t="shared" si="4"/>
        <v>12602.348214285708</v>
      </c>
      <c r="J138" s="8">
        <f t="shared" si="6"/>
        <v>12602.348214285708</v>
      </c>
      <c r="K138" s="8"/>
      <c r="L138" s="8">
        <f t="shared" si="5"/>
        <v>1512.2817857142873</v>
      </c>
      <c r="M138" s="8">
        <f t="shared" si="7"/>
        <v>1512.2817857142873</v>
      </c>
      <c r="N138" s="13">
        <v>14114.629999999996</v>
      </c>
      <c r="O138" s="234"/>
      <c r="P138" s="206"/>
      <c r="Q138" s="300" t="s">
        <v>1049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42</v>
      </c>
      <c r="E139" s="9" t="s">
        <v>177</v>
      </c>
      <c r="F139" s="6" t="s">
        <v>20</v>
      </c>
      <c r="G139" s="11" t="s">
        <v>29</v>
      </c>
      <c r="H139" s="7" t="s">
        <v>877</v>
      </c>
      <c r="I139" s="8">
        <f t="shared" si="4"/>
        <v>1141.0714285714278</v>
      </c>
      <c r="J139" s="8">
        <f t="shared" si="6"/>
        <v>1141.0714285714278</v>
      </c>
      <c r="K139" s="8"/>
      <c r="L139" s="8">
        <f t="shared" si="5"/>
        <v>136.92857142857156</v>
      </c>
      <c r="M139" s="8">
        <f t="shared" si="7"/>
        <v>136.92857142857156</v>
      </c>
      <c r="N139" s="13">
        <v>1277.9999999999993</v>
      </c>
      <c r="O139" s="234"/>
      <c r="P139" s="206"/>
      <c r="Q139" s="300" t="s">
        <v>1050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44</v>
      </c>
      <c r="E140" s="9" t="s">
        <v>206</v>
      </c>
      <c r="F140" s="6" t="s">
        <v>20</v>
      </c>
      <c r="G140" s="11" t="s">
        <v>41</v>
      </c>
      <c r="H140" s="7" t="s">
        <v>878</v>
      </c>
      <c r="I140" s="8">
        <f t="shared" si="4"/>
        <v>6488.1071428571413</v>
      </c>
      <c r="J140" s="8">
        <f t="shared" si="6"/>
        <v>6488.1071428571413</v>
      </c>
      <c r="K140" s="8"/>
      <c r="L140" s="8">
        <f t="shared" si="5"/>
        <v>778.57285714285808</v>
      </c>
      <c r="M140" s="8">
        <f t="shared" si="7"/>
        <v>778.57285714285808</v>
      </c>
      <c r="N140" s="13">
        <v>7266.6799999999994</v>
      </c>
      <c r="O140" s="234"/>
      <c r="P140" s="206"/>
      <c r="Q140" s="300" t="s">
        <v>1051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69</v>
      </c>
      <c r="E141" s="9" t="s">
        <v>70</v>
      </c>
      <c r="F141" s="6" t="s">
        <v>20</v>
      </c>
      <c r="G141" s="11" t="s">
        <v>41</v>
      </c>
      <c r="H141" s="7" t="s">
        <v>879</v>
      </c>
      <c r="I141" s="8">
        <f t="shared" ref="I141:I190" si="8">J141</f>
        <v>1684.8214285714278</v>
      </c>
      <c r="J141" s="8">
        <f t="shared" si="6"/>
        <v>1684.8214285714278</v>
      </c>
      <c r="K141" s="8"/>
      <c r="L141" s="8">
        <f t="shared" ref="L141:L190" si="9">M141</f>
        <v>202.17857142857156</v>
      </c>
      <c r="M141" s="8">
        <f t="shared" si="7"/>
        <v>202.17857142857156</v>
      </c>
      <c r="N141" s="13">
        <v>1886.9999999999993</v>
      </c>
      <c r="O141" s="234"/>
      <c r="P141" s="206"/>
      <c r="Q141" s="300" t="s">
        <v>1052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120</v>
      </c>
      <c r="E142" s="9" t="s">
        <v>121</v>
      </c>
      <c r="F142" s="6" t="s">
        <v>122</v>
      </c>
      <c r="G142" s="11" t="s">
        <v>37</v>
      </c>
      <c r="H142" s="7" t="s">
        <v>880</v>
      </c>
      <c r="I142" s="8">
        <f t="shared" si="8"/>
        <v>2627.5892857142849</v>
      </c>
      <c r="J142" s="8">
        <f t="shared" si="6"/>
        <v>2627.5892857142849</v>
      </c>
      <c r="K142" s="8"/>
      <c r="L142" s="8">
        <f t="shared" si="9"/>
        <v>315.31071428571431</v>
      </c>
      <c r="M142" s="8">
        <f t="shared" si="7"/>
        <v>315.31071428571431</v>
      </c>
      <c r="N142" s="13">
        <v>2942.8999999999992</v>
      </c>
      <c r="O142" s="234"/>
      <c r="P142" s="206"/>
      <c r="Q142" s="300" t="s">
        <v>1053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207</v>
      </c>
      <c r="E143" s="9" t="s">
        <v>208</v>
      </c>
      <c r="F143" s="6" t="s">
        <v>20</v>
      </c>
      <c r="G143" s="11" t="s">
        <v>33</v>
      </c>
      <c r="H143" s="7" t="s">
        <v>881</v>
      </c>
      <c r="I143" s="8">
        <f t="shared" si="8"/>
        <v>4446.4285714285697</v>
      </c>
      <c r="J143" s="8">
        <f t="shared" si="6"/>
        <v>4446.4285714285697</v>
      </c>
      <c r="K143" s="8"/>
      <c r="L143" s="8">
        <f t="shared" si="9"/>
        <v>533.57142857142935</v>
      </c>
      <c r="M143" s="8">
        <f t="shared" si="7"/>
        <v>533.57142857142935</v>
      </c>
      <c r="N143" s="13">
        <v>4979.9999999999991</v>
      </c>
      <c r="O143" s="234"/>
      <c r="P143" s="206"/>
      <c r="Q143" s="300" t="s">
        <v>1054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69</v>
      </c>
      <c r="E144" s="9" t="s">
        <v>70</v>
      </c>
      <c r="F144" s="6" t="s">
        <v>20</v>
      </c>
      <c r="G144" s="11" t="s">
        <v>41</v>
      </c>
      <c r="H144" s="7" t="s">
        <v>882</v>
      </c>
      <c r="I144" s="8">
        <f t="shared" si="8"/>
        <v>1013.6160714285709</v>
      </c>
      <c r="J144" s="8">
        <f t="shared" si="6"/>
        <v>1013.6160714285709</v>
      </c>
      <c r="K144" s="8"/>
      <c r="L144" s="8">
        <f t="shared" si="9"/>
        <v>121.63392857142867</v>
      </c>
      <c r="M144" s="8">
        <f t="shared" si="7"/>
        <v>121.63392857142867</v>
      </c>
      <c r="N144" s="13">
        <v>1135.2499999999995</v>
      </c>
      <c r="O144" s="234"/>
      <c r="P144" s="206"/>
      <c r="Q144" s="300" t="s">
        <v>1055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883</v>
      </c>
      <c r="I145" s="8">
        <f t="shared" si="8"/>
        <v>8696.4285714285688</v>
      </c>
      <c r="J145" s="8">
        <f t="shared" si="6"/>
        <v>8696.4285714285688</v>
      </c>
      <c r="K145" s="8"/>
      <c r="L145" s="8">
        <f t="shared" si="9"/>
        <v>1043.5714285714294</v>
      </c>
      <c r="M145" s="8">
        <f t="shared" si="7"/>
        <v>1043.5714285714294</v>
      </c>
      <c r="N145" s="13">
        <v>9739.9999999999982</v>
      </c>
      <c r="O145" s="234"/>
      <c r="P145" s="206"/>
      <c r="Q145" s="300" t="s">
        <v>1056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884</v>
      </c>
      <c r="I146" s="8">
        <f t="shared" si="8"/>
        <v>8473.2142857142826</v>
      </c>
      <c r="J146" s="8">
        <f t="shared" si="6"/>
        <v>8473.2142857142826</v>
      </c>
      <c r="K146" s="8"/>
      <c r="L146" s="8">
        <f t="shared" si="9"/>
        <v>1016.7857142857156</v>
      </c>
      <c r="M146" s="8">
        <f t="shared" si="7"/>
        <v>1016.7857142857156</v>
      </c>
      <c r="N146" s="13">
        <v>9489.9999999999982</v>
      </c>
      <c r="O146" s="234"/>
      <c r="P146" s="206"/>
      <c r="Q146" s="300" t="s">
        <v>1057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209</v>
      </c>
      <c r="E147" s="9" t="s">
        <v>210</v>
      </c>
      <c r="F147" s="6" t="s">
        <v>40</v>
      </c>
      <c r="G147" s="11" t="s">
        <v>33</v>
      </c>
      <c r="H147" s="7" t="s">
        <v>885</v>
      </c>
      <c r="I147" s="8">
        <f t="shared" si="8"/>
        <v>8126.7857142857138</v>
      </c>
      <c r="J147" s="8">
        <f t="shared" si="6"/>
        <v>8126.7857142857138</v>
      </c>
      <c r="K147" s="8"/>
      <c r="L147" s="8">
        <f t="shared" si="9"/>
        <v>975.21428571428623</v>
      </c>
      <c r="M147" s="8">
        <f t="shared" si="7"/>
        <v>975.21428571428623</v>
      </c>
      <c r="N147" s="13">
        <v>9102</v>
      </c>
      <c r="O147" s="234"/>
      <c r="P147" s="206"/>
      <c r="Q147" s="300" t="s">
        <v>1058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209</v>
      </c>
      <c r="E148" s="9" t="s">
        <v>210</v>
      </c>
      <c r="F148" s="6" t="s">
        <v>40</v>
      </c>
      <c r="G148" s="11" t="s">
        <v>33</v>
      </c>
      <c r="H148" s="7" t="s">
        <v>886</v>
      </c>
      <c r="I148" s="8">
        <f t="shared" si="8"/>
        <v>5357.895833333343</v>
      </c>
      <c r="J148" s="8">
        <f t="shared" si="6"/>
        <v>5357.895833333343</v>
      </c>
      <c r="K148" s="8"/>
      <c r="L148" s="8">
        <f t="shared" si="9"/>
        <v>642.94750000000204</v>
      </c>
      <c r="M148" s="8">
        <f t="shared" si="7"/>
        <v>642.94750000000204</v>
      </c>
      <c r="N148" s="13">
        <v>6000.8433333333451</v>
      </c>
      <c r="O148" s="234"/>
      <c r="P148" s="206"/>
      <c r="Q148" s="300" t="s">
        <v>1059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118</v>
      </c>
      <c r="E149" s="9" t="s">
        <v>211</v>
      </c>
      <c r="F149" s="6" t="s">
        <v>40</v>
      </c>
      <c r="G149" s="11" t="s">
        <v>21</v>
      </c>
      <c r="H149" s="7" t="s">
        <v>887</v>
      </c>
      <c r="I149" s="8">
        <f t="shared" si="8"/>
        <v>6160.7142857142853</v>
      </c>
      <c r="J149" s="8">
        <f t="shared" si="6"/>
        <v>6160.7142857142853</v>
      </c>
      <c r="K149" s="8"/>
      <c r="L149" s="8">
        <f t="shared" si="9"/>
        <v>739.28571428571468</v>
      </c>
      <c r="M149" s="8">
        <f t="shared" si="7"/>
        <v>739.28571428571468</v>
      </c>
      <c r="N149" s="13">
        <v>6900</v>
      </c>
      <c r="O149" s="234"/>
      <c r="P149" s="206"/>
      <c r="Q149" s="300" t="s">
        <v>1060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212</v>
      </c>
      <c r="E150" s="9" t="s">
        <v>213</v>
      </c>
      <c r="F150" s="6" t="s">
        <v>214</v>
      </c>
      <c r="G150" s="11" t="s">
        <v>21</v>
      </c>
      <c r="H150" s="7" t="s">
        <v>888</v>
      </c>
      <c r="I150" s="8">
        <f t="shared" si="8"/>
        <v>3214.2857142857138</v>
      </c>
      <c r="J150" s="8">
        <f t="shared" si="6"/>
        <v>3214.2857142857138</v>
      </c>
      <c r="K150" s="8"/>
      <c r="L150" s="8">
        <f t="shared" si="9"/>
        <v>385.71428571428623</v>
      </c>
      <c r="M150" s="8">
        <f t="shared" si="7"/>
        <v>385.71428571428623</v>
      </c>
      <c r="N150" s="13">
        <v>3600</v>
      </c>
      <c r="O150" s="234"/>
      <c r="P150" s="206"/>
      <c r="Q150" s="300" t="s">
        <v>1061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215</v>
      </c>
      <c r="E151" s="9" t="s">
        <v>216</v>
      </c>
      <c r="F151" s="6" t="s">
        <v>214</v>
      </c>
      <c r="G151" s="11" t="s">
        <v>21</v>
      </c>
      <c r="H151" s="7" t="s">
        <v>889</v>
      </c>
      <c r="I151" s="8">
        <f t="shared" si="8"/>
        <v>3214.2857142857138</v>
      </c>
      <c r="J151" s="8">
        <f t="shared" si="6"/>
        <v>3214.2857142857138</v>
      </c>
      <c r="K151" s="8"/>
      <c r="L151" s="8">
        <f t="shared" si="9"/>
        <v>385.71428571428623</v>
      </c>
      <c r="M151" s="8">
        <f t="shared" si="7"/>
        <v>385.71428571428623</v>
      </c>
      <c r="N151" s="13">
        <v>3600</v>
      </c>
      <c r="O151" s="234"/>
      <c r="P151" s="206"/>
      <c r="Q151" s="300" t="s">
        <v>1062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217</v>
      </c>
      <c r="E152" s="9" t="s">
        <v>218</v>
      </c>
      <c r="F152" s="6" t="s">
        <v>214</v>
      </c>
      <c r="G152" s="11" t="s">
        <v>55</v>
      </c>
      <c r="H152" s="7" t="s">
        <v>890</v>
      </c>
      <c r="I152" s="8">
        <f t="shared" si="8"/>
        <v>2232.1428571428564</v>
      </c>
      <c r="J152" s="8">
        <f t="shared" si="6"/>
        <v>2232.1428571428564</v>
      </c>
      <c r="K152" s="8"/>
      <c r="L152" s="8">
        <f t="shared" si="9"/>
        <v>267.85714285714312</v>
      </c>
      <c r="M152" s="8">
        <f t="shared" si="7"/>
        <v>267.85714285714312</v>
      </c>
      <c r="N152" s="13">
        <v>2499.9999999999995</v>
      </c>
      <c r="O152" s="234"/>
      <c r="P152" s="206"/>
      <c r="Q152" s="300" t="s">
        <v>1063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219</v>
      </c>
      <c r="E153" s="9" t="s">
        <v>220</v>
      </c>
      <c r="F153" s="6" t="s">
        <v>221</v>
      </c>
      <c r="G153" s="11" t="s">
        <v>21</v>
      </c>
      <c r="H153" s="7" t="s">
        <v>891</v>
      </c>
      <c r="I153" s="8">
        <f t="shared" si="8"/>
        <v>8241.0714285714257</v>
      </c>
      <c r="J153" s="8">
        <f t="shared" si="6"/>
        <v>8241.0714285714257</v>
      </c>
      <c r="K153" s="8"/>
      <c r="L153" s="8">
        <f t="shared" si="9"/>
        <v>988.92857142857247</v>
      </c>
      <c r="M153" s="8">
        <f t="shared" si="7"/>
        <v>988.92857142857247</v>
      </c>
      <c r="N153" s="13">
        <v>9229.9999999999982</v>
      </c>
      <c r="O153" s="234"/>
      <c r="P153" s="206"/>
      <c r="Q153" s="300" t="s">
        <v>1064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892</v>
      </c>
      <c r="I154" s="8">
        <f t="shared" si="8"/>
        <v>7803.5714285714275</v>
      </c>
      <c r="J154" s="8">
        <f t="shared" si="6"/>
        <v>7803.5714285714275</v>
      </c>
      <c r="K154" s="8"/>
      <c r="L154" s="8">
        <f t="shared" si="9"/>
        <v>936.42857142857247</v>
      </c>
      <c r="M154" s="8">
        <f t="shared" si="7"/>
        <v>936.42857142857247</v>
      </c>
      <c r="N154" s="13">
        <v>8740</v>
      </c>
      <c r="O154" s="234"/>
      <c r="P154" s="206"/>
      <c r="Q154" s="300" t="s">
        <v>1065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161</v>
      </c>
      <c r="C155" s="4"/>
      <c r="D155" s="10" t="s">
        <v>222</v>
      </c>
      <c r="E155" s="9" t="s">
        <v>223</v>
      </c>
      <c r="F155" s="6" t="s">
        <v>224</v>
      </c>
      <c r="G155" s="11" t="s">
        <v>33</v>
      </c>
      <c r="H155" s="7" t="s">
        <v>893</v>
      </c>
      <c r="I155" s="8">
        <f t="shared" si="8"/>
        <v>3227.6785714285706</v>
      </c>
      <c r="J155" s="8">
        <f t="shared" si="6"/>
        <v>3227.6785714285706</v>
      </c>
      <c r="K155" s="8"/>
      <c r="L155" s="8">
        <f t="shared" si="9"/>
        <v>387.3214285714289</v>
      </c>
      <c r="M155" s="8">
        <f t="shared" si="7"/>
        <v>387.3214285714289</v>
      </c>
      <c r="N155" s="13">
        <v>3614.9999999999995</v>
      </c>
      <c r="O155" s="234"/>
      <c r="P155" s="206"/>
      <c r="Q155" s="300" t="s">
        <v>1066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161</v>
      </c>
      <c r="C156" s="4"/>
      <c r="D156" s="10" t="s">
        <v>222</v>
      </c>
      <c r="E156" s="9" t="s">
        <v>223</v>
      </c>
      <c r="F156" s="6" t="s">
        <v>224</v>
      </c>
      <c r="G156" s="11" t="s">
        <v>33</v>
      </c>
      <c r="H156" s="7" t="s">
        <v>894</v>
      </c>
      <c r="I156" s="8">
        <f t="shared" si="8"/>
        <v>2580.3571428571427</v>
      </c>
      <c r="J156" s="8">
        <f t="shared" si="6"/>
        <v>2580.3571428571427</v>
      </c>
      <c r="K156" s="8"/>
      <c r="L156" s="8">
        <f t="shared" si="9"/>
        <v>309.64285714285734</v>
      </c>
      <c r="M156" s="8">
        <f t="shared" si="7"/>
        <v>309.64285714285734</v>
      </c>
      <c r="N156" s="13">
        <v>2890</v>
      </c>
      <c r="O156" s="234"/>
      <c r="P156" s="206"/>
      <c r="Q156" s="300" t="s">
        <v>1067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161</v>
      </c>
      <c r="C157" s="257"/>
      <c r="D157" s="342" t="s">
        <v>222</v>
      </c>
      <c r="E157" s="256" t="s">
        <v>223</v>
      </c>
      <c r="F157" s="343" t="s">
        <v>224</v>
      </c>
      <c r="G157" s="344" t="s">
        <v>33</v>
      </c>
      <c r="H157" s="250" t="s">
        <v>895</v>
      </c>
      <c r="I157" s="255">
        <f t="shared" si="8"/>
        <v>2142.8571428571427</v>
      </c>
      <c r="J157" s="255">
        <f t="shared" si="6"/>
        <v>2142.8571428571427</v>
      </c>
      <c r="K157" s="255"/>
      <c r="L157" s="255">
        <f t="shared" si="9"/>
        <v>257.14285714285734</v>
      </c>
      <c r="M157" s="255">
        <f t="shared" si="7"/>
        <v>257.14285714285734</v>
      </c>
      <c r="N157" s="254">
        <v>2400</v>
      </c>
      <c r="O157" s="234"/>
      <c r="P157" s="206"/>
      <c r="Q157" s="300" t="s">
        <v>1068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161</v>
      </c>
      <c r="C158" s="347"/>
      <c r="D158" s="348" t="s">
        <v>222</v>
      </c>
      <c r="E158" s="349" t="s">
        <v>223</v>
      </c>
      <c r="F158" s="350" t="s">
        <v>224</v>
      </c>
      <c r="G158" s="351" t="s">
        <v>33</v>
      </c>
      <c r="H158" s="352" t="s">
        <v>896</v>
      </c>
      <c r="I158" s="353">
        <f t="shared" si="8"/>
        <v>2040.1785714285709</v>
      </c>
      <c r="J158" s="353">
        <f t="shared" si="6"/>
        <v>2040.1785714285709</v>
      </c>
      <c r="K158" s="353"/>
      <c r="L158" s="353">
        <f t="shared" si="9"/>
        <v>244.82142857142867</v>
      </c>
      <c r="M158" s="353">
        <f t="shared" si="7"/>
        <v>244.82142857142867</v>
      </c>
      <c r="N158" s="354">
        <v>2284.9999999999995</v>
      </c>
      <c r="O158" s="234"/>
      <c r="P158" s="206"/>
      <c r="Q158" s="300" t="s">
        <v>1069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161</v>
      </c>
      <c r="C161" s="4">
        <v>28</v>
      </c>
      <c r="D161" s="208" t="s">
        <v>160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 t="shared" si="9"/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226</v>
      </c>
      <c r="E163" s="9" t="s">
        <v>227</v>
      </c>
      <c r="F163" s="6" t="s">
        <v>228</v>
      </c>
      <c r="G163" s="11" t="s">
        <v>41</v>
      </c>
      <c r="H163" s="7" t="s">
        <v>897</v>
      </c>
      <c r="I163" s="8">
        <f t="shared" si="8"/>
        <v>2419.6428571428564</v>
      </c>
      <c r="J163" s="8">
        <f t="shared" ref="J163:J190" si="10">IF(N163="", "", N163/1.12)</f>
        <v>2419.6428571428564</v>
      </c>
      <c r="K163" s="8"/>
      <c r="L163" s="8">
        <f t="shared" si="9"/>
        <v>290.35714285714312</v>
      </c>
      <c r="M163" s="8">
        <f t="shared" ref="M163:M190" si="11">IF(N163="", "", N163 - J163)</f>
        <v>290.35714285714312</v>
      </c>
      <c r="N163" s="13">
        <v>2709.9999999999995</v>
      </c>
      <c r="O163" s="234"/>
      <c r="P163" s="206"/>
      <c r="Q163" s="300" t="s">
        <v>1070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898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0" t="s">
        <v>1071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899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0" t="s">
        <v>1072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900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6" t="s">
        <v>1073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901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7" t="s">
        <v>1074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902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1075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34</v>
      </c>
      <c r="E169" s="9" t="s">
        <v>35</v>
      </c>
      <c r="F169" s="6" t="s">
        <v>135</v>
      </c>
      <c r="G169" s="11" t="s">
        <v>37</v>
      </c>
      <c r="H169" s="7" t="s">
        <v>903</v>
      </c>
      <c r="I169" s="8">
        <f t="shared" si="8"/>
        <v>2678.571428571428</v>
      </c>
      <c r="J169" s="8">
        <f t="shared" si="10"/>
        <v>2678.571428571428</v>
      </c>
      <c r="K169" s="8"/>
      <c r="L169" s="8">
        <f t="shared" si="9"/>
        <v>321.42857142857156</v>
      </c>
      <c r="M169" s="8">
        <f t="shared" si="11"/>
        <v>321.42857142857156</v>
      </c>
      <c r="N169" s="13">
        <v>2999.9999999999995</v>
      </c>
      <c r="O169" s="234"/>
      <c r="P169" s="206"/>
      <c r="Q169" s="300" t="s">
        <v>1076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34</v>
      </c>
      <c r="E170" s="9" t="s">
        <v>35</v>
      </c>
      <c r="F170" s="6" t="s">
        <v>135</v>
      </c>
      <c r="G170" s="11" t="s">
        <v>37</v>
      </c>
      <c r="H170" s="7" t="s">
        <v>904</v>
      </c>
      <c r="I170" s="8">
        <f t="shared" si="8"/>
        <v>2678.571428571428</v>
      </c>
      <c r="J170" s="8">
        <f t="shared" si="10"/>
        <v>2678.571428571428</v>
      </c>
      <c r="K170" s="8"/>
      <c r="L170" s="8">
        <f t="shared" si="9"/>
        <v>321.42857142857156</v>
      </c>
      <c r="M170" s="8">
        <f t="shared" si="11"/>
        <v>321.42857142857156</v>
      </c>
      <c r="N170" s="13">
        <v>2999.9999999999995</v>
      </c>
      <c r="O170" s="234"/>
      <c r="P170" s="206"/>
      <c r="Q170" s="300" t="s">
        <v>1077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229</v>
      </c>
      <c r="E171" s="9" t="s">
        <v>230</v>
      </c>
      <c r="F171" s="6" t="s">
        <v>231</v>
      </c>
      <c r="G171" s="11" t="s">
        <v>25</v>
      </c>
      <c r="H171" s="7" t="s">
        <v>905</v>
      </c>
      <c r="I171" s="8">
        <f t="shared" si="8"/>
        <v>0</v>
      </c>
      <c r="J171" s="8">
        <f t="shared" si="10"/>
        <v>0</v>
      </c>
      <c r="K171" s="8"/>
      <c r="L171" s="8">
        <f t="shared" si="9"/>
        <v>0</v>
      </c>
      <c r="M171" s="8">
        <f t="shared" si="11"/>
        <v>0</v>
      </c>
      <c r="N171" s="13">
        <v>0</v>
      </c>
      <c r="O171" s="234"/>
      <c r="P171" s="206"/>
      <c r="Q171" s="300" t="s">
        <v>1078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108</v>
      </c>
      <c r="E172" s="9" t="s">
        <v>232</v>
      </c>
      <c r="F172" s="6" t="s">
        <v>104</v>
      </c>
      <c r="G172" s="11" t="s">
        <v>21</v>
      </c>
      <c r="H172" s="7" t="s">
        <v>906</v>
      </c>
      <c r="I172" s="8">
        <f t="shared" si="8"/>
        <v>2566.9642857142849</v>
      </c>
      <c r="J172" s="8">
        <f t="shared" si="10"/>
        <v>2566.9642857142849</v>
      </c>
      <c r="K172" s="8"/>
      <c r="L172" s="8">
        <f t="shared" si="9"/>
        <v>308.03571428571422</v>
      </c>
      <c r="M172" s="8">
        <f t="shared" si="11"/>
        <v>308.03571428571422</v>
      </c>
      <c r="N172" s="13">
        <v>2874.9999999999991</v>
      </c>
      <c r="O172" s="234"/>
      <c r="P172" s="206"/>
      <c r="Q172" s="300" t="s">
        <v>1079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233</v>
      </c>
      <c r="E173" s="9" t="s">
        <v>234</v>
      </c>
      <c r="F173" s="6" t="s">
        <v>235</v>
      </c>
      <c r="G173" s="11" t="s">
        <v>21</v>
      </c>
      <c r="H173" s="7" t="s">
        <v>907</v>
      </c>
      <c r="I173" s="8">
        <f t="shared" si="8"/>
        <v>4285.7142857142853</v>
      </c>
      <c r="J173" s="8">
        <f t="shared" si="10"/>
        <v>4285.7142857142853</v>
      </c>
      <c r="K173" s="8"/>
      <c r="L173" s="8">
        <f t="shared" si="9"/>
        <v>514.28571428571468</v>
      </c>
      <c r="M173" s="8">
        <f t="shared" si="11"/>
        <v>514.28571428571468</v>
      </c>
      <c r="N173" s="13">
        <v>4800</v>
      </c>
      <c r="O173" s="234"/>
      <c r="P173" s="206"/>
      <c r="Q173" s="300" t="s">
        <v>1080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233</v>
      </c>
      <c r="E174" s="9" t="s">
        <v>234</v>
      </c>
      <c r="F174" s="6" t="s">
        <v>235</v>
      </c>
      <c r="G174" s="11" t="s">
        <v>21</v>
      </c>
      <c r="H174" s="7" t="s">
        <v>908</v>
      </c>
      <c r="I174" s="8">
        <f t="shared" si="8"/>
        <v>4285.7142857142853</v>
      </c>
      <c r="J174" s="8">
        <f t="shared" si="10"/>
        <v>4285.7142857142853</v>
      </c>
      <c r="K174" s="8"/>
      <c r="L174" s="8">
        <f t="shared" si="9"/>
        <v>514.28571428571468</v>
      </c>
      <c r="M174" s="8">
        <f t="shared" si="11"/>
        <v>514.28571428571468</v>
      </c>
      <c r="N174" s="13">
        <v>4800</v>
      </c>
      <c r="O174" s="234"/>
      <c r="P174" s="206"/>
      <c r="Q174" s="300" t="s">
        <v>1081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909</v>
      </c>
      <c r="I175" s="8">
        <f t="shared" si="8"/>
        <v>2946.4285714285706</v>
      </c>
      <c r="J175" s="8">
        <f t="shared" si="10"/>
        <v>2946.4285714285706</v>
      </c>
      <c r="K175" s="8"/>
      <c r="L175" s="8">
        <f t="shared" si="9"/>
        <v>353.5714285714289</v>
      </c>
      <c r="M175" s="8">
        <f t="shared" si="11"/>
        <v>353.5714285714289</v>
      </c>
      <c r="N175" s="13">
        <v>3299.9999999999995</v>
      </c>
      <c r="O175" s="234"/>
      <c r="P175" s="206"/>
      <c r="Q175" s="300" t="s">
        <v>1082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910</v>
      </c>
      <c r="I176" s="8">
        <f t="shared" si="8"/>
        <v>2544.6428571428564</v>
      </c>
      <c r="J176" s="8">
        <f t="shared" si="10"/>
        <v>2544.6428571428564</v>
      </c>
      <c r="K176" s="8"/>
      <c r="L176" s="8">
        <f t="shared" si="9"/>
        <v>305.35714285714312</v>
      </c>
      <c r="M176" s="8">
        <f t="shared" si="11"/>
        <v>305.35714285714312</v>
      </c>
      <c r="N176" s="13">
        <v>2849.9999999999995</v>
      </c>
      <c r="O176" s="234"/>
      <c r="P176" s="206"/>
      <c r="Q176" s="300" t="s">
        <v>1083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911</v>
      </c>
      <c r="I177" s="8">
        <f t="shared" si="8"/>
        <v>6169.6428571428569</v>
      </c>
      <c r="J177" s="8">
        <f t="shared" si="10"/>
        <v>6169.6428571428569</v>
      </c>
      <c r="K177" s="8"/>
      <c r="L177" s="8">
        <f t="shared" si="9"/>
        <v>740.35714285714312</v>
      </c>
      <c r="M177" s="8">
        <f t="shared" si="11"/>
        <v>740.35714285714312</v>
      </c>
      <c r="N177" s="13">
        <v>6910</v>
      </c>
      <c r="O177" s="234"/>
      <c r="P177" s="206"/>
      <c r="Q177" s="300" t="s">
        <v>1084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222</v>
      </c>
      <c r="E178" s="9" t="s">
        <v>236</v>
      </c>
      <c r="F178" s="6" t="s">
        <v>224</v>
      </c>
      <c r="G178" s="11" t="s">
        <v>33</v>
      </c>
      <c r="H178" s="7" t="s">
        <v>912</v>
      </c>
      <c r="I178" s="8">
        <f t="shared" si="8"/>
        <v>4330.3571428571413</v>
      </c>
      <c r="J178" s="8">
        <f t="shared" si="10"/>
        <v>4330.3571428571413</v>
      </c>
      <c r="K178" s="8"/>
      <c r="L178" s="8">
        <f t="shared" si="9"/>
        <v>519.64285714285779</v>
      </c>
      <c r="M178" s="8">
        <f t="shared" si="11"/>
        <v>519.64285714285779</v>
      </c>
      <c r="N178" s="13">
        <v>4849.9999999999991</v>
      </c>
      <c r="O178" s="234"/>
      <c r="P178" s="206"/>
      <c r="Q178" s="300" t="s">
        <v>1085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222</v>
      </c>
      <c r="E179" s="9" t="s">
        <v>236</v>
      </c>
      <c r="F179" s="6" t="s">
        <v>224</v>
      </c>
      <c r="G179" s="11" t="s">
        <v>33</v>
      </c>
      <c r="H179" s="7" t="s">
        <v>913</v>
      </c>
      <c r="I179" s="8">
        <f t="shared" si="8"/>
        <v>7607.5249929198635</v>
      </c>
      <c r="J179" s="8">
        <f t="shared" si="10"/>
        <v>7607.5249929198635</v>
      </c>
      <c r="K179" s="8"/>
      <c r="L179" s="8">
        <f t="shared" si="9"/>
        <v>912.90299915038486</v>
      </c>
      <c r="M179" s="8">
        <f t="shared" si="11"/>
        <v>912.90299915038486</v>
      </c>
      <c r="N179" s="13">
        <v>8520.4279920702484</v>
      </c>
      <c r="O179" s="234"/>
      <c r="P179" s="206"/>
      <c r="Q179" s="300" t="s">
        <v>1086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237</v>
      </c>
      <c r="E180" s="9" t="s">
        <v>238</v>
      </c>
      <c r="F180" s="6" t="s">
        <v>228</v>
      </c>
      <c r="G180" s="11" t="s">
        <v>33</v>
      </c>
      <c r="H180" s="7" t="s">
        <v>914</v>
      </c>
      <c r="I180" s="8">
        <f t="shared" si="8"/>
        <v>91.964285714285694</v>
      </c>
      <c r="J180" s="8">
        <f t="shared" si="10"/>
        <v>91.964285714285694</v>
      </c>
      <c r="K180" s="8"/>
      <c r="L180" s="8">
        <f t="shared" si="9"/>
        <v>11.035714285714292</v>
      </c>
      <c r="M180" s="8">
        <f t="shared" si="11"/>
        <v>11.035714285714292</v>
      </c>
      <c r="N180" s="13">
        <v>102.99999999999999</v>
      </c>
      <c r="O180" s="234"/>
      <c r="P180" s="206"/>
      <c r="Q180" s="300" t="s">
        <v>1087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915</v>
      </c>
      <c r="I181" s="8">
        <f t="shared" si="8"/>
        <v>732.14285714285711</v>
      </c>
      <c r="J181" s="8">
        <f t="shared" si="10"/>
        <v>732.14285714285711</v>
      </c>
      <c r="K181" s="8"/>
      <c r="L181" s="8">
        <f t="shared" si="9"/>
        <v>87.85714285714289</v>
      </c>
      <c r="M181" s="8">
        <f t="shared" si="11"/>
        <v>87.85714285714289</v>
      </c>
      <c r="N181" s="13">
        <v>820</v>
      </c>
      <c r="O181" s="234"/>
      <c r="P181" s="206"/>
      <c r="Q181" s="300" t="s">
        <v>1088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151</v>
      </c>
      <c r="E182" s="9" t="s">
        <v>239</v>
      </c>
      <c r="F182" s="6" t="s">
        <v>228</v>
      </c>
      <c r="G182" s="11" t="s">
        <v>41</v>
      </c>
      <c r="H182" s="7" t="s">
        <v>916</v>
      </c>
      <c r="I182" s="8">
        <f t="shared" si="8"/>
        <v>769.64285714285711</v>
      </c>
      <c r="J182" s="8">
        <f t="shared" si="10"/>
        <v>769.64285714285711</v>
      </c>
      <c r="K182" s="8"/>
      <c r="L182" s="8">
        <f t="shared" si="9"/>
        <v>92.35714285714289</v>
      </c>
      <c r="M182" s="8">
        <f t="shared" si="11"/>
        <v>92.35714285714289</v>
      </c>
      <c r="N182" s="13">
        <v>862</v>
      </c>
      <c r="O182" s="234"/>
      <c r="P182" s="206"/>
      <c r="Q182" s="300" t="s">
        <v>1089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237</v>
      </c>
      <c r="E183" s="9" t="s">
        <v>238</v>
      </c>
      <c r="F183" s="6" t="s">
        <v>228</v>
      </c>
      <c r="G183" s="11" t="s">
        <v>33</v>
      </c>
      <c r="H183" s="7" t="s">
        <v>917</v>
      </c>
      <c r="I183" s="8">
        <f t="shared" si="8"/>
        <v>647.32142857142856</v>
      </c>
      <c r="J183" s="8">
        <f t="shared" si="10"/>
        <v>647.32142857142856</v>
      </c>
      <c r="K183" s="8"/>
      <c r="L183" s="8">
        <f t="shared" si="9"/>
        <v>77.678571428571445</v>
      </c>
      <c r="M183" s="8">
        <f t="shared" si="11"/>
        <v>77.678571428571445</v>
      </c>
      <c r="N183" s="13">
        <v>725</v>
      </c>
      <c r="O183" s="234"/>
      <c r="P183" s="206"/>
      <c r="Q183" s="300" t="s">
        <v>1090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237</v>
      </c>
      <c r="E184" s="9" t="s">
        <v>1770</v>
      </c>
      <c r="F184" s="6" t="s">
        <v>1738</v>
      </c>
      <c r="G184" s="11" t="s">
        <v>33</v>
      </c>
      <c r="H184" s="7" t="s">
        <v>918</v>
      </c>
      <c r="I184" s="422">
        <f>J184</f>
        <v>538.39285714285711</v>
      </c>
      <c r="J184" s="422">
        <f>N184/1.12</f>
        <v>538.39285714285711</v>
      </c>
      <c r="K184" s="8"/>
      <c r="L184" s="422">
        <f>M184</f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1091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225</v>
      </c>
      <c r="C185" s="4"/>
      <c r="D185" s="10" t="s">
        <v>56</v>
      </c>
      <c r="E185" s="9" t="s">
        <v>240</v>
      </c>
      <c r="F185" s="6" t="s">
        <v>241</v>
      </c>
      <c r="G185" s="11" t="s">
        <v>41</v>
      </c>
      <c r="H185" s="7" t="s">
        <v>919</v>
      </c>
      <c r="I185" s="422">
        <f>J185</f>
        <v>2678.571428571428</v>
      </c>
      <c r="J185" s="422">
        <f>N185/1.12</f>
        <v>2678.571428571428</v>
      </c>
      <c r="K185" s="8"/>
      <c r="L185" s="422">
        <f>M185</f>
        <v>321.42857142857156</v>
      </c>
      <c r="M185" s="422">
        <f>N185-J185</f>
        <v>321.42857142857156</v>
      </c>
      <c r="N185" s="13">
        <v>2999.9999999999995</v>
      </c>
      <c r="O185" s="234"/>
      <c r="P185" s="206"/>
      <c r="Q185" s="300" t="s">
        <v>1092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225</v>
      </c>
      <c r="C186" s="4"/>
      <c r="D186" s="10" t="s">
        <v>69</v>
      </c>
      <c r="E186" s="9" t="s">
        <v>242</v>
      </c>
      <c r="F186" s="6" t="s">
        <v>228</v>
      </c>
      <c r="G186" s="11" t="s">
        <v>33</v>
      </c>
      <c r="H186" s="7" t="s">
        <v>920</v>
      </c>
      <c r="I186" s="8">
        <f t="shared" si="8"/>
        <v>705.35714285714266</v>
      </c>
      <c r="J186" s="8">
        <f t="shared" si="10"/>
        <v>705.35714285714266</v>
      </c>
      <c r="K186" s="8"/>
      <c r="L186" s="8">
        <f t="shared" si="9"/>
        <v>84.642857142857224</v>
      </c>
      <c r="M186" s="8">
        <f t="shared" si="11"/>
        <v>84.642857142857224</v>
      </c>
      <c r="N186" s="13">
        <v>789.99999999999989</v>
      </c>
      <c r="O186" s="234"/>
      <c r="P186" s="206"/>
      <c r="Q186" s="300" t="s">
        <v>1093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225</v>
      </c>
      <c r="C187" s="373"/>
      <c r="D187" s="374" t="s">
        <v>243</v>
      </c>
      <c r="E187" s="375" t="s">
        <v>156</v>
      </c>
      <c r="F187" s="376" t="s">
        <v>228</v>
      </c>
      <c r="G187" s="377" t="s">
        <v>158</v>
      </c>
      <c r="H187" s="378" t="s">
        <v>921</v>
      </c>
      <c r="I187" s="379">
        <f t="shared" si="8"/>
        <v>158734.51401869158</v>
      </c>
      <c r="J187" s="379">
        <f t="shared" si="10"/>
        <v>158734.51401869158</v>
      </c>
      <c r="K187" s="379"/>
      <c r="L187" s="379">
        <f t="shared" si="9"/>
        <v>19048.141682243004</v>
      </c>
      <c r="M187" s="379">
        <f t="shared" si="11"/>
        <v>19048.141682243004</v>
      </c>
      <c r="N187" s="380">
        <v>177782.65570093459</v>
      </c>
      <c r="O187" s="234"/>
      <c r="P187" s="206"/>
      <c r="Q187" s="300" t="s">
        <v>1094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225</v>
      </c>
      <c r="C188" s="373"/>
      <c r="D188" s="374" t="s">
        <v>243</v>
      </c>
      <c r="E188" s="375" t="s">
        <v>156</v>
      </c>
      <c r="F188" s="376" t="s">
        <v>228</v>
      </c>
      <c r="G188" s="377" t="s">
        <v>159</v>
      </c>
      <c r="H188" s="378" t="s">
        <v>922</v>
      </c>
      <c r="I188" s="379">
        <f t="shared" si="8"/>
        <v>30166.381818181817</v>
      </c>
      <c r="J188" s="379">
        <f t="shared" si="10"/>
        <v>30166.381818181817</v>
      </c>
      <c r="K188" s="379"/>
      <c r="L188" s="379">
        <f t="shared" si="9"/>
        <v>3619.9658181818195</v>
      </c>
      <c r="M188" s="379">
        <f t="shared" si="11"/>
        <v>3619.9658181818195</v>
      </c>
      <c r="N188" s="381">
        <v>33786.347636363636</v>
      </c>
      <c r="O188" s="234"/>
      <c r="P188" s="206"/>
      <c r="Q188" s="300" t="s">
        <v>1095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225</v>
      </c>
      <c r="C189" s="383"/>
      <c r="D189" s="384" t="s">
        <v>243</v>
      </c>
      <c r="E189" s="385" t="s">
        <v>156</v>
      </c>
      <c r="F189" s="386" t="s">
        <v>228</v>
      </c>
      <c r="G189" s="387" t="s">
        <v>158</v>
      </c>
      <c r="H189" s="388" t="s">
        <v>923</v>
      </c>
      <c r="I189" s="389">
        <f t="shared" si="8"/>
        <v>158734.51401869158</v>
      </c>
      <c r="J189" s="389">
        <f t="shared" si="10"/>
        <v>158734.51401869158</v>
      </c>
      <c r="K189" s="389"/>
      <c r="L189" s="389">
        <f t="shared" si="9"/>
        <v>19048.141682243004</v>
      </c>
      <c r="M189" s="389">
        <f t="shared" si="11"/>
        <v>19048.141682243004</v>
      </c>
      <c r="N189" s="390">
        <v>177782.65570093459</v>
      </c>
      <c r="O189" s="234"/>
      <c r="P189" s="206"/>
      <c r="Q189" s="300" t="s">
        <v>1096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225</v>
      </c>
      <c r="C190" s="392"/>
      <c r="D190" s="393" t="s">
        <v>243</v>
      </c>
      <c r="E190" s="394" t="s">
        <v>156</v>
      </c>
      <c r="F190" s="395" t="s">
        <v>228</v>
      </c>
      <c r="G190" s="396" t="s">
        <v>159</v>
      </c>
      <c r="H190" s="397" t="s">
        <v>924</v>
      </c>
      <c r="I190" s="398">
        <f t="shared" si="8"/>
        <v>37435.981818181812</v>
      </c>
      <c r="J190" s="398">
        <f t="shared" si="10"/>
        <v>37435.981818181812</v>
      </c>
      <c r="K190" s="398"/>
      <c r="L190" s="398">
        <f t="shared" si="9"/>
        <v>4492.3178181818221</v>
      </c>
      <c r="M190" s="398">
        <f t="shared" si="11"/>
        <v>4492.3178181818221</v>
      </c>
      <c r="N190" s="399">
        <v>41928.299636363634</v>
      </c>
      <c r="O190" s="234"/>
      <c r="P190" s="206"/>
      <c r="Q190" s="300" t="s">
        <v>1097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56</v>
      </c>
      <c r="E192" s="9" t="s">
        <v>240</v>
      </c>
      <c r="F192" s="426" t="s">
        <v>241</v>
      </c>
      <c r="G192" s="427" t="s">
        <v>41</v>
      </c>
      <c r="H192" s="428" t="s">
        <v>1787</v>
      </c>
      <c r="I192" s="429">
        <f>J192</f>
        <v>2678.571428571428</v>
      </c>
      <c r="J192" s="429">
        <f>N192/1.12</f>
        <v>2678.571428571428</v>
      </c>
      <c r="K192" s="429"/>
      <c r="L192" s="429">
        <f>M192</f>
        <v>321.42857142857156</v>
      </c>
      <c r="M192" s="429">
        <f>N192-J192</f>
        <v>321.42857142857156</v>
      </c>
      <c r="N192" s="13">
        <v>2999.9999999999995</v>
      </c>
      <c r="O192" s="234"/>
      <c r="P192" s="206"/>
      <c r="Q192" s="300" t="s">
        <v>1788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56</v>
      </c>
      <c r="E193" s="9" t="s">
        <v>240</v>
      </c>
      <c r="F193" s="426" t="s">
        <v>241</v>
      </c>
      <c r="G193" s="427" t="s">
        <v>41</v>
      </c>
      <c r="H193" s="428" t="s">
        <v>1789</v>
      </c>
      <c r="I193" s="429">
        <f>J193</f>
        <v>2678.571428571428</v>
      </c>
      <c r="J193" s="429">
        <f>N193/1.12</f>
        <v>2678.571428571428</v>
      </c>
      <c r="K193" s="429"/>
      <c r="L193" s="429">
        <f>M193</f>
        <v>321.42857142857156</v>
      </c>
      <c r="M193" s="429">
        <f>N193-J193</f>
        <v>321.42857142857156</v>
      </c>
      <c r="N193" s="13">
        <v>2999.9999999999995</v>
      </c>
      <c r="O193" s="234"/>
      <c r="P193" s="206"/>
      <c r="Q193" s="300" t="s">
        <v>1790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225</v>
      </c>
      <c r="C196" s="17">
        <v>31</v>
      </c>
      <c r="D196" s="208" t="s">
        <v>160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500798.38666666666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244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244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244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244</v>
      </c>
      <c r="C201" s="240">
        <v>30</v>
      </c>
      <c r="D201" s="242" t="s">
        <v>160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710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710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710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710</v>
      </c>
      <c r="C207" s="240">
        <v>31</v>
      </c>
      <c r="D207" s="242" t="s">
        <v>160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711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711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711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711</v>
      </c>
      <c r="C212" s="240">
        <v>30</v>
      </c>
      <c r="D212" s="242" t="s">
        <v>160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712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712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712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712</v>
      </c>
      <c r="C218" s="240">
        <v>31</v>
      </c>
      <c r="D218" s="242" t="s">
        <v>160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713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713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713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713</v>
      </c>
      <c r="C224" s="240">
        <v>31</v>
      </c>
      <c r="D224" s="242" t="s">
        <v>160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714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714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714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714</v>
      </c>
      <c r="C230" s="240">
        <v>30</v>
      </c>
      <c r="D230" s="242" t="s">
        <v>160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715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715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715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715</v>
      </c>
      <c r="C236" s="240">
        <v>31</v>
      </c>
      <c r="D236" s="242" t="s">
        <v>160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716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716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716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716</v>
      </c>
      <c r="C242" s="240">
        <v>30</v>
      </c>
      <c r="D242" s="242" t="s">
        <v>160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717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717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717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717</v>
      </c>
      <c r="C248" s="240">
        <v>31</v>
      </c>
      <c r="D248" s="242" t="s">
        <v>160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B1:N1"/>
    <mergeCell ref="K6:K7"/>
    <mergeCell ref="N6:N7"/>
    <mergeCell ref="B6:C6"/>
    <mergeCell ref="D6:D7"/>
    <mergeCell ref="E6:E7"/>
    <mergeCell ref="F6:F7"/>
    <mergeCell ref="G6:G7"/>
    <mergeCell ref="J6:J7"/>
    <mergeCell ref="B7:C7"/>
    <mergeCell ref="I6:I7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A4AF-3627-4E8E-85BA-9BCC3487D4BF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1709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20">
        <v>2026</v>
      </c>
      <c r="C7" s="621"/>
      <c r="D7" s="622"/>
      <c r="E7" s="623"/>
      <c r="F7" s="624"/>
      <c r="G7" s="622"/>
      <c r="H7" s="446" t="s">
        <v>15</v>
      </c>
      <c r="I7" s="622"/>
      <c r="J7" s="622"/>
      <c r="K7" s="622"/>
      <c r="L7" s="447" t="s">
        <v>1713</v>
      </c>
      <c r="M7" s="447" t="s">
        <v>16</v>
      </c>
      <c r="N7" s="619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17</v>
      </c>
      <c r="C8" s="449"/>
      <c r="D8" s="449" t="s">
        <v>18</v>
      </c>
      <c r="E8" s="450" t="s">
        <v>19</v>
      </c>
      <c r="F8" s="451" t="s">
        <v>20</v>
      </c>
      <c r="G8" s="451" t="s">
        <v>21</v>
      </c>
      <c r="H8" s="416" t="s">
        <v>752</v>
      </c>
      <c r="I8" s="452">
        <f>J8</f>
        <v>3392.8571428571427</v>
      </c>
      <c r="J8" s="452">
        <f t="shared" ref="J8:J89" si="0">IF(N8="", "", N8/1.12)</f>
        <v>3392.8571428571427</v>
      </c>
      <c r="K8" s="452"/>
      <c r="L8" s="452">
        <f>M8</f>
        <v>407.14285714285734</v>
      </c>
      <c r="M8" s="452">
        <f t="shared" ref="M8:M89" si="1">IF(N8="", "", N8 - J8)</f>
        <v>407.14285714285734</v>
      </c>
      <c r="N8" s="452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17</v>
      </c>
      <c r="C9" s="449"/>
      <c r="D9" s="453" t="s">
        <v>22</v>
      </c>
      <c r="E9" s="451" t="s">
        <v>23</v>
      </c>
      <c r="F9" s="451" t="s">
        <v>24</v>
      </c>
      <c r="G9" s="454" t="s">
        <v>25</v>
      </c>
      <c r="H9" s="417" t="s">
        <v>753</v>
      </c>
      <c r="I9" s="452">
        <f t="shared" ref="I9:I72" si="2">J9</f>
        <v>4014.6874999999995</v>
      </c>
      <c r="J9" s="452">
        <f t="shared" si="0"/>
        <v>4014.6874999999995</v>
      </c>
      <c r="K9" s="452"/>
      <c r="L9" s="452">
        <f t="shared" ref="L9:L72" si="3">M9</f>
        <v>481.76250000000027</v>
      </c>
      <c r="M9" s="452">
        <f t="shared" si="1"/>
        <v>481.76250000000027</v>
      </c>
      <c r="N9" s="455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17</v>
      </c>
      <c r="C10" s="449"/>
      <c r="D10" s="453" t="s">
        <v>26</v>
      </c>
      <c r="E10" s="451" t="s">
        <v>27</v>
      </c>
      <c r="F10" s="451" t="s">
        <v>28</v>
      </c>
      <c r="G10" s="454" t="s">
        <v>29</v>
      </c>
      <c r="H10" s="417" t="s">
        <v>754</v>
      </c>
      <c r="I10" s="452">
        <f t="shared" si="2"/>
        <v>2499.9999999999995</v>
      </c>
      <c r="J10" s="452">
        <f t="shared" si="0"/>
        <v>2499.9999999999995</v>
      </c>
      <c r="K10" s="452"/>
      <c r="L10" s="452">
        <f t="shared" si="3"/>
        <v>300.00000000000045</v>
      </c>
      <c r="M10" s="452">
        <f t="shared" si="1"/>
        <v>300.00000000000045</v>
      </c>
      <c r="N10" s="455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17</v>
      </c>
      <c r="C11" s="449"/>
      <c r="D11" s="453" t="s">
        <v>30</v>
      </c>
      <c r="E11" s="451" t="s">
        <v>31</v>
      </c>
      <c r="F11" s="451" t="s">
        <v>32</v>
      </c>
      <c r="G11" s="454" t="s">
        <v>33</v>
      </c>
      <c r="H11" s="417" t="s">
        <v>755</v>
      </c>
      <c r="I11" s="452">
        <f t="shared" si="2"/>
        <v>910.71428571428567</v>
      </c>
      <c r="J11" s="452">
        <f t="shared" si="0"/>
        <v>910.71428571428567</v>
      </c>
      <c r="K11" s="452"/>
      <c r="L11" s="452">
        <f t="shared" si="3"/>
        <v>109.28571428571433</v>
      </c>
      <c r="M11" s="452">
        <f t="shared" si="1"/>
        <v>109.28571428571433</v>
      </c>
      <c r="N11" s="455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17</v>
      </c>
      <c r="C12" s="449"/>
      <c r="D12" s="453" t="s">
        <v>34</v>
      </c>
      <c r="E12" s="451" t="s">
        <v>35</v>
      </c>
      <c r="F12" s="451" t="s">
        <v>36</v>
      </c>
      <c r="G12" s="454" t="s">
        <v>37</v>
      </c>
      <c r="H12" s="417" t="s">
        <v>756</v>
      </c>
      <c r="I12" s="452">
        <f t="shared" si="2"/>
        <v>2678.5714285714284</v>
      </c>
      <c r="J12" s="452">
        <f t="shared" si="0"/>
        <v>2678.5714285714284</v>
      </c>
      <c r="K12" s="452"/>
      <c r="L12" s="452">
        <f t="shared" si="3"/>
        <v>321.42857142857156</v>
      </c>
      <c r="M12" s="452">
        <f t="shared" si="1"/>
        <v>321.42857142857156</v>
      </c>
      <c r="N12" s="455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17</v>
      </c>
      <c r="C13" s="449"/>
      <c r="D13" s="453" t="s">
        <v>38</v>
      </c>
      <c r="E13" s="451" t="s">
        <v>39</v>
      </c>
      <c r="F13" s="451" t="s">
        <v>40</v>
      </c>
      <c r="G13" s="454" t="s">
        <v>41</v>
      </c>
      <c r="H13" s="417" t="s">
        <v>757</v>
      </c>
      <c r="I13" s="452">
        <f t="shared" si="2"/>
        <v>11135.562499999998</v>
      </c>
      <c r="J13" s="452">
        <f t="shared" si="0"/>
        <v>11135.562499999998</v>
      </c>
      <c r="K13" s="452"/>
      <c r="L13" s="452">
        <f t="shared" si="3"/>
        <v>1336.2675000000017</v>
      </c>
      <c r="M13" s="452">
        <f t="shared" si="1"/>
        <v>1336.2675000000017</v>
      </c>
      <c r="N13" s="455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17</v>
      </c>
      <c r="C14" s="449"/>
      <c r="D14" s="453" t="s">
        <v>42</v>
      </c>
      <c r="E14" s="451" t="s">
        <v>43</v>
      </c>
      <c r="F14" s="451" t="s">
        <v>40</v>
      </c>
      <c r="G14" s="454" t="s">
        <v>29</v>
      </c>
      <c r="H14" s="417" t="s">
        <v>758</v>
      </c>
      <c r="I14" s="452">
        <f t="shared" si="2"/>
        <v>1383.0357142857142</v>
      </c>
      <c r="J14" s="452">
        <f t="shared" si="0"/>
        <v>1383.0357142857142</v>
      </c>
      <c r="K14" s="452"/>
      <c r="L14" s="452">
        <f t="shared" si="3"/>
        <v>165.96428571428578</v>
      </c>
      <c r="M14" s="452">
        <f t="shared" si="1"/>
        <v>165.96428571428578</v>
      </c>
      <c r="N14" s="455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17</v>
      </c>
      <c r="C15" s="449"/>
      <c r="D15" s="453" t="s">
        <v>44</v>
      </c>
      <c r="E15" s="451" t="s">
        <v>45</v>
      </c>
      <c r="F15" s="451" t="s">
        <v>20</v>
      </c>
      <c r="G15" s="454" t="s">
        <v>41</v>
      </c>
      <c r="H15" s="417" t="s">
        <v>759</v>
      </c>
      <c r="I15" s="452">
        <f t="shared" si="2"/>
        <v>6507.2142857142853</v>
      </c>
      <c r="J15" s="452">
        <f t="shared" si="0"/>
        <v>6507.2142857142853</v>
      </c>
      <c r="K15" s="452"/>
      <c r="L15" s="452">
        <f t="shared" si="3"/>
        <v>780.8657142857146</v>
      </c>
      <c r="M15" s="452">
        <f t="shared" si="1"/>
        <v>780.8657142857146</v>
      </c>
      <c r="N15" s="455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17</v>
      </c>
      <c r="C16" s="449"/>
      <c r="D16" s="453" t="s">
        <v>44</v>
      </c>
      <c r="E16" s="451" t="s">
        <v>45</v>
      </c>
      <c r="F16" s="451" t="s">
        <v>20</v>
      </c>
      <c r="G16" s="454" t="s">
        <v>41</v>
      </c>
      <c r="H16" s="417" t="s">
        <v>760</v>
      </c>
      <c r="I16" s="452">
        <f t="shared" si="2"/>
        <v>4554.2321428571422</v>
      </c>
      <c r="J16" s="452">
        <f t="shared" si="0"/>
        <v>4554.2321428571422</v>
      </c>
      <c r="K16" s="452"/>
      <c r="L16" s="452">
        <f t="shared" si="3"/>
        <v>546.50785714285757</v>
      </c>
      <c r="M16" s="452">
        <f t="shared" si="1"/>
        <v>546.50785714285757</v>
      </c>
      <c r="N16" s="455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17</v>
      </c>
      <c r="C17" s="449"/>
      <c r="D17" s="453" t="s">
        <v>46</v>
      </c>
      <c r="E17" s="451" t="s">
        <v>47</v>
      </c>
      <c r="F17" s="451" t="s">
        <v>20</v>
      </c>
      <c r="G17" s="454" t="s">
        <v>25</v>
      </c>
      <c r="H17" s="417" t="s">
        <v>761</v>
      </c>
      <c r="I17" s="452">
        <f t="shared" si="2"/>
        <v>3580.3571428571427</v>
      </c>
      <c r="J17" s="452">
        <f t="shared" si="0"/>
        <v>3580.3571428571427</v>
      </c>
      <c r="K17" s="452"/>
      <c r="L17" s="452">
        <f t="shared" si="3"/>
        <v>429.64285714285734</v>
      </c>
      <c r="M17" s="452">
        <f t="shared" si="1"/>
        <v>429.64285714285734</v>
      </c>
      <c r="N17" s="455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17</v>
      </c>
      <c r="C18" s="449"/>
      <c r="D18" s="453" t="s">
        <v>48</v>
      </c>
      <c r="E18" s="451" t="s">
        <v>49</v>
      </c>
      <c r="F18" s="451" t="s">
        <v>20</v>
      </c>
      <c r="G18" s="454" t="s">
        <v>41</v>
      </c>
      <c r="H18" s="417" t="s">
        <v>762</v>
      </c>
      <c r="I18" s="452">
        <f t="shared" si="2"/>
        <v>1227.6785714285713</v>
      </c>
      <c r="J18" s="452">
        <f t="shared" si="0"/>
        <v>1227.6785714285713</v>
      </c>
      <c r="K18" s="452"/>
      <c r="L18" s="452">
        <f t="shared" si="3"/>
        <v>147.32142857142867</v>
      </c>
      <c r="M18" s="452">
        <f t="shared" si="1"/>
        <v>147.32142857142867</v>
      </c>
      <c r="N18" s="455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17</v>
      </c>
      <c r="C19" s="449"/>
      <c r="D19" s="453" t="s">
        <v>50</v>
      </c>
      <c r="E19" s="451" t="s">
        <v>51</v>
      </c>
      <c r="F19" s="451" t="s">
        <v>20</v>
      </c>
      <c r="G19" s="454" t="s">
        <v>37</v>
      </c>
      <c r="H19" s="417" t="s">
        <v>763</v>
      </c>
      <c r="I19" s="452">
        <f t="shared" si="2"/>
        <v>1785.7142857142856</v>
      </c>
      <c r="J19" s="452">
        <f t="shared" si="0"/>
        <v>1785.7142857142856</v>
      </c>
      <c r="K19" s="452"/>
      <c r="L19" s="452">
        <f t="shared" si="3"/>
        <v>214.28571428571445</v>
      </c>
      <c r="M19" s="452">
        <f t="shared" si="1"/>
        <v>214.28571428571445</v>
      </c>
      <c r="N19" s="455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17</v>
      </c>
      <c r="C20" s="449"/>
      <c r="D20" s="453" t="s">
        <v>52</v>
      </c>
      <c r="E20" s="451" t="s">
        <v>53</v>
      </c>
      <c r="F20" s="451" t="s">
        <v>54</v>
      </c>
      <c r="G20" s="454" t="s">
        <v>55</v>
      </c>
      <c r="H20" s="417" t="s">
        <v>764</v>
      </c>
      <c r="I20" s="452">
        <f t="shared" si="2"/>
        <v>1240.1785714285713</v>
      </c>
      <c r="J20" s="452">
        <f t="shared" si="0"/>
        <v>1240.1785714285713</v>
      </c>
      <c r="K20" s="452"/>
      <c r="L20" s="452">
        <f t="shared" si="3"/>
        <v>148.82142857142867</v>
      </c>
      <c r="M20" s="452">
        <f t="shared" si="1"/>
        <v>148.82142857142867</v>
      </c>
      <c r="N20" s="455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17</v>
      </c>
      <c r="C21" s="449"/>
      <c r="D21" s="453" t="s">
        <v>56</v>
      </c>
      <c r="E21" s="456" t="s">
        <v>240</v>
      </c>
      <c r="F21" s="451" t="s">
        <v>58</v>
      </c>
      <c r="G21" s="457" t="s">
        <v>29</v>
      </c>
      <c r="H21" s="458" t="s">
        <v>765</v>
      </c>
      <c r="I21" s="452">
        <f t="shared" si="2"/>
        <v>767.85714285714278</v>
      </c>
      <c r="J21" s="452">
        <f t="shared" si="0"/>
        <v>767.85714285714278</v>
      </c>
      <c r="K21" s="452"/>
      <c r="L21" s="452">
        <f t="shared" si="3"/>
        <v>92.142857142857224</v>
      </c>
      <c r="M21" s="452">
        <f t="shared" si="1"/>
        <v>92.142857142857224</v>
      </c>
      <c r="N21" s="455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17</v>
      </c>
      <c r="C22" s="449"/>
      <c r="D22" s="453" t="s">
        <v>59</v>
      </c>
      <c r="E22" s="451" t="s">
        <v>60</v>
      </c>
      <c r="F22" s="451" t="s">
        <v>61</v>
      </c>
      <c r="G22" s="454" t="s">
        <v>29</v>
      </c>
      <c r="H22" s="417" t="s">
        <v>766</v>
      </c>
      <c r="I22" s="452">
        <f t="shared" si="2"/>
        <v>3456.3660714285711</v>
      </c>
      <c r="J22" s="452">
        <f t="shared" si="0"/>
        <v>3456.3660714285711</v>
      </c>
      <c r="K22" s="452"/>
      <c r="L22" s="452">
        <f t="shared" si="3"/>
        <v>414.76392857142901</v>
      </c>
      <c r="M22" s="452">
        <f t="shared" si="1"/>
        <v>414.76392857142901</v>
      </c>
      <c r="N22" s="455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17</v>
      </c>
      <c r="C23" s="449"/>
      <c r="D23" s="453" t="s">
        <v>62</v>
      </c>
      <c r="E23" s="451" t="s">
        <v>63</v>
      </c>
      <c r="F23" s="451" t="s">
        <v>40</v>
      </c>
      <c r="G23" s="454" t="s">
        <v>29</v>
      </c>
      <c r="H23" s="417" t="s">
        <v>767</v>
      </c>
      <c r="I23" s="452">
        <f t="shared" si="2"/>
        <v>254.46428571428569</v>
      </c>
      <c r="J23" s="452">
        <f t="shared" si="0"/>
        <v>254.46428571428569</v>
      </c>
      <c r="K23" s="452"/>
      <c r="L23" s="452">
        <f t="shared" si="3"/>
        <v>30.535714285714306</v>
      </c>
      <c r="M23" s="452">
        <f t="shared" si="1"/>
        <v>30.535714285714306</v>
      </c>
      <c r="N23" s="455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17</v>
      </c>
      <c r="C24" s="449"/>
      <c r="D24" s="453" t="s">
        <v>64</v>
      </c>
      <c r="E24" s="451" t="s">
        <v>65</v>
      </c>
      <c r="F24" s="451" t="s">
        <v>20</v>
      </c>
      <c r="G24" s="454" t="s">
        <v>29</v>
      </c>
      <c r="H24" s="417" t="s">
        <v>768</v>
      </c>
      <c r="I24" s="452">
        <f t="shared" si="2"/>
        <v>1366.4107142857142</v>
      </c>
      <c r="J24" s="452">
        <f t="shared" si="0"/>
        <v>1366.4107142857142</v>
      </c>
      <c r="K24" s="452"/>
      <c r="L24" s="452">
        <f t="shared" si="3"/>
        <v>163.96928571428589</v>
      </c>
      <c r="M24" s="452">
        <f t="shared" si="1"/>
        <v>163.96928571428589</v>
      </c>
      <c r="N24" s="455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17</v>
      </c>
      <c r="C25" s="449"/>
      <c r="D25" s="453" t="s">
        <v>50</v>
      </c>
      <c r="E25" s="451" t="s">
        <v>51</v>
      </c>
      <c r="F25" s="451" t="s">
        <v>20</v>
      </c>
      <c r="G25" s="454" t="s">
        <v>37</v>
      </c>
      <c r="H25" s="417" t="s">
        <v>769</v>
      </c>
      <c r="I25" s="452">
        <f t="shared" si="2"/>
        <v>3017.6160714285711</v>
      </c>
      <c r="J25" s="452">
        <f t="shared" si="0"/>
        <v>3017.6160714285711</v>
      </c>
      <c r="K25" s="452"/>
      <c r="L25" s="452">
        <f t="shared" si="3"/>
        <v>362.11392857142891</v>
      </c>
      <c r="M25" s="452">
        <f t="shared" si="1"/>
        <v>362.11392857142891</v>
      </c>
      <c r="N25" s="455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17</v>
      </c>
      <c r="C26" s="449"/>
      <c r="D26" s="453" t="s">
        <v>66</v>
      </c>
      <c r="E26" s="451" t="s">
        <v>67</v>
      </c>
      <c r="F26" s="451" t="s">
        <v>68</v>
      </c>
      <c r="G26" s="454" t="s">
        <v>41</v>
      </c>
      <c r="H26" s="417" t="s">
        <v>770</v>
      </c>
      <c r="I26" s="452">
        <f t="shared" si="2"/>
        <v>2678.5714285714284</v>
      </c>
      <c r="J26" s="452">
        <f t="shared" si="0"/>
        <v>2678.5714285714284</v>
      </c>
      <c r="K26" s="452"/>
      <c r="L26" s="452">
        <f t="shared" si="3"/>
        <v>321.42857142857156</v>
      </c>
      <c r="M26" s="452">
        <f t="shared" si="1"/>
        <v>321.42857142857156</v>
      </c>
      <c r="N26" s="455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17</v>
      </c>
      <c r="C27" s="449"/>
      <c r="D27" s="453" t="s">
        <v>69</v>
      </c>
      <c r="E27" s="451" t="s">
        <v>70</v>
      </c>
      <c r="F27" s="451" t="s">
        <v>20</v>
      </c>
      <c r="G27" s="454" t="s">
        <v>41</v>
      </c>
      <c r="H27" s="417" t="s">
        <v>771</v>
      </c>
      <c r="I27" s="452">
        <f t="shared" si="2"/>
        <v>1575.8928571428569</v>
      </c>
      <c r="J27" s="452">
        <f t="shared" si="0"/>
        <v>1575.8928571428569</v>
      </c>
      <c r="K27" s="452"/>
      <c r="L27" s="452">
        <f t="shared" si="3"/>
        <v>189.10714285714312</v>
      </c>
      <c r="M27" s="452">
        <f t="shared" si="1"/>
        <v>189.10714285714312</v>
      </c>
      <c r="N27" s="455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17</v>
      </c>
      <c r="C28" s="449"/>
      <c r="D28" s="453" t="s">
        <v>71</v>
      </c>
      <c r="E28" s="451" t="s">
        <v>72</v>
      </c>
      <c r="F28" s="451" t="s">
        <v>68</v>
      </c>
      <c r="G28" s="454" t="s">
        <v>29</v>
      </c>
      <c r="H28" s="417" t="s">
        <v>772</v>
      </c>
      <c r="I28" s="452">
        <f t="shared" si="2"/>
        <v>5596.8749999999991</v>
      </c>
      <c r="J28" s="452">
        <f t="shared" si="0"/>
        <v>5596.8749999999991</v>
      </c>
      <c r="K28" s="452"/>
      <c r="L28" s="452">
        <f t="shared" si="3"/>
        <v>671.62500000000091</v>
      </c>
      <c r="M28" s="452">
        <f t="shared" si="1"/>
        <v>671.62500000000091</v>
      </c>
      <c r="N28" s="455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17</v>
      </c>
      <c r="C29" s="449"/>
      <c r="D29" s="453" t="s">
        <v>73</v>
      </c>
      <c r="E29" s="451" t="s">
        <v>74</v>
      </c>
      <c r="F29" s="451" t="s">
        <v>40</v>
      </c>
      <c r="G29" s="454" t="s">
        <v>29</v>
      </c>
      <c r="H29" s="417" t="s">
        <v>773</v>
      </c>
      <c r="I29" s="452">
        <f t="shared" si="2"/>
        <v>1316.9642857142856</v>
      </c>
      <c r="J29" s="452">
        <f t="shared" si="0"/>
        <v>1316.9642857142856</v>
      </c>
      <c r="K29" s="452"/>
      <c r="L29" s="452">
        <f t="shared" si="3"/>
        <v>158.03571428571445</v>
      </c>
      <c r="M29" s="452">
        <f t="shared" si="1"/>
        <v>158.03571428571445</v>
      </c>
      <c r="N29" s="455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17</v>
      </c>
      <c r="C30" s="449"/>
      <c r="D30" s="453" t="s">
        <v>73</v>
      </c>
      <c r="E30" s="451" t="s">
        <v>74</v>
      </c>
      <c r="F30" s="451" t="s">
        <v>40</v>
      </c>
      <c r="G30" s="454" t="s">
        <v>29</v>
      </c>
      <c r="H30" s="417" t="s">
        <v>774</v>
      </c>
      <c r="I30" s="452">
        <f t="shared" si="2"/>
        <v>468.74999999999994</v>
      </c>
      <c r="J30" s="452">
        <f t="shared" si="0"/>
        <v>468.74999999999994</v>
      </c>
      <c r="K30" s="452"/>
      <c r="L30" s="452">
        <f t="shared" si="3"/>
        <v>56.250000000000057</v>
      </c>
      <c r="M30" s="452">
        <f t="shared" si="1"/>
        <v>56.250000000000057</v>
      </c>
      <c r="N30" s="455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17</v>
      </c>
      <c r="C31" s="449"/>
      <c r="D31" s="453" t="s">
        <v>75</v>
      </c>
      <c r="E31" s="451" t="s">
        <v>27</v>
      </c>
      <c r="F31" s="451" t="s">
        <v>20</v>
      </c>
      <c r="G31" s="454" t="s">
        <v>29</v>
      </c>
      <c r="H31" s="417" t="s">
        <v>775</v>
      </c>
      <c r="I31" s="452">
        <f t="shared" si="2"/>
        <v>1827.6785714285713</v>
      </c>
      <c r="J31" s="452">
        <f t="shared" si="0"/>
        <v>1827.6785714285713</v>
      </c>
      <c r="K31" s="452"/>
      <c r="L31" s="452">
        <f t="shared" si="3"/>
        <v>219.32142857142867</v>
      </c>
      <c r="M31" s="452">
        <f t="shared" si="1"/>
        <v>219.32142857142867</v>
      </c>
      <c r="N31" s="455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17</v>
      </c>
      <c r="C32" s="449"/>
      <c r="D32" s="453" t="s">
        <v>76</v>
      </c>
      <c r="E32" s="451" t="s">
        <v>77</v>
      </c>
      <c r="F32" s="451" t="s">
        <v>20</v>
      </c>
      <c r="G32" s="454" t="s">
        <v>41</v>
      </c>
      <c r="H32" s="417" t="s">
        <v>776</v>
      </c>
      <c r="I32" s="452">
        <f t="shared" si="2"/>
        <v>1686.6071428571427</v>
      </c>
      <c r="J32" s="452">
        <f t="shared" si="0"/>
        <v>1686.6071428571427</v>
      </c>
      <c r="K32" s="452"/>
      <c r="L32" s="452">
        <f t="shared" si="3"/>
        <v>202.39285714285734</v>
      </c>
      <c r="M32" s="452">
        <f t="shared" si="1"/>
        <v>202.39285714285734</v>
      </c>
      <c r="N32" s="455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17</v>
      </c>
      <c r="C33" s="449"/>
      <c r="D33" s="453" t="s">
        <v>78</v>
      </c>
      <c r="E33" s="451" t="s">
        <v>79</v>
      </c>
      <c r="F33" s="451" t="s">
        <v>20</v>
      </c>
      <c r="G33" s="454" t="s">
        <v>41</v>
      </c>
      <c r="H33" s="417" t="s">
        <v>777</v>
      </c>
      <c r="I33" s="452">
        <f t="shared" si="2"/>
        <v>1874.1071428571427</v>
      </c>
      <c r="J33" s="452">
        <f t="shared" si="0"/>
        <v>1874.1071428571427</v>
      </c>
      <c r="K33" s="452"/>
      <c r="L33" s="452">
        <f t="shared" si="3"/>
        <v>224.89285714285734</v>
      </c>
      <c r="M33" s="452">
        <f t="shared" si="1"/>
        <v>224.89285714285734</v>
      </c>
      <c r="N33" s="455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17</v>
      </c>
      <c r="C34" s="449"/>
      <c r="D34" s="453" t="s">
        <v>80</v>
      </c>
      <c r="E34" s="451" t="s">
        <v>81</v>
      </c>
      <c r="F34" s="451" t="s">
        <v>82</v>
      </c>
      <c r="G34" s="454" t="s">
        <v>41</v>
      </c>
      <c r="H34" s="417" t="s">
        <v>778</v>
      </c>
      <c r="I34" s="452">
        <f t="shared" si="2"/>
        <v>9786.4285714285706</v>
      </c>
      <c r="J34" s="452">
        <f t="shared" si="0"/>
        <v>9786.4285714285706</v>
      </c>
      <c r="K34" s="452"/>
      <c r="L34" s="452">
        <f t="shared" si="3"/>
        <v>1174.3714285714286</v>
      </c>
      <c r="M34" s="452">
        <f t="shared" si="1"/>
        <v>1174.3714285714286</v>
      </c>
      <c r="N34" s="455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17</v>
      </c>
      <c r="C35" s="449"/>
      <c r="D35" s="453" t="s">
        <v>83</v>
      </c>
      <c r="E35" s="451" t="s">
        <v>84</v>
      </c>
      <c r="F35" s="451" t="s">
        <v>40</v>
      </c>
      <c r="G35" s="454" t="s">
        <v>33</v>
      </c>
      <c r="H35" s="417" t="s">
        <v>779</v>
      </c>
      <c r="I35" s="452">
        <f t="shared" si="2"/>
        <v>915.40178571428567</v>
      </c>
      <c r="J35" s="452">
        <f t="shared" si="0"/>
        <v>915.40178571428567</v>
      </c>
      <c r="K35" s="452"/>
      <c r="L35" s="452">
        <f t="shared" si="3"/>
        <v>109.84821428571433</v>
      </c>
      <c r="M35" s="452">
        <f t="shared" si="1"/>
        <v>109.84821428571433</v>
      </c>
      <c r="N35" s="455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17</v>
      </c>
      <c r="C36" s="449"/>
      <c r="D36" s="453" t="s">
        <v>85</v>
      </c>
      <c r="E36" s="451" t="s">
        <v>86</v>
      </c>
      <c r="F36" s="451" t="s">
        <v>87</v>
      </c>
      <c r="G36" s="454" t="s">
        <v>33</v>
      </c>
      <c r="H36" s="417" t="s">
        <v>780</v>
      </c>
      <c r="I36" s="452">
        <f t="shared" si="2"/>
        <v>4946.4285714285706</v>
      </c>
      <c r="J36" s="452">
        <f t="shared" si="0"/>
        <v>4946.4285714285706</v>
      </c>
      <c r="K36" s="452"/>
      <c r="L36" s="452">
        <f t="shared" si="3"/>
        <v>593.57142857142935</v>
      </c>
      <c r="M36" s="452">
        <f t="shared" si="1"/>
        <v>593.57142857142935</v>
      </c>
      <c r="N36" s="455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17</v>
      </c>
      <c r="C37" s="449"/>
      <c r="D37" s="453" t="s">
        <v>44</v>
      </c>
      <c r="E37" s="451" t="s">
        <v>45</v>
      </c>
      <c r="F37" s="451" t="s">
        <v>20</v>
      </c>
      <c r="G37" s="454" t="s">
        <v>41</v>
      </c>
      <c r="H37" s="417" t="s">
        <v>781</v>
      </c>
      <c r="I37" s="452">
        <f t="shared" si="2"/>
        <v>3764.508928571428</v>
      </c>
      <c r="J37" s="452">
        <f t="shared" si="0"/>
        <v>3764.508928571428</v>
      </c>
      <c r="K37" s="452"/>
      <c r="L37" s="452">
        <f t="shared" si="3"/>
        <v>451.74107142857201</v>
      </c>
      <c r="M37" s="452">
        <f t="shared" si="1"/>
        <v>451.74107142857201</v>
      </c>
      <c r="N37" s="455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17</v>
      </c>
      <c r="C38" s="449"/>
      <c r="D38" s="453" t="s">
        <v>88</v>
      </c>
      <c r="E38" s="451" t="s">
        <v>89</v>
      </c>
      <c r="F38" s="451" t="s">
        <v>20</v>
      </c>
      <c r="G38" s="454" t="s">
        <v>37</v>
      </c>
      <c r="H38" s="417" t="s">
        <v>782</v>
      </c>
      <c r="I38" s="452">
        <f t="shared" si="2"/>
        <v>892.85714285714278</v>
      </c>
      <c r="J38" s="452">
        <f t="shared" si="0"/>
        <v>892.85714285714278</v>
      </c>
      <c r="K38" s="452"/>
      <c r="L38" s="452">
        <f t="shared" si="3"/>
        <v>107.14285714285722</v>
      </c>
      <c r="M38" s="452">
        <f t="shared" si="1"/>
        <v>107.14285714285722</v>
      </c>
      <c r="N38" s="455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17</v>
      </c>
      <c r="C39" s="449"/>
      <c r="D39" s="453" t="s">
        <v>90</v>
      </c>
      <c r="E39" s="451" t="s">
        <v>91</v>
      </c>
      <c r="F39" s="451" t="s">
        <v>92</v>
      </c>
      <c r="G39" s="454" t="s">
        <v>41</v>
      </c>
      <c r="H39" s="417" t="s">
        <v>783</v>
      </c>
      <c r="I39" s="452">
        <f t="shared" si="2"/>
        <v>986.60714285714278</v>
      </c>
      <c r="J39" s="452">
        <f t="shared" si="0"/>
        <v>986.60714285714278</v>
      </c>
      <c r="K39" s="452"/>
      <c r="L39" s="452">
        <f t="shared" si="3"/>
        <v>118.39285714285722</v>
      </c>
      <c r="M39" s="452">
        <f t="shared" si="1"/>
        <v>118.39285714285722</v>
      </c>
      <c r="N39" s="455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17</v>
      </c>
      <c r="C40" s="449"/>
      <c r="D40" s="453" t="s">
        <v>93</v>
      </c>
      <c r="E40" s="451" t="s">
        <v>94</v>
      </c>
      <c r="F40" s="451" t="s">
        <v>95</v>
      </c>
      <c r="G40" s="454" t="s">
        <v>41</v>
      </c>
      <c r="H40" s="417" t="s">
        <v>784</v>
      </c>
      <c r="I40" s="452">
        <f t="shared" si="2"/>
        <v>460.71428571428567</v>
      </c>
      <c r="J40" s="452">
        <f t="shared" si="0"/>
        <v>460.71428571428567</v>
      </c>
      <c r="K40" s="452"/>
      <c r="L40" s="452">
        <f t="shared" si="3"/>
        <v>55.285714285714334</v>
      </c>
      <c r="M40" s="452">
        <f t="shared" si="1"/>
        <v>55.285714285714334</v>
      </c>
      <c r="N40" s="455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17</v>
      </c>
      <c r="C41" s="449"/>
      <c r="D41" s="453" t="s">
        <v>96</v>
      </c>
      <c r="E41" s="451" t="s">
        <v>97</v>
      </c>
      <c r="F41" s="451" t="s">
        <v>20</v>
      </c>
      <c r="G41" s="454" t="s">
        <v>41</v>
      </c>
      <c r="H41" s="417" t="s">
        <v>785</v>
      </c>
      <c r="I41" s="452">
        <f t="shared" si="2"/>
        <v>7499.9999999999991</v>
      </c>
      <c r="J41" s="452">
        <f t="shared" si="0"/>
        <v>7499.9999999999991</v>
      </c>
      <c r="K41" s="452"/>
      <c r="L41" s="452">
        <f t="shared" si="3"/>
        <v>900.00000000000091</v>
      </c>
      <c r="M41" s="452">
        <f t="shared" si="1"/>
        <v>900.00000000000091</v>
      </c>
      <c r="N41" s="455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17</v>
      </c>
      <c r="C42" s="449"/>
      <c r="D42" s="453" t="s">
        <v>98</v>
      </c>
      <c r="E42" s="451" t="s">
        <v>99</v>
      </c>
      <c r="F42" s="451" t="s">
        <v>20</v>
      </c>
      <c r="G42" s="454" t="s">
        <v>41</v>
      </c>
      <c r="H42" s="417" t="s">
        <v>786</v>
      </c>
      <c r="I42" s="452">
        <f t="shared" si="2"/>
        <v>1714.6874999999998</v>
      </c>
      <c r="J42" s="452">
        <f t="shared" si="0"/>
        <v>1714.6874999999998</v>
      </c>
      <c r="K42" s="452"/>
      <c r="L42" s="452">
        <f t="shared" si="3"/>
        <v>205.76250000000027</v>
      </c>
      <c r="M42" s="452">
        <f t="shared" si="1"/>
        <v>205.76250000000027</v>
      </c>
      <c r="N42" s="455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17</v>
      </c>
      <c r="C43" s="449"/>
      <c r="D43" s="453" t="s">
        <v>44</v>
      </c>
      <c r="E43" s="451" t="s">
        <v>45</v>
      </c>
      <c r="F43" s="451" t="s">
        <v>20</v>
      </c>
      <c r="G43" s="454" t="s">
        <v>41</v>
      </c>
      <c r="H43" s="417" t="s">
        <v>787</v>
      </c>
      <c r="I43" s="452">
        <f t="shared" si="2"/>
        <v>1641.6964285714284</v>
      </c>
      <c r="J43" s="452">
        <f t="shared" si="0"/>
        <v>1641.6964285714284</v>
      </c>
      <c r="K43" s="452"/>
      <c r="L43" s="452">
        <f t="shared" si="3"/>
        <v>197.0035714285716</v>
      </c>
      <c r="M43" s="452">
        <f t="shared" si="1"/>
        <v>197.0035714285716</v>
      </c>
      <c r="N43" s="455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17</v>
      </c>
      <c r="C44" s="449"/>
      <c r="D44" s="453" t="s">
        <v>69</v>
      </c>
      <c r="E44" s="451" t="s">
        <v>70</v>
      </c>
      <c r="F44" s="451" t="s">
        <v>20</v>
      </c>
      <c r="G44" s="454" t="s">
        <v>41</v>
      </c>
      <c r="H44" s="417" t="s">
        <v>788</v>
      </c>
      <c r="I44" s="452">
        <f t="shared" si="2"/>
        <v>908.03571428571422</v>
      </c>
      <c r="J44" s="452">
        <f t="shared" si="0"/>
        <v>908.03571428571422</v>
      </c>
      <c r="K44" s="452"/>
      <c r="L44" s="452">
        <f t="shared" si="3"/>
        <v>108.96428571428578</v>
      </c>
      <c r="M44" s="452">
        <f t="shared" si="1"/>
        <v>108.96428571428578</v>
      </c>
      <c r="N44" s="455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17</v>
      </c>
      <c r="C45" s="449"/>
      <c r="D45" s="453" t="s">
        <v>44</v>
      </c>
      <c r="E45" s="451" t="s">
        <v>45</v>
      </c>
      <c r="F45" s="451" t="s">
        <v>20</v>
      </c>
      <c r="G45" s="454" t="s">
        <v>41</v>
      </c>
      <c r="H45" s="417" t="s">
        <v>789</v>
      </c>
      <c r="I45" s="452">
        <f t="shared" si="2"/>
        <v>7244.0535714285706</v>
      </c>
      <c r="J45" s="452">
        <f t="shared" si="0"/>
        <v>7244.0535714285706</v>
      </c>
      <c r="K45" s="452"/>
      <c r="L45" s="452">
        <f t="shared" si="3"/>
        <v>869.2864285714295</v>
      </c>
      <c r="M45" s="452">
        <f t="shared" si="1"/>
        <v>869.2864285714295</v>
      </c>
      <c r="N45" s="455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17</v>
      </c>
      <c r="C46" s="449"/>
      <c r="D46" s="453" t="s">
        <v>42</v>
      </c>
      <c r="E46" s="451" t="s">
        <v>43</v>
      </c>
      <c r="F46" s="451" t="s">
        <v>40</v>
      </c>
      <c r="G46" s="454" t="s">
        <v>29</v>
      </c>
      <c r="H46" s="417" t="s">
        <v>790</v>
      </c>
      <c r="I46" s="452">
        <f t="shared" si="2"/>
        <v>637.49999999999989</v>
      </c>
      <c r="J46" s="452">
        <f t="shared" si="0"/>
        <v>637.49999999999989</v>
      </c>
      <c r="K46" s="452"/>
      <c r="L46" s="452">
        <f t="shared" si="3"/>
        <v>76.500000000000114</v>
      </c>
      <c r="M46" s="452">
        <f t="shared" si="1"/>
        <v>76.500000000000114</v>
      </c>
      <c r="N46" s="455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17</v>
      </c>
      <c r="C47" s="449"/>
      <c r="D47" s="453" t="s">
        <v>100</v>
      </c>
      <c r="E47" s="451" t="s">
        <v>101</v>
      </c>
      <c r="F47" s="451" t="s">
        <v>40</v>
      </c>
      <c r="G47" s="454" t="s">
        <v>29</v>
      </c>
      <c r="H47" s="417" t="s">
        <v>791</v>
      </c>
      <c r="I47" s="452">
        <f t="shared" si="2"/>
        <v>1082.5892857142856</v>
      </c>
      <c r="J47" s="452">
        <f t="shared" si="0"/>
        <v>1082.5892857142856</v>
      </c>
      <c r="K47" s="452"/>
      <c r="L47" s="452">
        <f t="shared" si="3"/>
        <v>129.91071428571445</v>
      </c>
      <c r="M47" s="452">
        <f t="shared" si="1"/>
        <v>129.91071428571445</v>
      </c>
      <c r="N47" s="455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17</v>
      </c>
      <c r="C48" s="449"/>
      <c r="D48" s="453" t="s">
        <v>44</v>
      </c>
      <c r="E48" s="451" t="s">
        <v>45</v>
      </c>
      <c r="F48" s="451" t="s">
        <v>20</v>
      </c>
      <c r="G48" s="454" t="s">
        <v>41</v>
      </c>
      <c r="H48" s="417" t="s">
        <v>792</v>
      </c>
      <c r="I48" s="452">
        <f t="shared" si="2"/>
        <v>5064.8035714285706</v>
      </c>
      <c r="J48" s="452">
        <f t="shared" si="0"/>
        <v>5064.8035714285706</v>
      </c>
      <c r="K48" s="452"/>
      <c r="L48" s="452">
        <f t="shared" si="3"/>
        <v>607.77642857142928</v>
      </c>
      <c r="M48" s="452">
        <f t="shared" si="1"/>
        <v>607.77642857142928</v>
      </c>
      <c r="N48" s="455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17</v>
      </c>
      <c r="C49" s="449"/>
      <c r="D49" s="453" t="s">
        <v>102</v>
      </c>
      <c r="E49" s="451" t="s">
        <v>103</v>
      </c>
      <c r="F49" s="451" t="s">
        <v>104</v>
      </c>
      <c r="G49" s="454" t="s">
        <v>21</v>
      </c>
      <c r="H49" s="417" t="s">
        <v>793</v>
      </c>
      <c r="I49" s="452">
        <f t="shared" si="2"/>
        <v>4017.8571428571427</v>
      </c>
      <c r="J49" s="452">
        <f t="shared" si="0"/>
        <v>4017.8571428571427</v>
      </c>
      <c r="K49" s="452"/>
      <c r="L49" s="452">
        <f t="shared" si="3"/>
        <v>482.14285714285734</v>
      </c>
      <c r="M49" s="452">
        <f t="shared" si="1"/>
        <v>482.14285714285734</v>
      </c>
      <c r="N49" s="455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17</v>
      </c>
      <c r="C50" s="449"/>
      <c r="D50" s="453" t="s">
        <v>102</v>
      </c>
      <c r="E50" s="451" t="s">
        <v>103</v>
      </c>
      <c r="F50" s="451" t="s">
        <v>104</v>
      </c>
      <c r="G50" s="454" t="s">
        <v>21</v>
      </c>
      <c r="H50" s="417" t="s">
        <v>794</v>
      </c>
      <c r="I50" s="452">
        <f t="shared" si="2"/>
        <v>4017.8571428571427</v>
      </c>
      <c r="J50" s="452">
        <f t="shared" si="0"/>
        <v>4017.8571428571427</v>
      </c>
      <c r="K50" s="452"/>
      <c r="L50" s="452">
        <f t="shared" si="3"/>
        <v>482.14285714285734</v>
      </c>
      <c r="M50" s="452">
        <f t="shared" si="1"/>
        <v>482.14285714285734</v>
      </c>
      <c r="N50" s="455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17</v>
      </c>
      <c r="C51" s="449"/>
      <c r="D51" s="453" t="s">
        <v>105</v>
      </c>
      <c r="E51" s="451" t="s">
        <v>106</v>
      </c>
      <c r="F51" s="451" t="s">
        <v>107</v>
      </c>
      <c r="G51" s="454" t="s">
        <v>21</v>
      </c>
      <c r="H51" s="417" t="s">
        <v>795</v>
      </c>
      <c r="I51" s="452">
        <f t="shared" si="2"/>
        <v>7678.5714285714275</v>
      </c>
      <c r="J51" s="452">
        <f t="shared" si="0"/>
        <v>7678.5714285714275</v>
      </c>
      <c r="K51" s="452"/>
      <c r="L51" s="452">
        <f t="shared" si="3"/>
        <v>921.42857142857247</v>
      </c>
      <c r="M51" s="452">
        <f t="shared" si="1"/>
        <v>921.42857142857247</v>
      </c>
      <c r="N51" s="455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17</v>
      </c>
      <c r="C52" s="449"/>
      <c r="D52" s="453" t="s">
        <v>105</v>
      </c>
      <c r="E52" s="451" t="s">
        <v>106</v>
      </c>
      <c r="F52" s="451" t="s">
        <v>107</v>
      </c>
      <c r="G52" s="451" t="s">
        <v>21</v>
      </c>
      <c r="H52" s="417" t="s">
        <v>796</v>
      </c>
      <c r="I52" s="452">
        <f t="shared" si="2"/>
        <v>2316.9642857142853</v>
      </c>
      <c r="J52" s="452">
        <f t="shared" si="0"/>
        <v>2316.9642857142853</v>
      </c>
      <c r="K52" s="452"/>
      <c r="L52" s="452">
        <f t="shared" si="3"/>
        <v>278.03571428571468</v>
      </c>
      <c r="M52" s="452">
        <f t="shared" si="1"/>
        <v>278.03571428571468</v>
      </c>
      <c r="N52" s="455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17</v>
      </c>
      <c r="C53" s="449"/>
      <c r="D53" s="453" t="s">
        <v>108</v>
      </c>
      <c r="E53" s="451" t="s">
        <v>109</v>
      </c>
      <c r="F53" s="451" t="s">
        <v>104</v>
      </c>
      <c r="G53" s="454" t="s">
        <v>21</v>
      </c>
      <c r="H53" s="417" t="s">
        <v>797</v>
      </c>
      <c r="I53" s="452">
        <f t="shared" si="2"/>
        <v>79931.874999999985</v>
      </c>
      <c r="J53" s="452">
        <f t="shared" si="0"/>
        <v>79931.874999999985</v>
      </c>
      <c r="K53" s="452"/>
      <c r="L53" s="452">
        <f t="shared" si="3"/>
        <v>9591.8250000000116</v>
      </c>
      <c r="M53" s="452">
        <f t="shared" si="1"/>
        <v>9591.8250000000116</v>
      </c>
      <c r="N53" s="455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17</v>
      </c>
      <c r="C54" s="449"/>
      <c r="D54" s="453" t="s">
        <v>110</v>
      </c>
      <c r="E54" s="451" t="s">
        <v>111</v>
      </c>
      <c r="F54" s="451" t="s">
        <v>112</v>
      </c>
      <c r="G54" s="454" t="s">
        <v>21</v>
      </c>
      <c r="H54" s="417" t="s">
        <v>798</v>
      </c>
      <c r="I54" s="452">
        <f t="shared" si="2"/>
        <v>2352.4910714285711</v>
      </c>
      <c r="J54" s="452">
        <f t="shared" si="0"/>
        <v>2352.4910714285711</v>
      </c>
      <c r="K54" s="452"/>
      <c r="L54" s="452">
        <f t="shared" si="3"/>
        <v>282.29892857142886</v>
      </c>
      <c r="M54" s="452">
        <f t="shared" si="1"/>
        <v>282.29892857142886</v>
      </c>
      <c r="N54" s="455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17</v>
      </c>
      <c r="C55" s="449"/>
      <c r="D55" s="453" t="s">
        <v>113</v>
      </c>
      <c r="E55" s="451" t="s">
        <v>114</v>
      </c>
      <c r="F55" s="451" t="s">
        <v>115</v>
      </c>
      <c r="G55" s="451" t="s">
        <v>21</v>
      </c>
      <c r="H55" s="417" t="s">
        <v>799</v>
      </c>
      <c r="I55" s="452">
        <f t="shared" si="2"/>
        <v>7991.0714285714275</v>
      </c>
      <c r="J55" s="452">
        <f t="shared" si="0"/>
        <v>7991.0714285714275</v>
      </c>
      <c r="K55" s="452"/>
      <c r="L55" s="452">
        <f t="shared" si="3"/>
        <v>958.92857142857247</v>
      </c>
      <c r="M55" s="452">
        <f t="shared" si="1"/>
        <v>958.92857142857247</v>
      </c>
      <c r="N55" s="455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17</v>
      </c>
      <c r="C56" s="449"/>
      <c r="D56" s="453" t="s">
        <v>110</v>
      </c>
      <c r="E56" s="451" t="s">
        <v>111</v>
      </c>
      <c r="F56" s="451" t="s">
        <v>112</v>
      </c>
      <c r="G56" s="451" t="s">
        <v>21</v>
      </c>
      <c r="H56" s="417" t="s">
        <v>800</v>
      </c>
      <c r="I56" s="452">
        <f t="shared" si="2"/>
        <v>11359.821428571428</v>
      </c>
      <c r="J56" s="452">
        <f t="shared" si="0"/>
        <v>11359.821428571428</v>
      </c>
      <c r="K56" s="452"/>
      <c r="L56" s="452">
        <f t="shared" si="3"/>
        <v>1363.1785714285725</v>
      </c>
      <c r="M56" s="452">
        <f t="shared" si="1"/>
        <v>1363.1785714285725</v>
      </c>
      <c r="N56" s="455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17</v>
      </c>
      <c r="C57" s="449"/>
      <c r="D57" s="453" t="s">
        <v>116</v>
      </c>
      <c r="E57" s="451" t="s">
        <v>117</v>
      </c>
      <c r="F57" s="451" t="s">
        <v>40</v>
      </c>
      <c r="G57" s="454" t="s">
        <v>41</v>
      </c>
      <c r="H57" s="417" t="s">
        <v>801</v>
      </c>
      <c r="I57" s="452">
        <f t="shared" si="2"/>
        <v>1753.5714285714284</v>
      </c>
      <c r="J57" s="452">
        <f t="shared" si="0"/>
        <v>1753.5714285714284</v>
      </c>
      <c r="K57" s="452"/>
      <c r="L57" s="452">
        <f t="shared" si="3"/>
        <v>210.42857142857156</v>
      </c>
      <c r="M57" s="452">
        <f t="shared" si="1"/>
        <v>210.42857142857156</v>
      </c>
      <c r="N57" s="455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17</v>
      </c>
      <c r="C58" s="449"/>
      <c r="D58" s="453" t="s">
        <v>118</v>
      </c>
      <c r="E58" s="451" t="s">
        <v>119</v>
      </c>
      <c r="F58" s="451" t="s">
        <v>40</v>
      </c>
      <c r="G58" s="451" t="s">
        <v>21</v>
      </c>
      <c r="H58" s="417" t="s">
        <v>802</v>
      </c>
      <c r="I58" s="452">
        <f t="shared" si="2"/>
        <v>2455.3571428571427</v>
      </c>
      <c r="J58" s="452">
        <f t="shared" si="0"/>
        <v>2455.3571428571427</v>
      </c>
      <c r="K58" s="452"/>
      <c r="L58" s="452">
        <f t="shared" si="3"/>
        <v>294.64285714285734</v>
      </c>
      <c r="M58" s="452">
        <f t="shared" si="1"/>
        <v>294.64285714285734</v>
      </c>
      <c r="N58" s="455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17</v>
      </c>
      <c r="C59" s="449"/>
      <c r="D59" s="453" t="s">
        <v>108</v>
      </c>
      <c r="E59" s="451" t="s">
        <v>109</v>
      </c>
      <c r="F59" s="451" t="s">
        <v>104</v>
      </c>
      <c r="G59" s="451" t="s">
        <v>21</v>
      </c>
      <c r="H59" s="417" t="s">
        <v>803</v>
      </c>
      <c r="I59" s="452">
        <f t="shared" si="2"/>
        <v>79730.366071428565</v>
      </c>
      <c r="J59" s="452">
        <f t="shared" si="0"/>
        <v>79730.366071428565</v>
      </c>
      <c r="K59" s="452"/>
      <c r="L59" s="452">
        <f t="shared" si="3"/>
        <v>9567.6439285714296</v>
      </c>
      <c r="M59" s="452">
        <f t="shared" si="1"/>
        <v>9567.6439285714296</v>
      </c>
      <c r="N59" s="455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17</v>
      </c>
      <c r="C60" s="449"/>
      <c r="D60" s="453" t="s">
        <v>120</v>
      </c>
      <c r="E60" s="451" t="s">
        <v>121</v>
      </c>
      <c r="F60" s="451" t="s">
        <v>122</v>
      </c>
      <c r="G60" s="451" t="s">
        <v>37</v>
      </c>
      <c r="H60" s="417" t="s">
        <v>804</v>
      </c>
      <c r="I60" s="452">
        <f t="shared" si="2"/>
        <v>1339.2857142857142</v>
      </c>
      <c r="J60" s="452">
        <f t="shared" si="0"/>
        <v>1339.2857142857142</v>
      </c>
      <c r="K60" s="452"/>
      <c r="L60" s="452">
        <f t="shared" si="3"/>
        <v>160.71428571428578</v>
      </c>
      <c r="M60" s="452">
        <f t="shared" si="1"/>
        <v>160.71428571428578</v>
      </c>
      <c r="N60" s="455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17</v>
      </c>
      <c r="C61" s="449"/>
      <c r="D61" s="453" t="s">
        <v>123</v>
      </c>
      <c r="E61" s="451" t="s">
        <v>124</v>
      </c>
      <c r="F61" s="451" t="s">
        <v>125</v>
      </c>
      <c r="G61" s="451" t="s">
        <v>41</v>
      </c>
      <c r="H61" s="417" t="s">
        <v>805</v>
      </c>
      <c r="I61" s="452">
        <f t="shared" si="2"/>
        <v>1598.2142857142856</v>
      </c>
      <c r="J61" s="452">
        <f t="shared" si="0"/>
        <v>1598.2142857142856</v>
      </c>
      <c r="K61" s="452"/>
      <c r="L61" s="452">
        <f t="shared" si="3"/>
        <v>191.78571428571445</v>
      </c>
      <c r="M61" s="452">
        <f t="shared" si="1"/>
        <v>191.78571428571445</v>
      </c>
      <c r="N61" s="455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17</v>
      </c>
      <c r="C62" s="449"/>
      <c r="D62" s="453" t="s">
        <v>69</v>
      </c>
      <c r="E62" s="451" t="s">
        <v>70</v>
      </c>
      <c r="F62" s="451" t="s">
        <v>20</v>
      </c>
      <c r="G62" s="451" t="s">
        <v>41</v>
      </c>
      <c r="H62" s="417" t="s">
        <v>806</v>
      </c>
      <c r="I62" s="452">
        <f t="shared" si="2"/>
        <v>2359.8214285714284</v>
      </c>
      <c r="J62" s="452">
        <f t="shared" si="0"/>
        <v>2359.8214285714284</v>
      </c>
      <c r="K62" s="452"/>
      <c r="L62" s="452">
        <f t="shared" si="3"/>
        <v>283.17857142857156</v>
      </c>
      <c r="M62" s="452">
        <f t="shared" si="1"/>
        <v>283.17857142857156</v>
      </c>
      <c r="N62" s="455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17</v>
      </c>
      <c r="C63" s="449"/>
      <c r="D63" s="453" t="s">
        <v>126</v>
      </c>
      <c r="E63" s="456" t="s">
        <v>127</v>
      </c>
      <c r="F63" s="451" t="s">
        <v>20</v>
      </c>
      <c r="G63" s="454" t="s">
        <v>37</v>
      </c>
      <c r="H63" s="417" t="s">
        <v>807</v>
      </c>
      <c r="I63" s="452">
        <f t="shared" si="2"/>
        <v>12424.107142857141</v>
      </c>
      <c r="J63" s="452">
        <f t="shared" si="0"/>
        <v>12424.107142857141</v>
      </c>
      <c r="K63" s="452"/>
      <c r="L63" s="452">
        <f t="shared" si="3"/>
        <v>1490.8928571428587</v>
      </c>
      <c r="M63" s="452">
        <f t="shared" si="1"/>
        <v>1490.8928571428587</v>
      </c>
      <c r="N63" s="455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17</v>
      </c>
      <c r="C64" s="449"/>
      <c r="D64" s="453" t="s">
        <v>128</v>
      </c>
      <c r="E64" s="456" t="s">
        <v>129</v>
      </c>
      <c r="F64" s="451" t="s">
        <v>20</v>
      </c>
      <c r="G64" s="454" t="s">
        <v>29</v>
      </c>
      <c r="H64" s="417" t="s">
        <v>808</v>
      </c>
      <c r="I64" s="452">
        <f t="shared" si="2"/>
        <v>6209.8214285714275</v>
      </c>
      <c r="J64" s="452">
        <f t="shared" si="0"/>
        <v>6209.8214285714275</v>
      </c>
      <c r="K64" s="452"/>
      <c r="L64" s="452">
        <f t="shared" si="3"/>
        <v>745.17857142857247</v>
      </c>
      <c r="M64" s="452">
        <f t="shared" si="1"/>
        <v>745.17857142857247</v>
      </c>
      <c r="N64" s="455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17</v>
      </c>
      <c r="C65" s="449"/>
      <c r="D65" s="453" t="s">
        <v>130</v>
      </c>
      <c r="E65" s="456" t="s">
        <v>131</v>
      </c>
      <c r="F65" s="451" t="s">
        <v>61</v>
      </c>
      <c r="G65" s="451" t="s">
        <v>37</v>
      </c>
      <c r="H65" s="417" t="s">
        <v>809</v>
      </c>
      <c r="I65" s="452">
        <f t="shared" si="2"/>
        <v>2499.9999999999995</v>
      </c>
      <c r="J65" s="452">
        <f t="shared" si="0"/>
        <v>2499.9999999999995</v>
      </c>
      <c r="K65" s="452"/>
      <c r="L65" s="452">
        <f t="shared" si="3"/>
        <v>300.00000000000045</v>
      </c>
      <c r="M65" s="452">
        <f t="shared" si="1"/>
        <v>300.00000000000045</v>
      </c>
      <c r="N65" s="455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17</v>
      </c>
      <c r="C66" s="449"/>
      <c r="D66" s="453" t="s">
        <v>78</v>
      </c>
      <c r="E66" s="456" t="s">
        <v>79</v>
      </c>
      <c r="F66" s="451" t="s">
        <v>132</v>
      </c>
      <c r="G66" s="451" t="s">
        <v>41</v>
      </c>
      <c r="H66" s="417" t="s">
        <v>810</v>
      </c>
      <c r="I66" s="452">
        <f t="shared" si="2"/>
        <v>1921.2053571428569</v>
      </c>
      <c r="J66" s="452">
        <f t="shared" si="0"/>
        <v>1921.2053571428569</v>
      </c>
      <c r="K66" s="452"/>
      <c r="L66" s="452">
        <f t="shared" si="3"/>
        <v>230.54464285714312</v>
      </c>
      <c r="M66" s="452">
        <f t="shared" si="1"/>
        <v>230.54464285714312</v>
      </c>
      <c r="N66" s="455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17</v>
      </c>
      <c r="C67" s="449"/>
      <c r="D67" s="453" t="s">
        <v>44</v>
      </c>
      <c r="E67" s="456" t="s">
        <v>45</v>
      </c>
      <c r="F67" s="451" t="s">
        <v>20</v>
      </c>
      <c r="G67" s="451" t="s">
        <v>41</v>
      </c>
      <c r="H67" s="417" t="s">
        <v>811</v>
      </c>
      <c r="I67" s="452">
        <f t="shared" si="2"/>
        <v>2853.9196428571427</v>
      </c>
      <c r="J67" s="452">
        <f t="shared" si="0"/>
        <v>2853.9196428571427</v>
      </c>
      <c r="K67" s="452"/>
      <c r="L67" s="452">
        <f t="shared" si="3"/>
        <v>342.47035714285721</v>
      </c>
      <c r="M67" s="452">
        <f t="shared" si="1"/>
        <v>342.47035714285721</v>
      </c>
      <c r="N67" s="455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17</v>
      </c>
      <c r="C68" s="449"/>
      <c r="D68" s="453" t="s">
        <v>120</v>
      </c>
      <c r="E68" s="456" t="s">
        <v>121</v>
      </c>
      <c r="F68" s="451" t="s">
        <v>122</v>
      </c>
      <c r="G68" s="454" t="s">
        <v>37</v>
      </c>
      <c r="H68" s="417" t="s">
        <v>812</v>
      </c>
      <c r="I68" s="452">
        <f t="shared" si="2"/>
        <v>2857.1428571428569</v>
      </c>
      <c r="J68" s="452">
        <f t="shared" si="0"/>
        <v>2857.1428571428569</v>
      </c>
      <c r="K68" s="452"/>
      <c r="L68" s="452">
        <f t="shared" si="3"/>
        <v>342.85714285714312</v>
      </c>
      <c r="M68" s="452">
        <f t="shared" si="1"/>
        <v>342.85714285714312</v>
      </c>
      <c r="N68" s="455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17</v>
      </c>
      <c r="C69" s="449"/>
      <c r="D69" s="453" t="s">
        <v>133</v>
      </c>
      <c r="E69" s="456" t="s">
        <v>134</v>
      </c>
      <c r="F69" s="451" t="s">
        <v>135</v>
      </c>
      <c r="G69" s="451" t="s">
        <v>37</v>
      </c>
      <c r="H69" s="417" t="s">
        <v>813</v>
      </c>
      <c r="I69" s="452">
        <f t="shared" si="2"/>
        <v>1580.3571428571427</v>
      </c>
      <c r="J69" s="452">
        <f t="shared" si="0"/>
        <v>1580.3571428571427</v>
      </c>
      <c r="K69" s="452"/>
      <c r="L69" s="452">
        <f t="shared" si="3"/>
        <v>189.64285714285734</v>
      </c>
      <c r="M69" s="452">
        <f t="shared" si="1"/>
        <v>189.64285714285734</v>
      </c>
      <c r="N69" s="455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17</v>
      </c>
      <c r="C70" s="449"/>
      <c r="D70" s="453" t="s">
        <v>133</v>
      </c>
      <c r="E70" s="456" t="s">
        <v>134</v>
      </c>
      <c r="F70" s="451" t="s">
        <v>135</v>
      </c>
      <c r="G70" s="451" t="s">
        <v>37</v>
      </c>
      <c r="H70" s="417" t="s">
        <v>814</v>
      </c>
      <c r="I70" s="452">
        <f t="shared" si="2"/>
        <v>892.85714285714278</v>
      </c>
      <c r="J70" s="452">
        <f t="shared" si="0"/>
        <v>892.85714285714278</v>
      </c>
      <c r="K70" s="452"/>
      <c r="L70" s="452">
        <f t="shared" si="3"/>
        <v>107.14285714285722</v>
      </c>
      <c r="M70" s="452">
        <f t="shared" si="1"/>
        <v>107.14285714285722</v>
      </c>
      <c r="N70" s="455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17</v>
      </c>
      <c r="C71" s="449"/>
      <c r="D71" s="453" t="s">
        <v>136</v>
      </c>
      <c r="E71" s="456" t="s">
        <v>137</v>
      </c>
      <c r="F71" s="451" t="s">
        <v>138</v>
      </c>
      <c r="G71" s="451" t="s">
        <v>29</v>
      </c>
      <c r="H71" s="417" t="s">
        <v>815</v>
      </c>
      <c r="I71" s="452">
        <f t="shared" si="2"/>
        <v>1336.6071428571427</v>
      </c>
      <c r="J71" s="452">
        <f t="shared" si="0"/>
        <v>1336.6071428571427</v>
      </c>
      <c r="K71" s="452"/>
      <c r="L71" s="452">
        <f t="shared" si="3"/>
        <v>160.39285714285734</v>
      </c>
      <c r="M71" s="452">
        <f t="shared" si="1"/>
        <v>160.39285714285734</v>
      </c>
      <c r="N71" s="455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17</v>
      </c>
      <c r="C72" s="449"/>
      <c r="D72" s="453" t="s">
        <v>139</v>
      </c>
      <c r="E72" s="456" t="s">
        <v>140</v>
      </c>
      <c r="F72" s="451" t="s">
        <v>141</v>
      </c>
      <c r="G72" s="451" t="s">
        <v>41</v>
      </c>
      <c r="H72" s="417" t="s">
        <v>816</v>
      </c>
      <c r="I72" s="452">
        <f t="shared" si="2"/>
        <v>5477.6785714285706</v>
      </c>
      <c r="J72" s="452">
        <f t="shared" si="0"/>
        <v>5477.6785714285706</v>
      </c>
      <c r="K72" s="452"/>
      <c r="L72" s="452">
        <f t="shared" si="3"/>
        <v>657.32142857142935</v>
      </c>
      <c r="M72" s="452">
        <f t="shared" si="1"/>
        <v>657.32142857142935</v>
      </c>
      <c r="N72" s="455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17</v>
      </c>
      <c r="C73" s="449"/>
      <c r="D73" s="453" t="s">
        <v>128</v>
      </c>
      <c r="E73" s="456" t="s">
        <v>51</v>
      </c>
      <c r="F73" s="451" t="s">
        <v>20</v>
      </c>
      <c r="G73" s="454" t="s">
        <v>37</v>
      </c>
      <c r="H73" s="417" t="s">
        <v>817</v>
      </c>
      <c r="I73" s="452">
        <f t="shared" ref="I73:I138" si="4">J73</f>
        <v>2551.5982142857142</v>
      </c>
      <c r="J73" s="452">
        <f t="shared" si="0"/>
        <v>2551.5982142857142</v>
      </c>
      <c r="K73" s="452"/>
      <c r="L73" s="452">
        <f t="shared" ref="L73:L138" si="5">M73</f>
        <v>306.19178571428574</v>
      </c>
      <c r="M73" s="452">
        <f t="shared" si="1"/>
        <v>306.19178571428574</v>
      </c>
      <c r="N73" s="455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17</v>
      </c>
      <c r="C74" s="449"/>
      <c r="D74" s="453" t="s">
        <v>142</v>
      </c>
      <c r="E74" s="456" t="s">
        <v>143</v>
      </c>
      <c r="F74" s="451" t="s">
        <v>144</v>
      </c>
      <c r="G74" s="454" t="s">
        <v>37</v>
      </c>
      <c r="H74" s="417" t="s">
        <v>818</v>
      </c>
      <c r="I74" s="452">
        <f t="shared" si="4"/>
        <v>1339.2857142857142</v>
      </c>
      <c r="J74" s="452">
        <f t="shared" si="0"/>
        <v>1339.2857142857142</v>
      </c>
      <c r="K74" s="452"/>
      <c r="L74" s="452">
        <f t="shared" si="5"/>
        <v>160.71428571428578</v>
      </c>
      <c r="M74" s="452">
        <f t="shared" si="1"/>
        <v>160.71428571428578</v>
      </c>
      <c r="N74" s="455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17</v>
      </c>
      <c r="C75" s="449"/>
      <c r="D75" s="453" t="s">
        <v>44</v>
      </c>
      <c r="E75" s="456" t="s">
        <v>45</v>
      </c>
      <c r="F75" s="451" t="s">
        <v>20</v>
      </c>
      <c r="G75" s="454" t="s">
        <v>41</v>
      </c>
      <c r="H75" s="417" t="s">
        <v>819</v>
      </c>
      <c r="I75" s="452">
        <f t="shared" si="4"/>
        <v>6731.5446428571422</v>
      </c>
      <c r="J75" s="452">
        <f t="shared" si="0"/>
        <v>6731.5446428571422</v>
      </c>
      <c r="K75" s="452"/>
      <c r="L75" s="452">
        <f t="shared" si="5"/>
        <v>807.78535714285772</v>
      </c>
      <c r="M75" s="452">
        <f t="shared" si="1"/>
        <v>807.78535714285772</v>
      </c>
      <c r="N75" s="455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17</v>
      </c>
      <c r="C76" s="449"/>
      <c r="D76" s="453" t="s">
        <v>145</v>
      </c>
      <c r="E76" s="456" t="s">
        <v>146</v>
      </c>
      <c r="F76" s="451" t="s">
        <v>147</v>
      </c>
      <c r="G76" s="454" t="s">
        <v>55</v>
      </c>
      <c r="H76" s="417" t="s">
        <v>820</v>
      </c>
      <c r="I76" s="452">
        <f t="shared" si="4"/>
        <v>1689.2857142857142</v>
      </c>
      <c r="J76" s="452">
        <f t="shared" si="0"/>
        <v>1689.2857142857142</v>
      </c>
      <c r="K76" s="452"/>
      <c r="L76" s="452">
        <f t="shared" si="5"/>
        <v>202.71428571428578</v>
      </c>
      <c r="M76" s="452">
        <f t="shared" si="1"/>
        <v>202.71428571428578</v>
      </c>
      <c r="N76" s="455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17</v>
      </c>
      <c r="C77" s="449"/>
      <c r="D77" s="453" t="s">
        <v>44</v>
      </c>
      <c r="E77" s="456" t="s">
        <v>45</v>
      </c>
      <c r="F77" s="451" t="s">
        <v>20</v>
      </c>
      <c r="G77" s="454" t="s">
        <v>41</v>
      </c>
      <c r="H77" s="417" t="s">
        <v>821</v>
      </c>
      <c r="I77" s="452">
        <f t="shared" si="4"/>
        <v>5895.6874999999991</v>
      </c>
      <c r="J77" s="452">
        <f t="shared" si="0"/>
        <v>5895.6874999999991</v>
      </c>
      <c r="K77" s="452"/>
      <c r="L77" s="452">
        <f t="shared" si="5"/>
        <v>707.48250000000098</v>
      </c>
      <c r="M77" s="452">
        <f t="shared" si="1"/>
        <v>707.48250000000098</v>
      </c>
      <c r="N77" s="455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17</v>
      </c>
      <c r="C78" s="449"/>
      <c r="D78" s="453" t="s">
        <v>148</v>
      </c>
      <c r="E78" s="456" t="s">
        <v>149</v>
      </c>
      <c r="F78" s="451" t="s">
        <v>20</v>
      </c>
      <c r="G78" s="454" t="s">
        <v>21</v>
      </c>
      <c r="H78" s="417" t="s">
        <v>822</v>
      </c>
      <c r="I78" s="452">
        <f t="shared" si="4"/>
        <v>4107.1428571428569</v>
      </c>
      <c r="J78" s="452">
        <f t="shared" si="0"/>
        <v>4107.1428571428569</v>
      </c>
      <c r="K78" s="452"/>
      <c r="L78" s="452">
        <f t="shared" si="5"/>
        <v>492.85714285714312</v>
      </c>
      <c r="M78" s="452">
        <f t="shared" si="1"/>
        <v>492.85714285714312</v>
      </c>
      <c r="N78" s="455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17</v>
      </c>
      <c r="C79" s="449"/>
      <c r="D79" s="453" t="s">
        <v>148</v>
      </c>
      <c r="E79" s="456" t="s">
        <v>149</v>
      </c>
      <c r="F79" s="451" t="s">
        <v>20</v>
      </c>
      <c r="G79" s="454" t="s">
        <v>21</v>
      </c>
      <c r="H79" s="417" t="s">
        <v>823</v>
      </c>
      <c r="I79" s="452">
        <f t="shared" si="4"/>
        <v>13392.857142857141</v>
      </c>
      <c r="J79" s="452">
        <f t="shared" si="0"/>
        <v>13392.857142857141</v>
      </c>
      <c r="K79" s="452"/>
      <c r="L79" s="452">
        <f t="shared" si="5"/>
        <v>1607.1428571428587</v>
      </c>
      <c r="M79" s="452">
        <f t="shared" si="1"/>
        <v>1607.1428571428587</v>
      </c>
      <c r="N79" s="455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17</v>
      </c>
      <c r="C80" s="449"/>
      <c r="D80" s="453" t="s">
        <v>69</v>
      </c>
      <c r="E80" s="456" t="s">
        <v>70</v>
      </c>
      <c r="F80" s="451" t="s">
        <v>150</v>
      </c>
      <c r="G80" s="454" t="s">
        <v>41</v>
      </c>
      <c r="H80" s="417" t="s">
        <v>824</v>
      </c>
      <c r="I80" s="452">
        <f t="shared" si="4"/>
        <v>1649.7767857142856</v>
      </c>
      <c r="J80" s="452">
        <f t="shared" si="0"/>
        <v>1649.7767857142856</v>
      </c>
      <c r="K80" s="452"/>
      <c r="L80" s="452">
        <f t="shared" si="5"/>
        <v>197.97321428571445</v>
      </c>
      <c r="M80" s="452">
        <f t="shared" si="1"/>
        <v>197.97321428571445</v>
      </c>
      <c r="N80" s="455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17</v>
      </c>
      <c r="C81" s="449"/>
      <c r="D81" s="453" t="s">
        <v>42</v>
      </c>
      <c r="E81" s="456" t="s">
        <v>57</v>
      </c>
      <c r="F81" s="451" t="s">
        <v>40</v>
      </c>
      <c r="G81" s="454" t="s">
        <v>29</v>
      </c>
      <c r="H81" s="417" t="s">
        <v>825</v>
      </c>
      <c r="I81" s="452">
        <f t="shared" si="4"/>
        <v>967.85714285714278</v>
      </c>
      <c r="J81" s="452">
        <f t="shared" si="0"/>
        <v>967.85714285714278</v>
      </c>
      <c r="K81" s="452"/>
      <c r="L81" s="452">
        <f t="shared" si="5"/>
        <v>116.14285714285722</v>
      </c>
      <c r="M81" s="452">
        <f t="shared" si="1"/>
        <v>116.14285714285722</v>
      </c>
      <c r="N81" s="455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17</v>
      </c>
      <c r="C82" s="449"/>
      <c r="D82" s="453" t="s">
        <v>78</v>
      </c>
      <c r="E82" s="456" t="s">
        <v>79</v>
      </c>
      <c r="F82" s="451" t="s">
        <v>20</v>
      </c>
      <c r="G82" s="454" t="s">
        <v>41</v>
      </c>
      <c r="H82" s="417" t="s">
        <v>826</v>
      </c>
      <c r="I82" s="452">
        <f t="shared" si="4"/>
        <v>6498.1607142857147</v>
      </c>
      <c r="J82" s="452">
        <f t="shared" si="0"/>
        <v>6498.1607142857147</v>
      </c>
      <c r="K82" s="452"/>
      <c r="L82" s="452">
        <f t="shared" si="5"/>
        <v>779.77928571428674</v>
      </c>
      <c r="M82" s="452">
        <f t="shared" si="1"/>
        <v>779.77928571428674</v>
      </c>
      <c r="N82" s="455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17</v>
      </c>
      <c r="C83" s="449"/>
      <c r="D83" s="453" t="s">
        <v>120</v>
      </c>
      <c r="E83" s="456" t="s">
        <v>121</v>
      </c>
      <c r="F83" s="451" t="s">
        <v>122</v>
      </c>
      <c r="G83" s="454" t="s">
        <v>37</v>
      </c>
      <c r="H83" s="417" t="s">
        <v>827</v>
      </c>
      <c r="I83" s="452">
        <f t="shared" si="4"/>
        <v>892.85714285714278</v>
      </c>
      <c r="J83" s="452">
        <f t="shared" si="0"/>
        <v>892.85714285714278</v>
      </c>
      <c r="K83" s="452"/>
      <c r="L83" s="452">
        <f t="shared" si="5"/>
        <v>107.14285714285722</v>
      </c>
      <c r="M83" s="452">
        <f t="shared" si="1"/>
        <v>107.14285714285722</v>
      </c>
      <c r="N83" s="455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17</v>
      </c>
      <c r="C84" s="449"/>
      <c r="D84" s="453" t="s">
        <v>69</v>
      </c>
      <c r="E84" s="456" t="s">
        <v>70</v>
      </c>
      <c r="F84" s="451" t="s">
        <v>20</v>
      </c>
      <c r="G84" s="454" t="s">
        <v>41</v>
      </c>
      <c r="H84" s="417" t="s">
        <v>828</v>
      </c>
      <c r="I84" s="452">
        <f t="shared" si="4"/>
        <v>1517.8571428571427</v>
      </c>
      <c r="J84" s="452">
        <f t="shared" si="0"/>
        <v>1517.8571428571427</v>
      </c>
      <c r="K84" s="452"/>
      <c r="L84" s="452">
        <f t="shared" si="5"/>
        <v>182.14285714285734</v>
      </c>
      <c r="M84" s="452">
        <f t="shared" si="1"/>
        <v>182.14285714285734</v>
      </c>
      <c r="N84" s="455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17</v>
      </c>
      <c r="C85" s="449"/>
      <c r="D85" s="453" t="s">
        <v>151</v>
      </c>
      <c r="E85" s="456" t="s">
        <v>152</v>
      </c>
      <c r="F85" s="451" t="s">
        <v>150</v>
      </c>
      <c r="G85" s="454" t="s">
        <v>21</v>
      </c>
      <c r="H85" s="417" t="s">
        <v>829</v>
      </c>
      <c r="I85" s="452">
        <f t="shared" si="4"/>
        <v>1433.0357142857142</v>
      </c>
      <c r="J85" s="452">
        <f t="shared" si="0"/>
        <v>1433.0357142857142</v>
      </c>
      <c r="K85" s="452"/>
      <c r="L85" s="452">
        <f t="shared" si="5"/>
        <v>171.96428571428578</v>
      </c>
      <c r="M85" s="452">
        <f t="shared" si="1"/>
        <v>171.96428571428578</v>
      </c>
      <c r="N85" s="455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17</v>
      </c>
      <c r="C86" s="449"/>
      <c r="D86" s="453" t="s">
        <v>69</v>
      </c>
      <c r="E86" s="456" t="s">
        <v>70</v>
      </c>
      <c r="F86" s="451" t="s">
        <v>20</v>
      </c>
      <c r="G86" s="454" t="s">
        <v>41</v>
      </c>
      <c r="H86" s="417" t="s">
        <v>830</v>
      </c>
      <c r="I86" s="452">
        <f t="shared" si="4"/>
        <v>788.39285714285711</v>
      </c>
      <c r="J86" s="452">
        <f t="shared" si="0"/>
        <v>788.39285714285711</v>
      </c>
      <c r="K86" s="452"/>
      <c r="L86" s="452">
        <f t="shared" si="5"/>
        <v>94.60714285714289</v>
      </c>
      <c r="M86" s="452">
        <f t="shared" si="1"/>
        <v>94.60714285714289</v>
      </c>
      <c r="N86" s="455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17</v>
      </c>
      <c r="C87" s="449"/>
      <c r="D87" s="453" t="s">
        <v>153</v>
      </c>
      <c r="E87" s="456" t="s">
        <v>154</v>
      </c>
      <c r="F87" s="451" t="s">
        <v>132</v>
      </c>
      <c r="G87" s="454" t="s">
        <v>37</v>
      </c>
      <c r="H87" s="417" t="s">
        <v>831</v>
      </c>
      <c r="I87" s="452">
        <f t="shared" si="4"/>
        <v>2869.6428571428569</v>
      </c>
      <c r="J87" s="452">
        <f t="shared" si="0"/>
        <v>2869.6428571428569</v>
      </c>
      <c r="K87" s="452"/>
      <c r="L87" s="452">
        <f t="shared" si="5"/>
        <v>344.35714285714312</v>
      </c>
      <c r="M87" s="452">
        <f t="shared" si="1"/>
        <v>344.35714285714312</v>
      </c>
      <c r="N87" s="455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17</v>
      </c>
      <c r="C88" s="449"/>
      <c r="D88" s="453" t="s">
        <v>155</v>
      </c>
      <c r="E88" s="456" t="s">
        <v>156</v>
      </c>
      <c r="F88" s="451" t="s">
        <v>157</v>
      </c>
      <c r="G88" s="454" t="s">
        <v>158</v>
      </c>
      <c r="H88" s="417" t="s">
        <v>832</v>
      </c>
      <c r="I88" s="452">
        <f t="shared" si="4"/>
        <v>158734.51401869161</v>
      </c>
      <c r="J88" s="452">
        <f t="shared" si="0"/>
        <v>158734.51401869161</v>
      </c>
      <c r="K88" s="452"/>
      <c r="L88" s="452">
        <f t="shared" si="5"/>
        <v>19048.141682243004</v>
      </c>
      <c r="M88" s="452">
        <f t="shared" si="1"/>
        <v>19048.141682243004</v>
      </c>
      <c r="N88" s="459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17</v>
      </c>
      <c r="C89" s="449"/>
      <c r="D89" s="453" t="s">
        <v>155</v>
      </c>
      <c r="E89" s="456" t="s">
        <v>156</v>
      </c>
      <c r="F89" s="451" t="s">
        <v>157</v>
      </c>
      <c r="G89" s="454" t="s">
        <v>159</v>
      </c>
      <c r="H89" s="417" t="s">
        <v>833</v>
      </c>
      <c r="I89" s="452">
        <f t="shared" si="4"/>
        <v>2435.16</v>
      </c>
      <c r="J89" s="452">
        <f t="shared" si="0"/>
        <v>2435.16</v>
      </c>
      <c r="K89" s="452"/>
      <c r="L89" s="452">
        <f t="shared" si="5"/>
        <v>292.2192</v>
      </c>
      <c r="M89" s="452">
        <f t="shared" si="1"/>
        <v>292.2192</v>
      </c>
      <c r="N89" s="455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17</v>
      </c>
      <c r="C92" s="4">
        <v>31</v>
      </c>
      <c r="D92" s="208" t="s">
        <v>160</v>
      </c>
      <c r="E92" s="209"/>
      <c r="F92" s="214"/>
      <c r="G92" s="215"/>
      <c r="H92" s="223"/>
      <c r="I92" s="252">
        <f t="shared" si="4"/>
        <v>578796.7543758346</v>
      </c>
      <c r="J92" s="253">
        <f>SUM(J8:J89)</f>
        <v>578796.7543758346</v>
      </c>
      <c r="K92" s="253">
        <f>SUM(K8:K89)</f>
        <v>0</v>
      </c>
      <c r="L92" s="252">
        <f t="shared" si="5"/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161</v>
      </c>
      <c r="C94" s="4"/>
      <c r="D94" s="10" t="s">
        <v>78</v>
      </c>
      <c r="E94" s="9" t="s">
        <v>162</v>
      </c>
      <c r="F94" s="6" t="s">
        <v>132</v>
      </c>
      <c r="G94" s="11" t="s">
        <v>41</v>
      </c>
      <c r="H94" s="7" t="s">
        <v>834</v>
      </c>
      <c r="I94" s="8">
        <f t="shared" si="4"/>
        <v>1216.5178571428571</v>
      </c>
      <c r="J94" s="8">
        <f t="shared" ref="J94:J156" si="6">IF(N94="", "", N94/1.12)</f>
        <v>1216.5178571428571</v>
      </c>
      <c r="K94" s="8"/>
      <c r="L94" s="8">
        <f t="shared" si="5"/>
        <v>145.98214285714289</v>
      </c>
      <c r="M94" s="8">
        <f t="shared" ref="M94:M156" si="7">IF(N94="", "", N94 - J94)</f>
        <v>145.98214285714289</v>
      </c>
      <c r="N94" s="13">
        <v>1362.5</v>
      </c>
      <c r="O94" s="234"/>
      <c r="P94" s="206"/>
      <c r="Q94" s="308" t="s">
        <v>1007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161</v>
      </c>
      <c r="C95" s="4"/>
      <c r="D95" s="10" t="s">
        <v>163</v>
      </c>
      <c r="E95" s="9" t="s">
        <v>164</v>
      </c>
      <c r="F95" s="6" t="s">
        <v>20</v>
      </c>
      <c r="G95" s="11" t="s">
        <v>29</v>
      </c>
      <c r="H95" s="7" t="s">
        <v>835</v>
      </c>
      <c r="I95" s="8">
        <f t="shared" si="4"/>
        <v>1062.5</v>
      </c>
      <c r="J95" s="8">
        <f t="shared" si="6"/>
        <v>1062.5</v>
      </c>
      <c r="K95" s="8"/>
      <c r="L95" s="8">
        <f t="shared" si="5"/>
        <v>127.5</v>
      </c>
      <c r="M95" s="8">
        <f t="shared" si="7"/>
        <v>127.5</v>
      </c>
      <c r="N95" s="13">
        <v>1190</v>
      </c>
      <c r="O95" s="234"/>
      <c r="P95" s="206"/>
      <c r="Q95" s="309" t="s">
        <v>1008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165</v>
      </c>
      <c r="E96" s="9" t="s">
        <v>166</v>
      </c>
      <c r="F96" s="6" t="s">
        <v>20</v>
      </c>
      <c r="G96" s="11" t="s">
        <v>29</v>
      </c>
      <c r="H96" s="7" t="s">
        <v>836</v>
      </c>
      <c r="I96" s="8">
        <f t="shared" si="4"/>
        <v>1334.8214285714278</v>
      </c>
      <c r="J96" s="8">
        <f t="shared" si="6"/>
        <v>1334.8214285714278</v>
      </c>
      <c r="K96" s="8"/>
      <c r="L96" s="8">
        <f t="shared" si="5"/>
        <v>160.17857142857156</v>
      </c>
      <c r="M96" s="8">
        <f t="shared" si="7"/>
        <v>160.17857142857156</v>
      </c>
      <c r="N96" s="13">
        <v>1494.9999999999993</v>
      </c>
      <c r="O96" s="234"/>
      <c r="P96" s="206"/>
      <c r="Q96" s="309" t="s">
        <v>1009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120</v>
      </c>
      <c r="E97" s="9" t="s">
        <v>121</v>
      </c>
      <c r="F97" s="6" t="s">
        <v>122</v>
      </c>
      <c r="G97" s="11" t="s">
        <v>37</v>
      </c>
      <c r="H97" s="7" t="s">
        <v>837</v>
      </c>
      <c r="I97" s="8">
        <f t="shared" si="4"/>
        <v>1607.1428571428569</v>
      </c>
      <c r="J97" s="8">
        <f t="shared" si="6"/>
        <v>1607.1428571428569</v>
      </c>
      <c r="K97" s="8"/>
      <c r="L97" s="8">
        <f t="shared" si="5"/>
        <v>192.85714285714312</v>
      </c>
      <c r="M97" s="8">
        <f t="shared" si="7"/>
        <v>192.85714285714312</v>
      </c>
      <c r="N97" s="13">
        <v>1800</v>
      </c>
      <c r="O97" s="234"/>
      <c r="P97" s="206"/>
      <c r="Q97" s="300" t="s">
        <v>1010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167</v>
      </c>
      <c r="E98" s="9" t="s">
        <v>168</v>
      </c>
      <c r="F98" s="6" t="s">
        <v>169</v>
      </c>
      <c r="G98" s="11" t="s">
        <v>33</v>
      </c>
      <c r="H98" s="7" t="s">
        <v>838</v>
      </c>
      <c r="I98" s="8">
        <f t="shared" si="4"/>
        <v>1383.9285714285711</v>
      </c>
      <c r="J98" s="8">
        <f t="shared" si="6"/>
        <v>1383.9285714285711</v>
      </c>
      <c r="K98" s="8"/>
      <c r="L98" s="8">
        <f t="shared" si="5"/>
        <v>166.07142857142867</v>
      </c>
      <c r="M98" s="8">
        <f t="shared" si="7"/>
        <v>166.07142857142867</v>
      </c>
      <c r="N98" s="13">
        <v>1549.9999999999998</v>
      </c>
      <c r="O98" s="234"/>
      <c r="P98" s="206"/>
      <c r="Q98" s="300" t="s">
        <v>1011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78</v>
      </c>
      <c r="E99" s="9" t="s">
        <v>162</v>
      </c>
      <c r="F99" s="6" t="s">
        <v>20</v>
      </c>
      <c r="G99" s="11" t="s">
        <v>41</v>
      </c>
      <c r="H99" s="7" t="s">
        <v>839</v>
      </c>
      <c r="I99" s="8">
        <f t="shared" si="4"/>
        <v>1605.3571428571427</v>
      </c>
      <c r="J99" s="8">
        <f t="shared" si="6"/>
        <v>1605.3571428571427</v>
      </c>
      <c r="K99" s="8"/>
      <c r="L99" s="8">
        <f t="shared" si="5"/>
        <v>192.64285714285734</v>
      </c>
      <c r="M99" s="8">
        <f t="shared" si="7"/>
        <v>192.64285714285734</v>
      </c>
      <c r="N99" s="13">
        <v>1798</v>
      </c>
      <c r="O99" s="234"/>
      <c r="P99" s="206"/>
      <c r="Q99" s="300" t="s">
        <v>1012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44</v>
      </c>
      <c r="E100" s="9" t="s">
        <v>45</v>
      </c>
      <c r="F100" s="6" t="s">
        <v>20</v>
      </c>
      <c r="G100" s="11" t="s">
        <v>41</v>
      </c>
      <c r="H100" s="7" t="s">
        <v>840</v>
      </c>
      <c r="I100" s="8">
        <f t="shared" si="4"/>
        <v>6055.1696428571413</v>
      </c>
      <c r="J100" s="8">
        <f t="shared" si="6"/>
        <v>6055.1696428571413</v>
      </c>
      <c r="K100" s="8"/>
      <c r="L100" s="8">
        <f t="shared" si="5"/>
        <v>726.62035714285776</v>
      </c>
      <c r="M100" s="8">
        <f t="shared" si="7"/>
        <v>726.62035714285776</v>
      </c>
      <c r="N100" s="13">
        <v>6781.7899999999991</v>
      </c>
      <c r="O100" s="234"/>
      <c r="P100" s="206"/>
      <c r="Q100" s="300" t="s">
        <v>1013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132</v>
      </c>
      <c r="G101" s="11" t="s">
        <v>41</v>
      </c>
      <c r="H101" s="7" t="s">
        <v>841</v>
      </c>
      <c r="I101" s="8">
        <f t="shared" si="4"/>
        <v>1410.7142857142858</v>
      </c>
      <c r="J101" s="8">
        <f t="shared" si="6"/>
        <v>1410.7142857142858</v>
      </c>
      <c r="K101" s="8"/>
      <c r="L101" s="8">
        <f t="shared" si="5"/>
        <v>169.28571428571445</v>
      </c>
      <c r="M101" s="8">
        <f t="shared" si="7"/>
        <v>169.28571428571445</v>
      </c>
      <c r="N101" s="13">
        <v>1580.0000000000002</v>
      </c>
      <c r="O101" s="234"/>
      <c r="P101" s="206"/>
      <c r="Q101" s="300" t="s">
        <v>1014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78</v>
      </c>
      <c r="E102" s="9" t="s">
        <v>162</v>
      </c>
      <c r="F102" s="6" t="s">
        <v>20</v>
      </c>
      <c r="G102" s="11" t="s">
        <v>41</v>
      </c>
      <c r="H102" s="7" t="s">
        <v>842</v>
      </c>
      <c r="I102" s="8">
        <f t="shared" si="4"/>
        <v>1017.8571428571428</v>
      </c>
      <c r="J102" s="8">
        <f t="shared" si="6"/>
        <v>1017.8571428571428</v>
      </c>
      <c r="K102" s="8"/>
      <c r="L102" s="8">
        <f t="shared" si="5"/>
        <v>122.14285714285722</v>
      </c>
      <c r="M102" s="8">
        <f t="shared" si="7"/>
        <v>122.14285714285722</v>
      </c>
      <c r="N102" s="13">
        <v>1140</v>
      </c>
      <c r="O102" s="234"/>
      <c r="P102" s="206"/>
      <c r="Q102" s="300" t="s">
        <v>1015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843</v>
      </c>
      <c r="I103" s="8">
        <f t="shared" si="4"/>
        <v>1436.8124999999998</v>
      </c>
      <c r="J103" s="8">
        <f t="shared" si="6"/>
        <v>1436.8124999999998</v>
      </c>
      <c r="K103" s="8"/>
      <c r="L103" s="8">
        <f t="shared" si="5"/>
        <v>172.41750000000025</v>
      </c>
      <c r="M103" s="8">
        <f t="shared" si="7"/>
        <v>172.41750000000025</v>
      </c>
      <c r="N103" s="13">
        <v>1609.23</v>
      </c>
      <c r="O103" s="234"/>
      <c r="P103" s="206"/>
      <c r="Q103" s="300" t="s">
        <v>1016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170</v>
      </c>
      <c r="E104" s="9" t="s">
        <v>171</v>
      </c>
      <c r="F104" s="6" t="s">
        <v>20</v>
      </c>
      <c r="G104" s="11" t="s">
        <v>29</v>
      </c>
      <c r="H104" s="7" t="s">
        <v>844</v>
      </c>
      <c r="I104" s="8">
        <f t="shared" si="4"/>
        <v>1265.1785714285711</v>
      </c>
      <c r="J104" s="8">
        <f t="shared" si="6"/>
        <v>1265.1785714285711</v>
      </c>
      <c r="K104" s="8"/>
      <c r="L104" s="8">
        <f t="shared" si="5"/>
        <v>151.82142857142867</v>
      </c>
      <c r="M104" s="8">
        <f t="shared" si="7"/>
        <v>151.82142857142867</v>
      </c>
      <c r="N104" s="13">
        <v>1416.9999999999998</v>
      </c>
      <c r="O104" s="234"/>
      <c r="P104" s="206"/>
      <c r="Q104" s="300" t="s">
        <v>1017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151</v>
      </c>
      <c r="E105" s="9" t="s">
        <v>152</v>
      </c>
      <c r="F105" s="6" t="s">
        <v>150</v>
      </c>
      <c r="G105" s="11" t="s">
        <v>21</v>
      </c>
      <c r="H105" s="7" t="s">
        <v>845</v>
      </c>
      <c r="I105" s="8">
        <f t="shared" si="4"/>
        <v>2161.6071428571427</v>
      </c>
      <c r="J105" s="8">
        <f t="shared" si="6"/>
        <v>2161.6071428571427</v>
      </c>
      <c r="K105" s="8"/>
      <c r="L105" s="8">
        <f t="shared" si="5"/>
        <v>259.39285714285734</v>
      </c>
      <c r="M105" s="8">
        <f t="shared" si="7"/>
        <v>259.39285714285734</v>
      </c>
      <c r="N105" s="13">
        <v>2421</v>
      </c>
      <c r="O105" s="234"/>
      <c r="P105" s="206"/>
      <c r="Q105" s="300" t="s">
        <v>1018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172</v>
      </c>
      <c r="E106" s="9" t="s">
        <v>101</v>
      </c>
      <c r="F106" s="6" t="s">
        <v>40</v>
      </c>
      <c r="G106" s="11" t="s">
        <v>29</v>
      </c>
      <c r="H106" s="7" t="s">
        <v>846</v>
      </c>
      <c r="I106" s="8">
        <f t="shared" si="4"/>
        <v>1158.035714285714</v>
      </c>
      <c r="J106" s="8">
        <f t="shared" si="6"/>
        <v>1158.035714285714</v>
      </c>
      <c r="K106" s="8"/>
      <c r="L106" s="8">
        <f t="shared" si="5"/>
        <v>138.96428571428578</v>
      </c>
      <c r="M106" s="8">
        <f t="shared" si="7"/>
        <v>138.96428571428578</v>
      </c>
      <c r="N106" s="13">
        <v>1296.9999999999998</v>
      </c>
      <c r="O106" s="234"/>
      <c r="P106" s="206"/>
      <c r="Q106" s="300" t="s">
        <v>1019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80</v>
      </c>
      <c r="E107" s="9" t="s">
        <v>173</v>
      </c>
      <c r="F107" s="6" t="s">
        <v>82</v>
      </c>
      <c r="G107" s="11" t="s">
        <v>41</v>
      </c>
      <c r="H107" s="7" t="s">
        <v>847</v>
      </c>
      <c r="I107" s="8">
        <f t="shared" si="4"/>
        <v>6888.6160714285697</v>
      </c>
      <c r="J107" s="8">
        <f t="shared" si="6"/>
        <v>6888.6160714285697</v>
      </c>
      <c r="K107" s="8"/>
      <c r="L107" s="8">
        <f t="shared" si="5"/>
        <v>826.63392857142935</v>
      </c>
      <c r="M107" s="8">
        <f t="shared" si="7"/>
        <v>826.63392857142935</v>
      </c>
      <c r="N107" s="13">
        <v>7715.2499999999991</v>
      </c>
      <c r="O107" s="234"/>
      <c r="P107" s="206"/>
      <c r="Q107" s="300" t="s">
        <v>1020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44</v>
      </c>
      <c r="E108" s="9" t="s">
        <v>45</v>
      </c>
      <c r="F108" s="6" t="s">
        <v>150</v>
      </c>
      <c r="G108" s="11" t="s">
        <v>41</v>
      </c>
      <c r="H108" s="7" t="s">
        <v>848</v>
      </c>
      <c r="I108" s="8">
        <f t="shared" si="4"/>
        <v>5017.2857142857138</v>
      </c>
      <c r="J108" s="8">
        <f t="shared" si="6"/>
        <v>5017.2857142857138</v>
      </c>
      <c r="K108" s="8"/>
      <c r="L108" s="8">
        <f t="shared" si="5"/>
        <v>602.07428571428591</v>
      </c>
      <c r="M108" s="8">
        <f t="shared" si="7"/>
        <v>602.07428571428591</v>
      </c>
      <c r="N108" s="13">
        <v>5619.36</v>
      </c>
      <c r="O108" s="234"/>
      <c r="P108" s="206"/>
      <c r="Q108" s="300" t="s">
        <v>1021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151</v>
      </c>
      <c r="E109" s="9" t="s">
        <v>152</v>
      </c>
      <c r="F109" s="6" t="s">
        <v>174</v>
      </c>
      <c r="G109" s="11" t="s">
        <v>21</v>
      </c>
      <c r="H109" s="7" t="s">
        <v>849</v>
      </c>
      <c r="I109" s="8">
        <f t="shared" si="4"/>
        <v>3017.8571428571427</v>
      </c>
      <c r="J109" s="8">
        <f t="shared" si="6"/>
        <v>3017.8571428571427</v>
      </c>
      <c r="K109" s="8"/>
      <c r="L109" s="8">
        <f t="shared" si="5"/>
        <v>362.14285714285734</v>
      </c>
      <c r="M109" s="8">
        <f t="shared" si="7"/>
        <v>362.14285714285734</v>
      </c>
      <c r="N109" s="13">
        <v>3380</v>
      </c>
      <c r="O109" s="234"/>
      <c r="P109" s="206"/>
      <c r="Q109" s="300" t="s">
        <v>1022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175</v>
      </c>
      <c r="E110" s="9" t="s">
        <v>176</v>
      </c>
      <c r="F110" s="6" t="s">
        <v>20</v>
      </c>
      <c r="G110" s="11" t="s">
        <v>29</v>
      </c>
      <c r="H110" s="7" t="s">
        <v>850</v>
      </c>
      <c r="I110" s="8">
        <f t="shared" si="4"/>
        <v>1232.1428571428571</v>
      </c>
      <c r="J110" s="8">
        <f t="shared" si="6"/>
        <v>1232.1428571428571</v>
      </c>
      <c r="K110" s="8"/>
      <c r="L110" s="8">
        <f t="shared" si="5"/>
        <v>147.85714285714289</v>
      </c>
      <c r="M110" s="8">
        <f t="shared" si="7"/>
        <v>147.85714285714289</v>
      </c>
      <c r="N110" s="13">
        <v>1380</v>
      </c>
      <c r="O110" s="234"/>
      <c r="P110" s="206"/>
      <c r="Q110" s="300" t="s">
        <v>1023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59</v>
      </c>
      <c r="E111" s="9" t="s">
        <v>60</v>
      </c>
      <c r="F111" s="6" t="s">
        <v>40</v>
      </c>
      <c r="G111" s="11" t="s">
        <v>29</v>
      </c>
      <c r="H111" s="7" t="s">
        <v>851</v>
      </c>
      <c r="I111" s="8">
        <f t="shared" si="4"/>
        <v>1559.8214285714278</v>
      </c>
      <c r="J111" s="8">
        <f t="shared" si="6"/>
        <v>1559.8214285714278</v>
      </c>
      <c r="K111" s="8"/>
      <c r="L111" s="8">
        <f t="shared" si="5"/>
        <v>187.17857142857156</v>
      </c>
      <c r="M111" s="8">
        <f t="shared" si="7"/>
        <v>187.17857142857156</v>
      </c>
      <c r="N111" s="13">
        <v>1746.9999999999993</v>
      </c>
      <c r="O111" s="234"/>
      <c r="P111" s="206"/>
      <c r="Q111" s="300" t="s">
        <v>1024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42</v>
      </c>
      <c r="E112" s="9" t="s">
        <v>177</v>
      </c>
      <c r="F112" s="6" t="s">
        <v>178</v>
      </c>
      <c r="G112" s="11" t="s">
        <v>29</v>
      </c>
      <c r="H112" s="7" t="s">
        <v>852</v>
      </c>
      <c r="I112" s="8">
        <f t="shared" si="4"/>
        <v>1141.0714285714278</v>
      </c>
      <c r="J112" s="8">
        <f t="shared" si="6"/>
        <v>1141.0714285714278</v>
      </c>
      <c r="K112" s="8"/>
      <c r="L112" s="8">
        <f t="shared" si="5"/>
        <v>136.92857142857156</v>
      </c>
      <c r="M112" s="8">
        <f t="shared" si="7"/>
        <v>136.92857142857156</v>
      </c>
      <c r="N112" s="13">
        <v>1277.9999999999993</v>
      </c>
      <c r="O112" s="234"/>
      <c r="P112" s="206"/>
      <c r="Q112" s="300" t="s">
        <v>1025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179</v>
      </c>
      <c r="E113" s="9" t="s">
        <v>180</v>
      </c>
      <c r="F113" s="6" t="s">
        <v>20</v>
      </c>
      <c r="G113" s="11" t="s">
        <v>25</v>
      </c>
      <c r="H113" s="7" t="s">
        <v>853</v>
      </c>
      <c r="I113" s="8">
        <f t="shared" si="4"/>
        <v>707.14285714285711</v>
      </c>
      <c r="J113" s="8">
        <f t="shared" si="6"/>
        <v>707.14285714285711</v>
      </c>
      <c r="K113" s="8"/>
      <c r="L113" s="8">
        <f t="shared" si="5"/>
        <v>84.85714285714289</v>
      </c>
      <c r="M113" s="8">
        <f t="shared" si="7"/>
        <v>84.85714285714289</v>
      </c>
      <c r="N113" s="13">
        <v>792</v>
      </c>
      <c r="O113" s="234"/>
      <c r="P113" s="206"/>
      <c r="Q113" s="300" t="s">
        <v>1026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120</v>
      </c>
      <c r="E114" s="9" t="s">
        <v>121</v>
      </c>
      <c r="F114" s="6" t="s">
        <v>122</v>
      </c>
      <c r="G114" s="11" t="s">
        <v>37</v>
      </c>
      <c r="H114" s="7" t="s">
        <v>854</v>
      </c>
      <c r="I114" s="8">
        <f t="shared" si="4"/>
        <v>2288.3928571428564</v>
      </c>
      <c r="J114" s="8">
        <f t="shared" si="6"/>
        <v>2288.3928571428564</v>
      </c>
      <c r="K114" s="8"/>
      <c r="L114" s="8">
        <f t="shared" si="5"/>
        <v>274.60714285714312</v>
      </c>
      <c r="M114" s="8">
        <f t="shared" si="7"/>
        <v>274.60714285714312</v>
      </c>
      <c r="N114" s="13">
        <v>2562.9999999999995</v>
      </c>
      <c r="O114" s="234"/>
      <c r="P114" s="206"/>
      <c r="Q114" s="300" t="s">
        <v>1027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181</v>
      </c>
      <c r="E115" s="9" t="s">
        <v>182</v>
      </c>
      <c r="F115" s="6" t="s">
        <v>20</v>
      </c>
      <c r="G115" s="11" t="s">
        <v>29</v>
      </c>
      <c r="H115" s="7" t="s">
        <v>855</v>
      </c>
      <c r="I115" s="8">
        <f t="shared" si="4"/>
        <v>7867.4642857142826</v>
      </c>
      <c r="J115" s="8">
        <f t="shared" si="6"/>
        <v>7867.4642857142826</v>
      </c>
      <c r="K115" s="8"/>
      <c r="L115" s="8">
        <f t="shared" si="5"/>
        <v>944.09571428571508</v>
      </c>
      <c r="M115" s="8">
        <f t="shared" si="7"/>
        <v>944.09571428571508</v>
      </c>
      <c r="N115" s="13">
        <v>8811.5599999999977</v>
      </c>
      <c r="O115" s="234"/>
      <c r="P115" s="206"/>
      <c r="Q115" s="300" t="s">
        <v>1028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50</v>
      </c>
      <c r="E116" s="9" t="s">
        <v>51</v>
      </c>
      <c r="F116" s="6" t="s">
        <v>20</v>
      </c>
      <c r="G116" s="11" t="s">
        <v>37</v>
      </c>
      <c r="H116" s="7" t="s">
        <v>856</v>
      </c>
      <c r="I116" s="8">
        <f t="shared" si="4"/>
        <v>1449.0803571428571</v>
      </c>
      <c r="J116" s="8">
        <f t="shared" si="6"/>
        <v>1449.0803571428571</v>
      </c>
      <c r="K116" s="8"/>
      <c r="L116" s="8">
        <f t="shared" si="5"/>
        <v>173.88964285714292</v>
      </c>
      <c r="M116" s="8">
        <f t="shared" si="7"/>
        <v>173.88964285714292</v>
      </c>
      <c r="N116" s="13">
        <v>1622.97</v>
      </c>
      <c r="O116" s="234"/>
      <c r="P116" s="206"/>
      <c r="Q116" s="300" t="s">
        <v>1029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145</v>
      </c>
      <c r="E117" s="9" t="s">
        <v>183</v>
      </c>
      <c r="F117" s="6" t="s">
        <v>147</v>
      </c>
      <c r="G117" s="11" t="s">
        <v>21</v>
      </c>
      <c r="H117" s="7" t="s">
        <v>857</v>
      </c>
      <c r="I117" s="8">
        <f t="shared" si="4"/>
        <v>1819.8035714285709</v>
      </c>
      <c r="J117" s="8">
        <f t="shared" si="6"/>
        <v>1819.8035714285709</v>
      </c>
      <c r="K117" s="8"/>
      <c r="L117" s="8">
        <f t="shared" si="5"/>
        <v>218.37642857142873</v>
      </c>
      <c r="M117" s="8">
        <f t="shared" si="7"/>
        <v>218.37642857142873</v>
      </c>
      <c r="N117" s="13">
        <v>2038.1799999999996</v>
      </c>
      <c r="O117" s="234"/>
      <c r="P117" s="206"/>
      <c r="Q117" s="300" t="s">
        <v>1030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184</v>
      </c>
      <c r="E118" s="9" t="s">
        <v>185</v>
      </c>
      <c r="F118" s="6" t="s">
        <v>186</v>
      </c>
      <c r="G118" s="11" t="s">
        <v>21</v>
      </c>
      <c r="H118" s="7" t="s">
        <v>858</v>
      </c>
      <c r="I118" s="8">
        <f t="shared" si="4"/>
        <v>9441.9642857142826</v>
      </c>
      <c r="J118" s="8">
        <f t="shared" si="6"/>
        <v>9441.9642857142826</v>
      </c>
      <c r="K118" s="8"/>
      <c r="L118" s="8">
        <f t="shared" si="5"/>
        <v>1133.0357142857156</v>
      </c>
      <c r="M118" s="8">
        <f t="shared" si="7"/>
        <v>1133.0357142857156</v>
      </c>
      <c r="N118" s="13">
        <v>10574.999999999998</v>
      </c>
      <c r="O118" s="234"/>
      <c r="P118" s="206"/>
      <c r="Q118" s="300" t="s">
        <v>1031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187</v>
      </c>
      <c r="E119" s="9" t="s">
        <v>188</v>
      </c>
      <c r="F119" s="6" t="s">
        <v>178</v>
      </c>
      <c r="G119" s="11" t="s">
        <v>29</v>
      </c>
      <c r="H119" s="7" t="s">
        <v>859</v>
      </c>
      <c r="I119" s="8">
        <f t="shared" si="4"/>
        <v>1607.1428571428569</v>
      </c>
      <c r="J119" s="8">
        <f t="shared" si="6"/>
        <v>1607.1428571428569</v>
      </c>
      <c r="K119" s="8"/>
      <c r="L119" s="8">
        <f t="shared" si="5"/>
        <v>192.85714285714312</v>
      </c>
      <c r="M119" s="8">
        <f t="shared" si="7"/>
        <v>192.85714285714312</v>
      </c>
      <c r="N119" s="13">
        <v>1800</v>
      </c>
      <c r="O119" s="234"/>
      <c r="P119" s="206"/>
      <c r="Q119" s="300" t="s">
        <v>1032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75</v>
      </c>
      <c r="E120" s="9" t="s">
        <v>189</v>
      </c>
      <c r="F120" s="6" t="s">
        <v>20</v>
      </c>
      <c r="G120" s="11" t="s">
        <v>29</v>
      </c>
      <c r="H120" s="7" t="s">
        <v>860</v>
      </c>
      <c r="I120" s="8">
        <f t="shared" si="4"/>
        <v>1404.0178571428571</v>
      </c>
      <c r="J120" s="8">
        <f t="shared" si="6"/>
        <v>1404.0178571428571</v>
      </c>
      <c r="K120" s="8"/>
      <c r="L120" s="8">
        <f t="shared" si="5"/>
        <v>168.48214285714289</v>
      </c>
      <c r="M120" s="8">
        <f t="shared" si="7"/>
        <v>168.48214285714289</v>
      </c>
      <c r="N120" s="13">
        <v>1572.5</v>
      </c>
      <c r="O120" s="234"/>
      <c r="P120" s="206"/>
      <c r="Q120" s="300" t="s">
        <v>1033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75</v>
      </c>
      <c r="E121" s="9" t="s">
        <v>189</v>
      </c>
      <c r="F121" s="6" t="s">
        <v>20</v>
      </c>
      <c r="G121" s="11" t="s">
        <v>29</v>
      </c>
      <c r="H121" s="7" t="s">
        <v>861</v>
      </c>
      <c r="I121" s="8">
        <f t="shared" si="4"/>
        <v>8571.4285714285688</v>
      </c>
      <c r="J121" s="8">
        <f t="shared" si="6"/>
        <v>8571.4285714285688</v>
      </c>
      <c r="K121" s="8"/>
      <c r="L121" s="8">
        <f t="shared" si="5"/>
        <v>1028.5714285714294</v>
      </c>
      <c r="M121" s="8">
        <f t="shared" si="7"/>
        <v>1028.5714285714294</v>
      </c>
      <c r="N121" s="13">
        <v>9599.9999999999982</v>
      </c>
      <c r="O121" s="234"/>
      <c r="P121" s="206"/>
      <c r="Q121" s="300" t="s">
        <v>1034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153</v>
      </c>
      <c r="E122" s="9" t="s">
        <v>154</v>
      </c>
      <c r="F122" s="6" t="s">
        <v>132</v>
      </c>
      <c r="G122" s="11" t="s">
        <v>37</v>
      </c>
      <c r="H122" s="7" t="s">
        <v>862</v>
      </c>
      <c r="I122" s="8">
        <f t="shared" si="4"/>
        <v>1517.8571428571427</v>
      </c>
      <c r="J122" s="8">
        <f t="shared" si="6"/>
        <v>1517.8571428571427</v>
      </c>
      <c r="K122" s="8"/>
      <c r="L122" s="8">
        <f t="shared" si="5"/>
        <v>182.14285714285734</v>
      </c>
      <c r="M122" s="8">
        <f t="shared" si="7"/>
        <v>182.14285714285734</v>
      </c>
      <c r="N122" s="13">
        <v>1700</v>
      </c>
      <c r="O122" s="234"/>
      <c r="P122" s="206"/>
      <c r="Q122" s="300" t="s">
        <v>1035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190</v>
      </c>
      <c r="E123" s="9" t="s">
        <v>191</v>
      </c>
      <c r="F123" s="6" t="s">
        <v>192</v>
      </c>
      <c r="G123" s="11" t="s">
        <v>41</v>
      </c>
      <c r="H123" s="7" t="s">
        <v>863</v>
      </c>
      <c r="I123" s="8">
        <f t="shared" si="4"/>
        <v>2928.571428571428</v>
      </c>
      <c r="J123" s="8">
        <f t="shared" si="6"/>
        <v>2928.571428571428</v>
      </c>
      <c r="K123" s="8"/>
      <c r="L123" s="8">
        <f t="shared" si="5"/>
        <v>351.42857142857156</v>
      </c>
      <c r="M123" s="8">
        <f t="shared" si="7"/>
        <v>351.42857142857156</v>
      </c>
      <c r="N123" s="13">
        <v>3279.9999999999995</v>
      </c>
      <c r="O123" s="234"/>
      <c r="P123" s="206"/>
      <c r="Q123" s="300" t="s">
        <v>1036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184</v>
      </c>
      <c r="E124" s="9" t="s">
        <v>185</v>
      </c>
      <c r="F124" s="6" t="s">
        <v>193</v>
      </c>
      <c r="G124" s="11" t="s">
        <v>21</v>
      </c>
      <c r="H124" s="7" t="s">
        <v>864</v>
      </c>
      <c r="I124" s="8">
        <f t="shared" si="4"/>
        <v>28325.892857142855</v>
      </c>
      <c r="J124" s="8">
        <f t="shared" si="6"/>
        <v>28325.892857142855</v>
      </c>
      <c r="K124" s="8"/>
      <c r="L124" s="8">
        <f t="shared" si="5"/>
        <v>3399.1071428571449</v>
      </c>
      <c r="M124" s="8">
        <f t="shared" si="7"/>
        <v>3399.1071428571449</v>
      </c>
      <c r="N124" s="13">
        <v>31725</v>
      </c>
      <c r="O124" s="234"/>
      <c r="P124" s="206"/>
      <c r="Q124" s="300" t="s">
        <v>1037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88</v>
      </c>
      <c r="E125" s="9" t="s">
        <v>89</v>
      </c>
      <c r="F125" s="6" t="s">
        <v>20</v>
      </c>
      <c r="G125" s="11" t="s">
        <v>37</v>
      </c>
      <c r="H125" s="7" t="s">
        <v>865</v>
      </c>
      <c r="I125" s="8">
        <f t="shared" si="4"/>
        <v>1754.4642857142858</v>
      </c>
      <c r="J125" s="8">
        <f t="shared" si="6"/>
        <v>1754.4642857142858</v>
      </c>
      <c r="K125" s="8"/>
      <c r="L125" s="8">
        <f t="shared" si="5"/>
        <v>210.53571428571445</v>
      </c>
      <c r="M125" s="8">
        <f t="shared" si="7"/>
        <v>210.53571428571445</v>
      </c>
      <c r="N125" s="13">
        <v>1965.0000000000002</v>
      </c>
      <c r="O125" s="234"/>
      <c r="P125" s="206"/>
      <c r="Q125" s="300" t="s">
        <v>1038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40</v>
      </c>
      <c r="G126" s="11" t="s">
        <v>21</v>
      </c>
      <c r="H126" s="7" t="s">
        <v>866</v>
      </c>
      <c r="I126" s="8">
        <f t="shared" si="4"/>
        <v>9604.4642857142826</v>
      </c>
      <c r="J126" s="8">
        <f t="shared" si="6"/>
        <v>9604.4642857142826</v>
      </c>
      <c r="K126" s="8"/>
      <c r="L126" s="8">
        <f t="shared" si="5"/>
        <v>1152.5357142857156</v>
      </c>
      <c r="M126" s="8">
        <f t="shared" si="7"/>
        <v>1152.5357142857156</v>
      </c>
      <c r="N126" s="13">
        <v>10756.999999999998</v>
      </c>
      <c r="O126" s="234"/>
      <c r="P126" s="206"/>
      <c r="Q126" s="300" t="s">
        <v>1039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44</v>
      </c>
      <c r="E127" s="9" t="s">
        <v>45</v>
      </c>
      <c r="F127" s="6" t="s">
        <v>20</v>
      </c>
      <c r="G127" s="11" t="s">
        <v>41</v>
      </c>
      <c r="H127" s="7" t="s">
        <v>867</v>
      </c>
      <c r="I127" s="8">
        <f t="shared" si="4"/>
        <v>4514.7946428571422</v>
      </c>
      <c r="J127" s="8">
        <f t="shared" si="6"/>
        <v>4514.7946428571422</v>
      </c>
      <c r="K127" s="8"/>
      <c r="L127" s="8">
        <f t="shared" si="5"/>
        <v>541.7753571428575</v>
      </c>
      <c r="M127" s="8">
        <f t="shared" si="7"/>
        <v>541.7753571428575</v>
      </c>
      <c r="N127" s="13">
        <v>5056.57</v>
      </c>
      <c r="O127" s="234"/>
      <c r="P127" s="206"/>
      <c r="Q127" s="300" t="s">
        <v>1040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194</v>
      </c>
      <c r="E128" s="9" t="s">
        <v>195</v>
      </c>
      <c r="F128" s="6" t="s">
        <v>178</v>
      </c>
      <c r="G128" s="11" t="s">
        <v>41</v>
      </c>
      <c r="H128" s="7" t="s">
        <v>868</v>
      </c>
      <c r="I128" s="8">
        <f t="shared" si="4"/>
        <v>1035.7142857142858</v>
      </c>
      <c r="J128" s="8">
        <f t="shared" si="6"/>
        <v>1035.7142857142858</v>
      </c>
      <c r="K128" s="8"/>
      <c r="L128" s="8">
        <f t="shared" si="5"/>
        <v>124.28571428571445</v>
      </c>
      <c r="M128" s="8">
        <f t="shared" si="7"/>
        <v>124.28571428571445</v>
      </c>
      <c r="N128" s="13">
        <v>1160.0000000000002</v>
      </c>
      <c r="O128" s="234"/>
      <c r="P128" s="206"/>
      <c r="Q128" s="300" t="s">
        <v>1041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175</v>
      </c>
      <c r="E129" s="9" t="s">
        <v>176</v>
      </c>
      <c r="F129" s="6" t="s">
        <v>20</v>
      </c>
      <c r="G129" s="11" t="s">
        <v>29</v>
      </c>
      <c r="H129" s="7" t="s">
        <v>869</v>
      </c>
      <c r="I129" s="8">
        <f t="shared" si="4"/>
        <v>1178.5714285714278</v>
      </c>
      <c r="J129" s="8">
        <f t="shared" si="6"/>
        <v>1178.5714285714278</v>
      </c>
      <c r="K129" s="8"/>
      <c r="L129" s="8">
        <f t="shared" si="5"/>
        <v>141.42857142857156</v>
      </c>
      <c r="M129" s="8">
        <f t="shared" si="7"/>
        <v>141.42857142857156</v>
      </c>
      <c r="N129" s="13">
        <v>1319.9999999999993</v>
      </c>
      <c r="O129" s="234"/>
      <c r="P129" s="206"/>
      <c r="Q129" s="300" t="s">
        <v>1042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184</v>
      </c>
      <c r="E130" s="9" t="s">
        <v>185</v>
      </c>
      <c r="F130" s="6" t="s">
        <v>40</v>
      </c>
      <c r="G130" s="11" t="s">
        <v>21</v>
      </c>
      <c r="H130" s="7" t="s">
        <v>870</v>
      </c>
      <c r="I130" s="8">
        <f t="shared" si="4"/>
        <v>1339.285714285714</v>
      </c>
      <c r="J130" s="8">
        <f t="shared" si="6"/>
        <v>1339.285714285714</v>
      </c>
      <c r="K130" s="8"/>
      <c r="L130" s="8">
        <f t="shared" si="5"/>
        <v>160.71428571428578</v>
      </c>
      <c r="M130" s="8">
        <f t="shared" si="7"/>
        <v>160.71428571428578</v>
      </c>
      <c r="N130" s="13">
        <v>1499.9999999999998</v>
      </c>
      <c r="O130" s="234"/>
      <c r="P130" s="206"/>
      <c r="Q130" s="300" t="s">
        <v>1043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42</v>
      </c>
      <c r="E131" s="9" t="s">
        <v>177</v>
      </c>
      <c r="F131" s="6" t="s">
        <v>40</v>
      </c>
      <c r="G131" s="11" t="s">
        <v>29</v>
      </c>
      <c r="H131" s="7" t="s">
        <v>871</v>
      </c>
      <c r="I131" s="8">
        <f t="shared" si="4"/>
        <v>1383.035714285714</v>
      </c>
      <c r="J131" s="8">
        <f t="shared" si="6"/>
        <v>1383.035714285714</v>
      </c>
      <c r="K131" s="8"/>
      <c r="L131" s="8">
        <f t="shared" si="5"/>
        <v>165.96428571428578</v>
      </c>
      <c r="M131" s="8">
        <f t="shared" si="7"/>
        <v>165.96428571428578</v>
      </c>
      <c r="N131" s="13">
        <v>1548.9999999999998</v>
      </c>
      <c r="O131" s="234"/>
      <c r="P131" s="206"/>
      <c r="Q131" s="300" t="s">
        <v>1044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153</v>
      </c>
      <c r="E132" s="9" t="s">
        <v>154</v>
      </c>
      <c r="F132" s="6" t="s">
        <v>132</v>
      </c>
      <c r="G132" s="11" t="s">
        <v>37</v>
      </c>
      <c r="H132" s="7" t="s">
        <v>872</v>
      </c>
      <c r="I132" s="8">
        <f t="shared" si="4"/>
        <v>1785.7142857142858</v>
      </c>
      <c r="J132" s="8">
        <f t="shared" si="6"/>
        <v>1785.7142857142858</v>
      </c>
      <c r="K132" s="8"/>
      <c r="L132" s="8">
        <f t="shared" si="5"/>
        <v>214.28571428571445</v>
      </c>
      <c r="M132" s="8">
        <f t="shared" si="7"/>
        <v>214.28571428571445</v>
      </c>
      <c r="N132" s="13">
        <v>2000.0000000000002</v>
      </c>
      <c r="O132" s="234"/>
      <c r="P132" s="206"/>
      <c r="Q132" s="300" t="s">
        <v>1045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196</v>
      </c>
      <c r="E133" s="9" t="s">
        <v>197</v>
      </c>
      <c r="F133" s="6" t="s">
        <v>198</v>
      </c>
      <c r="G133" s="11" t="s">
        <v>37</v>
      </c>
      <c r="H133" s="7" t="s">
        <v>873</v>
      </c>
      <c r="I133" s="8">
        <f t="shared" si="4"/>
        <v>1339.285714285714</v>
      </c>
      <c r="J133" s="8">
        <f t="shared" si="6"/>
        <v>1339.285714285714</v>
      </c>
      <c r="K133" s="8"/>
      <c r="L133" s="8">
        <f t="shared" si="5"/>
        <v>160.71428571428578</v>
      </c>
      <c r="M133" s="8">
        <f t="shared" si="7"/>
        <v>160.71428571428578</v>
      </c>
      <c r="N133" s="13">
        <v>1499.9999999999998</v>
      </c>
      <c r="O133" s="234"/>
      <c r="P133" s="206"/>
      <c r="Q133" s="300" t="s">
        <v>1046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199</v>
      </c>
      <c r="E134" s="9" t="s">
        <v>200</v>
      </c>
      <c r="F134" s="6" t="s">
        <v>58</v>
      </c>
      <c r="G134" s="11" t="s">
        <v>33</v>
      </c>
      <c r="H134" s="7" t="s">
        <v>874</v>
      </c>
      <c r="I134" s="8">
        <f t="shared" si="4"/>
        <v>892.85714285714266</v>
      </c>
      <c r="J134" s="8">
        <f t="shared" si="6"/>
        <v>892.85714285714266</v>
      </c>
      <c r="K134" s="8"/>
      <c r="L134" s="8">
        <f t="shared" si="5"/>
        <v>107.14285714285722</v>
      </c>
      <c r="M134" s="8">
        <f t="shared" si="7"/>
        <v>107.14285714285722</v>
      </c>
      <c r="N134" s="13">
        <v>999.99999999999989</v>
      </c>
      <c r="O134" s="234"/>
      <c r="P134" s="206"/>
      <c r="Q134" s="300" t="s">
        <v>1047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201</v>
      </c>
      <c r="E135" s="9" t="s">
        <v>202</v>
      </c>
      <c r="F135" s="6" t="s">
        <v>203</v>
      </c>
      <c r="G135" s="11" t="s">
        <v>37</v>
      </c>
      <c r="H135" s="7" t="s">
        <v>875</v>
      </c>
      <c r="I135" s="8">
        <f t="shared" si="4"/>
        <v>1399.9999999999998</v>
      </c>
      <c r="J135" s="8">
        <f t="shared" si="6"/>
        <v>1399.9999999999998</v>
      </c>
      <c r="K135" s="8"/>
      <c r="L135" s="8">
        <f t="shared" si="5"/>
        <v>168.00000000000023</v>
      </c>
      <c r="M135" s="8">
        <f t="shared" si="7"/>
        <v>168.00000000000023</v>
      </c>
      <c r="N135" s="13">
        <v>1568</v>
      </c>
      <c r="O135" s="234"/>
      <c r="P135" s="206"/>
      <c r="Q135" s="300" t="s">
        <v>1048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38</v>
      </c>
      <c r="E136" s="9" t="s">
        <v>204</v>
      </c>
      <c r="F136" s="6" t="s">
        <v>205</v>
      </c>
      <c r="G136" s="11" t="s">
        <v>41</v>
      </c>
      <c r="H136" s="7" t="s">
        <v>876</v>
      </c>
      <c r="I136" s="8">
        <f t="shared" si="4"/>
        <v>12602.348214285708</v>
      </c>
      <c r="J136" s="8">
        <f t="shared" si="6"/>
        <v>12602.348214285708</v>
      </c>
      <c r="K136" s="8"/>
      <c r="L136" s="8">
        <f t="shared" si="5"/>
        <v>1512.2817857142873</v>
      </c>
      <c r="M136" s="8">
        <f t="shared" si="7"/>
        <v>1512.2817857142873</v>
      </c>
      <c r="N136" s="13">
        <v>14114.629999999996</v>
      </c>
      <c r="O136" s="234"/>
      <c r="P136" s="206"/>
      <c r="Q136" s="300" t="s">
        <v>1049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42</v>
      </c>
      <c r="E137" s="9" t="s">
        <v>177</v>
      </c>
      <c r="F137" s="6" t="s">
        <v>20</v>
      </c>
      <c r="G137" s="11" t="s">
        <v>29</v>
      </c>
      <c r="H137" s="7" t="s">
        <v>877</v>
      </c>
      <c r="I137" s="8">
        <f t="shared" si="4"/>
        <v>1141.0714285714278</v>
      </c>
      <c r="J137" s="8">
        <f t="shared" si="6"/>
        <v>1141.0714285714278</v>
      </c>
      <c r="K137" s="8"/>
      <c r="L137" s="8">
        <f t="shared" si="5"/>
        <v>136.92857142857156</v>
      </c>
      <c r="M137" s="8">
        <f t="shared" si="7"/>
        <v>136.92857142857156</v>
      </c>
      <c r="N137" s="13">
        <v>1277.9999999999993</v>
      </c>
      <c r="O137" s="234"/>
      <c r="P137" s="206"/>
      <c r="Q137" s="300" t="s">
        <v>1050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44</v>
      </c>
      <c r="E138" s="9" t="s">
        <v>206</v>
      </c>
      <c r="F138" s="6" t="s">
        <v>20</v>
      </c>
      <c r="G138" s="11" t="s">
        <v>41</v>
      </c>
      <c r="H138" s="7" t="s">
        <v>878</v>
      </c>
      <c r="I138" s="8">
        <f t="shared" si="4"/>
        <v>6488.1071428571413</v>
      </c>
      <c r="J138" s="8">
        <f t="shared" si="6"/>
        <v>6488.1071428571413</v>
      </c>
      <c r="K138" s="8"/>
      <c r="L138" s="8">
        <f t="shared" si="5"/>
        <v>778.57285714285808</v>
      </c>
      <c r="M138" s="8">
        <f t="shared" si="7"/>
        <v>778.57285714285808</v>
      </c>
      <c r="N138" s="13">
        <v>7266.6799999999994</v>
      </c>
      <c r="O138" s="234"/>
      <c r="P138" s="206"/>
      <c r="Q138" s="300" t="s">
        <v>1051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69</v>
      </c>
      <c r="E139" s="9" t="s">
        <v>70</v>
      </c>
      <c r="F139" s="6" t="s">
        <v>20</v>
      </c>
      <c r="G139" s="11" t="s">
        <v>41</v>
      </c>
      <c r="H139" s="7" t="s">
        <v>879</v>
      </c>
      <c r="I139" s="8">
        <f t="shared" ref="I139:I188" si="8">J139</f>
        <v>1684.8214285714278</v>
      </c>
      <c r="J139" s="8">
        <f t="shared" si="6"/>
        <v>1684.8214285714278</v>
      </c>
      <c r="K139" s="8"/>
      <c r="L139" s="8">
        <f t="shared" ref="L139:L188" si="9">M139</f>
        <v>202.17857142857156</v>
      </c>
      <c r="M139" s="8">
        <f t="shared" si="7"/>
        <v>202.17857142857156</v>
      </c>
      <c r="N139" s="13">
        <v>1886.9999999999993</v>
      </c>
      <c r="O139" s="234"/>
      <c r="P139" s="206"/>
      <c r="Q139" s="300" t="s">
        <v>1052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120</v>
      </c>
      <c r="E140" s="9" t="s">
        <v>121</v>
      </c>
      <c r="F140" s="6" t="s">
        <v>122</v>
      </c>
      <c r="G140" s="11" t="s">
        <v>37</v>
      </c>
      <c r="H140" s="7" t="s">
        <v>880</v>
      </c>
      <c r="I140" s="8">
        <f t="shared" si="8"/>
        <v>2627.5892857142849</v>
      </c>
      <c r="J140" s="8">
        <f t="shared" si="6"/>
        <v>2627.5892857142849</v>
      </c>
      <c r="K140" s="8"/>
      <c r="L140" s="8">
        <f t="shared" si="9"/>
        <v>315.31071428571431</v>
      </c>
      <c r="M140" s="8">
        <f t="shared" si="7"/>
        <v>315.31071428571431</v>
      </c>
      <c r="N140" s="13">
        <v>2942.8999999999992</v>
      </c>
      <c r="O140" s="234"/>
      <c r="P140" s="206"/>
      <c r="Q140" s="300" t="s">
        <v>1053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207</v>
      </c>
      <c r="E141" s="9" t="s">
        <v>208</v>
      </c>
      <c r="F141" s="6" t="s">
        <v>20</v>
      </c>
      <c r="G141" s="11" t="s">
        <v>33</v>
      </c>
      <c r="H141" s="7" t="s">
        <v>881</v>
      </c>
      <c r="I141" s="8">
        <f t="shared" si="8"/>
        <v>4446.4285714285697</v>
      </c>
      <c r="J141" s="8">
        <f t="shared" si="6"/>
        <v>4446.4285714285697</v>
      </c>
      <c r="K141" s="8"/>
      <c r="L141" s="8">
        <f t="shared" si="9"/>
        <v>533.57142857142935</v>
      </c>
      <c r="M141" s="8">
        <f t="shared" si="7"/>
        <v>533.57142857142935</v>
      </c>
      <c r="N141" s="13">
        <v>4979.9999999999991</v>
      </c>
      <c r="O141" s="234"/>
      <c r="P141" s="206"/>
      <c r="Q141" s="300" t="s">
        <v>1054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69</v>
      </c>
      <c r="E142" s="9" t="s">
        <v>70</v>
      </c>
      <c r="F142" s="6" t="s">
        <v>20</v>
      </c>
      <c r="G142" s="11" t="s">
        <v>41</v>
      </c>
      <c r="H142" s="7" t="s">
        <v>882</v>
      </c>
      <c r="I142" s="8">
        <f t="shared" si="8"/>
        <v>1013.6160714285709</v>
      </c>
      <c r="J142" s="8">
        <f t="shared" si="6"/>
        <v>1013.6160714285709</v>
      </c>
      <c r="K142" s="8"/>
      <c r="L142" s="8">
        <f t="shared" si="9"/>
        <v>121.63392857142867</v>
      </c>
      <c r="M142" s="8">
        <f t="shared" si="7"/>
        <v>121.63392857142867</v>
      </c>
      <c r="N142" s="13">
        <v>1135.2499999999995</v>
      </c>
      <c r="O142" s="234"/>
      <c r="P142" s="206"/>
      <c r="Q142" s="300" t="s">
        <v>1055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209</v>
      </c>
      <c r="E143" s="9" t="s">
        <v>210</v>
      </c>
      <c r="F143" s="6" t="s">
        <v>40</v>
      </c>
      <c r="G143" s="11" t="s">
        <v>33</v>
      </c>
      <c r="H143" s="7" t="s">
        <v>883</v>
      </c>
      <c r="I143" s="8">
        <f t="shared" si="8"/>
        <v>8696.4285714285688</v>
      </c>
      <c r="J143" s="8">
        <f t="shared" si="6"/>
        <v>8696.4285714285688</v>
      </c>
      <c r="K143" s="8"/>
      <c r="L143" s="8">
        <f t="shared" si="9"/>
        <v>1043.5714285714294</v>
      </c>
      <c r="M143" s="8">
        <f t="shared" si="7"/>
        <v>1043.5714285714294</v>
      </c>
      <c r="N143" s="13">
        <v>9739.9999999999982</v>
      </c>
      <c r="O143" s="234"/>
      <c r="P143" s="206"/>
      <c r="Q143" s="300" t="s">
        <v>1056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209</v>
      </c>
      <c r="E144" s="9" t="s">
        <v>210</v>
      </c>
      <c r="F144" s="6" t="s">
        <v>40</v>
      </c>
      <c r="G144" s="11" t="s">
        <v>33</v>
      </c>
      <c r="H144" s="7" t="s">
        <v>884</v>
      </c>
      <c r="I144" s="8">
        <f t="shared" si="8"/>
        <v>8473.2142857142826</v>
      </c>
      <c r="J144" s="8">
        <f t="shared" si="6"/>
        <v>8473.2142857142826</v>
      </c>
      <c r="K144" s="8"/>
      <c r="L144" s="8">
        <f t="shared" si="9"/>
        <v>1016.7857142857156</v>
      </c>
      <c r="M144" s="8">
        <f t="shared" si="7"/>
        <v>1016.7857142857156</v>
      </c>
      <c r="N144" s="13">
        <v>9489.9999999999982</v>
      </c>
      <c r="O144" s="234"/>
      <c r="P144" s="206"/>
      <c r="Q144" s="300" t="s">
        <v>1057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885</v>
      </c>
      <c r="I145" s="8">
        <f t="shared" si="8"/>
        <v>8126.7857142857138</v>
      </c>
      <c r="J145" s="8">
        <f t="shared" si="6"/>
        <v>8126.7857142857138</v>
      </c>
      <c r="K145" s="8"/>
      <c r="L145" s="8">
        <f t="shared" si="9"/>
        <v>975.21428571428623</v>
      </c>
      <c r="M145" s="8">
        <f t="shared" si="7"/>
        <v>975.21428571428623</v>
      </c>
      <c r="N145" s="13">
        <v>9102</v>
      </c>
      <c r="O145" s="234"/>
      <c r="P145" s="206"/>
      <c r="Q145" s="300" t="s">
        <v>1058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886</v>
      </c>
      <c r="I146" s="8">
        <f t="shared" si="8"/>
        <v>5357.895833333343</v>
      </c>
      <c r="J146" s="8">
        <f t="shared" si="6"/>
        <v>5357.895833333343</v>
      </c>
      <c r="K146" s="8"/>
      <c r="L146" s="8">
        <f t="shared" si="9"/>
        <v>642.94750000000204</v>
      </c>
      <c r="M146" s="8">
        <f t="shared" si="7"/>
        <v>642.94750000000204</v>
      </c>
      <c r="N146" s="13">
        <v>6000.8433333333451</v>
      </c>
      <c r="O146" s="234"/>
      <c r="P146" s="206"/>
      <c r="Q146" s="300" t="s">
        <v>1059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118</v>
      </c>
      <c r="E147" s="9" t="s">
        <v>211</v>
      </c>
      <c r="F147" s="6" t="s">
        <v>40</v>
      </c>
      <c r="G147" s="11" t="s">
        <v>21</v>
      </c>
      <c r="H147" s="7" t="s">
        <v>887</v>
      </c>
      <c r="I147" s="8">
        <f t="shared" si="8"/>
        <v>6160.7142857142853</v>
      </c>
      <c r="J147" s="8">
        <f t="shared" si="6"/>
        <v>6160.7142857142853</v>
      </c>
      <c r="K147" s="8"/>
      <c r="L147" s="8">
        <f t="shared" si="9"/>
        <v>739.28571428571468</v>
      </c>
      <c r="M147" s="8">
        <f t="shared" si="7"/>
        <v>739.28571428571468</v>
      </c>
      <c r="N147" s="13">
        <v>6900</v>
      </c>
      <c r="O147" s="234"/>
      <c r="P147" s="206"/>
      <c r="Q147" s="300" t="s">
        <v>1060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212</v>
      </c>
      <c r="E148" s="9" t="s">
        <v>213</v>
      </c>
      <c r="F148" s="6" t="s">
        <v>214</v>
      </c>
      <c r="G148" s="11" t="s">
        <v>21</v>
      </c>
      <c r="H148" s="7" t="s">
        <v>888</v>
      </c>
      <c r="I148" s="8">
        <f t="shared" si="8"/>
        <v>3214.2857142857138</v>
      </c>
      <c r="J148" s="8">
        <f t="shared" si="6"/>
        <v>3214.2857142857138</v>
      </c>
      <c r="K148" s="8"/>
      <c r="L148" s="8">
        <f t="shared" si="9"/>
        <v>385.71428571428623</v>
      </c>
      <c r="M148" s="8">
        <f t="shared" si="7"/>
        <v>385.71428571428623</v>
      </c>
      <c r="N148" s="13">
        <v>3600</v>
      </c>
      <c r="O148" s="234"/>
      <c r="P148" s="206"/>
      <c r="Q148" s="300" t="s">
        <v>1061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215</v>
      </c>
      <c r="E149" s="9" t="s">
        <v>216</v>
      </c>
      <c r="F149" s="6" t="s">
        <v>214</v>
      </c>
      <c r="G149" s="11" t="s">
        <v>21</v>
      </c>
      <c r="H149" s="7" t="s">
        <v>889</v>
      </c>
      <c r="I149" s="8">
        <f t="shared" si="8"/>
        <v>3214.2857142857138</v>
      </c>
      <c r="J149" s="8">
        <f t="shared" si="6"/>
        <v>3214.2857142857138</v>
      </c>
      <c r="K149" s="8"/>
      <c r="L149" s="8">
        <f t="shared" si="9"/>
        <v>385.71428571428623</v>
      </c>
      <c r="M149" s="8">
        <f t="shared" si="7"/>
        <v>385.71428571428623</v>
      </c>
      <c r="N149" s="13">
        <v>3600</v>
      </c>
      <c r="O149" s="234"/>
      <c r="P149" s="206"/>
      <c r="Q149" s="300" t="s">
        <v>1062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217</v>
      </c>
      <c r="E150" s="9" t="s">
        <v>218</v>
      </c>
      <c r="F150" s="6" t="s">
        <v>214</v>
      </c>
      <c r="G150" s="11" t="s">
        <v>55</v>
      </c>
      <c r="H150" s="7" t="s">
        <v>890</v>
      </c>
      <c r="I150" s="8">
        <f t="shared" si="8"/>
        <v>2232.1428571428564</v>
      </c>
      <c r="J150" s="8">
        <f t="shared" si="6"/>
        <v>2232.1428571428564</v>
      </c>
      <c r="K150" s="8"/>
      <c r="L150" s="8">
        <f t="shared" si="9"/>
        <v>267.85714285714312</v>
      </c>
      <c r="M150" s="8">
        <f t="shared" si="7"/>
        <v>267.85714285714312</v>
      </c>
      <c r="N150" s="13">
        <v>2499.9999999999995</v>
      </c>
      <c r="O150" s="234"/>
      <c r="P150" s="206"/>
      <c r="Q150" s="300" t="s">
        <v>1063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219</v>
      </c>
      <c r="E151" s="9" t="s">
        <v>220</v>
      </c>
      <c r="F151" s="6" t="s">
        <v>221</v>
      </c>
      <c r="G151" s="11" t="s">
        <v>21</v>
      </c>
      <c r="H151" s="7" t="s">
        <v>891</v>
      </c>
      <c r="I151" s="8">
        <f t="shared" si="8"/>
        <v>8241.0714285714257</v>
      </c>
      <c r="J151" s="8">
        <f t="shared" si="6"/>
        <v>8241.0714285714257</v>
      </c>
      <c r="K151" s="8"/>
      <c r="L151" s="8">
        <f t="shared" si="9"/>
        <v>988.92857142857247</v>
      </c>
      <c r="M151" s="8">
        <f t="shared" si="7"/>
        <v>988.92857142857247</v>
      </c>
      <c r="N151" s="13">
        <v>9229.9999999999982</v>
      </c>
      <c r="O151" s="234"/>
      <c r="P151" s="206"/>
      <c r="Q151" s="300" t="s">
        <v>1064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222</v>
      </c>
      <c r="E152" s="9" t="s">
        <v>223</v>
      </c>
      <c r="F152" s="6" t="s">
        <v>224</v>
      </c>
      <c r="G152" s="11" t="s">
        <v>33</v>
      </c>
      <c r="H152" s="7" t="s">
        <v>892</v>
      </c>
      <c r="I152" s="8">
        <f t="shared" si="8"/>
        <v>7803.5714285714275</v>
      </c>
      <c r="J152" s="8">
        <f t="shared" si="6"/>
        <v>7803.5714285714275</v>
      </c>
      <c r="K152" s="8"/>
      <c r="L152" s="8">
        <f t="shared" si="9"/>
        <v>936.42857142857247</v>
      </c>
      <c r="M152" s="8">
        <f t="shared" si="7"/>
        <v>936.42857142857247</v>
      </c>
      <c r="N152" s="13">
        <v>8740</v>
      </c>
      <c r="O152" s="234"/>
      <c r="P152" s="206"/>
      <c r="Q152" s="300" t="s">
        <v>1065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222</v>
      </c>
      <c r="E153" s="9" t="s">
        <v>223</v>
      </c>
      <c r="F153" s="6" t="s">
        <v>224</v>
      </c>
      <c r="G153" s="11" t="s">
        <v>33</v>
      </c>
      <c r="H153" s="7" t="s">
        <v>893</v>
      </c>
      <c r="I153" s="8">
        <f t="shared" si="8"/>
        <v>3227.6785714285706</v>
      </c>
      <c r="J153" s="8">
        <f t="shared" si="6"/>
        <v>3227.6785714285706</v>
      </c>
      <c r="K153" s="8"/>
      <c r="L153" s="8">
        <f t="shared" si="9"/>
        <v>387.3214285714289</v>
      </c>
      <c r="M153" s="8">
        <f t="shared" si="7"/>
        <v>387.3214285714289</v>
      </c>
      <c r="N153" s="13">
        <v>3614.9999999999995</v>
      </c>
      <c r="O153" s="234"/>
      <c r="P153" s="206"/>
      <c r="Q153" s="300" t="s">
        <v>1066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894</v>
      </c>
      <c r="I154" s="8">
        <f t="shared" si="8"/>
        <v>2580.3571428571427</v>
      </c>
      <c r="J154" s="8">
        <f t="shared" si="6"/>
        <v>2580.3571428571427</v>
      </c>
      <c r="K154" s="8"/>
      <c r="L154" s="8">
        <f t="shared" si="9"/>
        <v>309.64285714285734</v>
      </c>
      <c r="M154" s="8">
        <f t="shared" si="7"/>
        <v>309.64285714285734</v>
      </c>
      <c r="N154" s="13">
        <v>2890</v>
      </c>
      <c r="O154" s="234"/>
      <c r="P154" s="206"/>
      <c r="Q154" s="300" t="s">
        <v>1067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161</v>
      </c>
      <c r="C155" s="257"/>
      <c r="D155" s="342" t="s">
        <v>222</v>
      </c>
      <c r="E155" s="256" t="s">
        <v>223</v>
      </c>
      <c r="F155" s="343" t="s">
        <v>224</v>
      </c>
      <c r="G155" s="344" t="s">
        <v>33</v>
      </c>
      <c r="H155" s="250" t="s">
        <v>895</v>
      </c>
      <c r="I155" s="255">
        <f t="shared" si="8"/>
        <v>2142.8571428571427</v>
      </c>
      <c r="J155" s="255">
        <f t="shared" si="6"/>
        <v>2142.8571428571427</v>
      </c>
      <c r="K155" s="255"/>
      <c r="L155" s="255">
        <f t="shared" si="9"/>
        <v>257.14285714285734</v>
      </c>
      <c r="M155" s="255">
        <f t="shared" si="7"/>
        <v>257.14285714285734</v>
      </c>
      <c r="N155" s="254">
        <v>2400</v>
      </c>
      <c r="O155" s="234"/>
      <c r="P155" s="206"/>
      <c r="Q155" s="300" t="s">
        <v>1068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161</v>
      </c>
      <c r="C156" s="347"/>
      <c r="D156" s="348" t="s">
        <v>222</v>
      </c>
      <c r="E156" s="349" t="s">
        <v>223</v>
      </c>
      <c r="F156" s="350" t="s">
        <v>224</v>
      </c>
      <c r="G156" s="351" t="s">
        <v>33</v>
      </c>
      <c r="H156" s="352" t="s">
        <v>896</v>
      </c>
      <c r="I156" s="353">
        <f t="shared" si="8"/>
        <v>2040.1785714285709</v>
      </c>
      <c r="J156" s="353">
        <f t="shared" si="6"/>
        <v>2040.1785714285709</v>
      </c>
      <c r="K156" s="353"/>
      <c r="L156" s="353">
        <f t="shared" si="9"/>
        <v>244.82142857142867</v>
      </c>
      <c r="M156" s="353">
        <f t="shared" si="7"/>
        <v>244.82142857142867</v>
      </c>
      <c r="N156" s="354">
        <v>2284.9999999999995</v>
      </c>
      <c r="O156" s="234"/>
      <c r="P156" s="206"/>
      <c r="Q156" s="300" t="s">
        <v>1069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161</v>
      </c>
      <c r="C159" s="4">
        <v>28</v>
      </c>
      <c r="D159" s="208" t="s">
        <v>160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 t="shared" si="9"/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225</v>
      </c>
      <c r="C161" s="4"/>
      <c r="D161" s="10" t="s">
        <v>226</v>
      </c>
      <c r="E161" s="9" t="s">
        <v>227</v>
      </c>
      <c r="F161" s="6" t="s">
        <v>228</v>
      </c>
      <c r="G161" s="11" t="s">
        <v>41</v>
      </c>
      <c r="H161" s="7" t="s">
        <v>897</v>
      </c>
      <c r="I161" s="8">
        <f t="shared" si="8"/>
        <v>2419.6428571428564</v>
      </c>
      <c r="J161" s="8">
        <f t="shared" ref="J161:J188" si="10">IF(N161="", "", N161/1.12)</f>
        <v>2419.6428571428564</v>
      </c>
      <c r="K161" s="8"/>
      <c r="L161" s="8">
        <f t="shared" si="9"/>
        <v>290.35714285714312</v>
      </c>
      <c r="M161" s="8">
        <f t="shared" ref="M161:M188" si="11">IF(N161="", "", N161 - J161)</f>
        <v>290.35714285714312</v>
      </c>
      <c r="N161" s="13">
        <v>2709.9999999999995</v>
      </c>
      <c r="O161" s="234"/>
      <c r="P161" s="206"/>
      <c r="Q161" s="300" t="s">
        <v>1070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225</v>
      </c>
      <c r="C162" s="4"/>
      <c r="D162" s="10" t="s">
        <v>34</v>
      </c>
      <c r="E162" s="9" t="s">
        <v>35</v>
      </c>
      <c r="F162" s="6" t="s">
        <v>135</v>
      </c>
      <c r="G162" s="11" t="s">
        <v>37</v>
      </c>
      <c r="H162" s="7" t="s">
        <v>898</v>
      </c>
      <c r="I162" s="8">
        <f t="shared" si="8"/>
        <v>2678.571428571428</v>
      </c>
      <c r="J162" s="8">
        <f t="shared" si="10"/>
        <v>2678.571428571428</v>
      </c>
      <c r="K162" s="8"/>
      <c r="L162" s="8">
        <f t="shared" si="9"/>
        <v>321.42857142857156</v>
      </c>
      <c r="M162" s="8">
        <f t="shared" si="11"/>
        <v>321.42857142857156</v>
      </c>
      <c r="N162" s="13">
        <v>2999.9999999999995</v>
      </c>
      <c r="O162" s="234"/>
      <c r="P162" s="206"/>
      <c r="Q162" s="300" t="s">
        <v>1071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34</v>
      </c>
      <c r="E163" s="9" t="s">
        <v>35</v>
      </c>
      <c r="F163" s="6" t="s">
        <v>135</v>
      </c>
      <c r="G163" s="11" t="s">
        <v>37</v>
      </c>
      <c r="H163" s="7" t="s">
        <v>899</v>
      </c>
      <c r="I163" s="8">
        <f t="shared" si="8"/>
        <v>2678.571428571428</v>
      </c>
      <c r="J163" s="8">
        <f t="shared" si="10"/>
        <v>2678.571428571428</v>
      </c>
      <c r="K163" s="8"/>
      <c r="L163" s="8">
        <f t="shared" si="9"/>
        <v>321.42857142857156</v>
      </c>
      <c r="M163" s="8">
        <f t="shared" si="11"/>
        <v>321.42857142857156</v>
      </c>
      <c r="N163" s="13">
        <v>2999.9999999999995</v>
      </c>
      <c r="O163" s="234"/>
      <c r="P163" s="206"/>
      <c r="Q163" s="300" t="s">
        <v>1072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900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6" t="s">
        <v>1073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901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7" t="s">
        <v>1074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902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0" t="s">
        <v>1075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903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0" t="s">
        <v>1076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904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229</v>
      </c>
      <c r="E169" s="9" t="s">
        <v>230</v>
      </c>
      <c r="F169" s="6" t="s">
        <v>231</v>
      </c>
      <c r="G169" s="11" t="s">
        <v>25</v>
      </c>
      <c r="H169" s="7" t="s">
        <v>905</v>
      </c>
      <c r="I169" s="8">
        <f t="shared" si="8"/>
        <v>0</v>
      </c>
      <c r="J169" s="8">
        <f t="shared" si="10"/>
        <v>0</v>
      </c>
      <c r="K169" s="8"/>
      <c r="L169" s="8">
        <f t="shared" si="9"/>
        <v>0</v>
      </c>
      <c r="M169" s="8">
        <f t="shared" si="11"/>
        <v>0</v>
      </c>
      <c r="N169" s="13">
        <v>0</v>
      </c>
      <c r="O169" s="234"/>
      <c r="P169" s="206"/>
      <c r="Q169" s="300" t="s">
        <v>1078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108</v>
      </c>
      <c r="E170" s="9" t="s">
        <v>232</v>
      </c>
      <c r="F170" s="6" t="s">
        <v>104</v>
      </c>
      <c r="G170" s="11" t="s">
        <v>21</v>
      </c>
      <c r="H170" s="7" t="s">
        <v>906</v>
      </c>
      <c r="I170" s="8">
        <f t="shared" si="8"/>
        <v>2566.9642857142849</v>
      </c>
      <c r="J170" s="8">
        <f t="shared" si="10"/>
        <v>2566.9642857142849</v>
      </c>
      <c r="K170" s="8"/>
      <c r="L170" s="8">
        <f t="shared" si="9"/>
        <v>308.03571428571422</v>
      </c>
      <c r="M170" s="8">
        <f t="shared" si="11"/>
        <v>308.03571428571422</v>
      </c>
      <c r="N170" s="13">
        <v>2874.9999999999991</v>
      </c>
      <c r="O170" s="234"/>
      <c r="P170" s="206"/>
      <c r="Q170" s="300" t="s">
        <v>1079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233</v>
      </c>
      <c r="E171" s="9" t="s">
        <v>234</v>
      </c>
      <c r="F171" s="6" t="s">
        <v>235</v>
      </c>
      <c r="G171" s="11" t="s">
        <v>21</v>
      </c>
      <c r="H171" s="7" t="s">
        <v>907</v>
      </c>
      <c r="I171" s="8">
        <f t="shared" si="8"/>
        <v>4285.7142857142853</v>
      </c>
      <c r="J171" s="8">
        <f t="shared" si="10"/>
        <v>4285.7142857142853</v>
      </c>
      <c r="K171" s="8"/>
      <c r="L171" s="8">
        <f t="shared" si="9"/>
        <v>514.28571428571468</v>
      </c>
      <c r="M171" s="8">
        <f t="shared" si="11"/>
        <v>514.28571428571468</v>
      </c>
      <c r="N171" s="13">
        <v>4800</v>
      </c>
      <c r="O171" s="234"/>
      <c r="P171" s="206"/>
      <c r="Q171" s="300" t="s">
        <v>1080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233</v>
      </c>
      <c r="E172" s="9" t="s">
        <v>234</v>
      </c>
      <c r="F172" s="6" t="s">
        <v>235</v>
      </c>
      <c r="G172" s="11" t="s">
        <v>21</v>
      </c>
      <c r="H172" s="7" t="s">
        <v>908</v>
      </c>
      <c r="I172" s="8">
        <f t="shared" si="8"/>
        <v>4285.7142857142853</v>
      </c>
      <c r="J172" s="8">
        <f t="shared" si="10"/>
        <v>4285.7142857142853</v>
      </c>
      <c r="K172" s="8"/>
      <c r="L172" s="8">
        <f t="shared" si="9"/>
        <v>514.28571428571468</v>
      </c>
      <c r="M172" s="8">
        <f t="shared" si="11"/>
        <v>514.28571428571468</v>
      </c>
      <c r="N172" s="13">
        <v>4800</v>
      </c>
      <c r="O172" s="234"/>
      <c r="P172" s="206"/>
      <c r="Q172" s="300" t="s">
        <v>1081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222</v>
      </c>
      <c r="E173" s="9" t="s">
        <v>236</v>
      </c>
      <c r="F173" s="6" t="s">
        <v>224</v>
      </c>
      <c r="G173" s="11" t="s">
        <v>33</v>
      </c>
      <c r="H173" s="7" t="s">
        <v>909</v>
      </c>
      <c r="I173" s="8">
        <f t="shared" si="8"/>
        <v>2946.4285714285706</v>
      </c>
      <c r="J173" s="8">
        <f t="shared" si="10"/>
        <v>2946.4285714285706</v>
      </c>
      <c r="K173" s="8"/>
      <c r="L173" s="8">
        <f t="shared" si="9"/>
        <v>353.5714285714289</v>
      </c>
      <c r="M173" s="8">
        <f t="shared" si="11"/>
        <v>353.5714285714289</v>
      </c>
      <c r="N173" s="13">
        <v>3299.9999999999995</v>
      </c>
      <c r="O173" s="234"/>
      <c r="P173" s="206"/>
      <c r="Q173" s="300" t="s">
        <v>1082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222</v>
      </c>
      <c r="E174" s="9" t="s">
        <v>236</v>
      </c>
      <c r="F174" s="6" t="s">
        <v>224</v>
      </c>
      <c r="G174" s="11" t="s">
        <v>33</v>
      </c>
      <c r="H174" s="7" t="s">
        <v>910</v>
      </c>
      <c r="I174" s="8">
        <f t="shared" si="8"/>
        <v>2544.6428571428564</v>
      </c>
      <c r="J174" s="8">
        <f t="shared" si="10"/>
        <v>2544.6428571428564</v>
      </c>
      <c r="K174" s="8"/>
      <c r="L174" s="8">
        <f t="shared" si="9"/>
        <v>305.35714285714312</v>
      </c>
      <c r="M174" s="8">
        <f t="shared" si="11"/>
        <v>305.35714285714312</v>
      </c>
      <c r="N174" s="13">
        <v>2849.9999999999995</v>
      </c>
      <c r="O174" s="234"/>
      <c r="P174" s="206"/>
      <c r="Q174" s="300" t="s">
        <v>1083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911</v>
      </c>
      <c r="I175" s="8">
        <f t="shared" si="8"/>
        <v>6169.6428571428569</v>
      </c>
      <c r="J175" s="8">
        <f t="shared" si="10"/>
        <v>6169.6428571428569</v>
      </c>
      <c r="K175" s="8"/>
      <c r="L175" s="8">
        <f t="shared" si="9"/>
        <v>740.35714285714312</v>
      </c>
      <c r="M175" s="8">
        <f t="shared" si="11"/>
        <v>740.35714285714312</v>
      </c>
      <c r="N175" s="13">
        <v>6910</v>
      </c>
      <c r="O175" s="234"/>
      <c r="P175" s="206"/>
      <c r="Q175" s="300" t="s">
        <v>1084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912</v>
      </c>
      <c r="I176" s="8">
        <f t="shared" si="8"/>
        <v>4330.3571428571413</v>
      </c>
      <c r="J176" s="8">
        <f t="shared" si="10"/>
        <v>4330.3571428571413</v>
      </c>
      <c r="K176" s="8"/>
      <c r="L176" s="8">
        <f t="shared" si="9"/>
        <v>519.64285714285779</v>
      </c>
      <c r="M176" s="8">
        <f t="shared" si="11"/>
        <v>519.64285714285779</v>
      </c>
      <c r="N176" s="13">
        <v>4849.9999999999991</v>
      </c>
      <c r="O176" s="234"/>
      <c r="P176" s="206"/>
      <c r="Q176" s="300" t="s">
        <v>1085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913</v>
      </c>
      <c r="I177" s="8">
        <f t="shared" si="8"/>
        <v>7607.5249929198635</v>
      </c>
      <c r="J177" s="8">
        <f t="shared" si="10"/>
        <v>7607.5249929198635</v>
      </c>
      <c r="K177" s="8"/>
      <c r="L177" s="8">
        <f t="shared" si="9"/>
        <v>912.90299915038486</v>
      </c>
      <c r="M177" s="8">
        <f t="shared" si="11"/>
        <v>912.90299915038486</v>
      </c>
      <c r="N177" s="13">
        <v>8520.4279920702484</v>
      </c>
      <c r="O177" s="234"/>
      <c r="P177" s="206"/>
      <c r="Q177" s="300" t="s">
        <v>1086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237</v>
      </c>
      <c r="E178" s="9" t="s">
        <v>238</v>
      </c>
      <c r="F178" s="6" t="s">
        <v>228</v>
      </c>
      <c r="G178" s="11" t="s">
        <v>33</v>
      </c>
      <c r="H178" s="7" t="s">
        <v>914</v>
      </c>
      <c r="I178" s="8">
        <f t="shared" si="8"/>
        <v>91.964285714285694</v>
      </c>
      <c r="J178" s="8">
        <f t="shared" si="10"/>
        <v>91.964285714285694</v>
      </c>
      <c r="K178" s="8"/>
      <c r="L178" s="8">
        <f t="shared" si="9"/>
        <v>11.035714285714292</v>
      </c>
      <c r="M178" s="8">
        <f t="shared" si="11"/>
        <v>11.035714285714292</v>
      </c>
      <c r="N178" s="13">
        <v>102.99999999999999</v>
      </c>
      <c r="O178" s="234"/>
      <c r="P178" s="206"/>
      <c r="Q178" s="300" t="s">
        <v>1087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237</v>
      </c>
      <c r="E179" s="9" t="s">
        <v>238</v>
      </c>
      <c r="F179" s="6" t="s">
        <v>228</v>
      </c>
      <c r="G179" s="11" t="s">
        <v>33</v>
      </c>
      <c r="H179" s="7" t="s">
        <v>915</v>
      </c>
      <c r="I179" s="8">
        <f t="shared" si="8"/>
        <v>732.14285714285711</v>
      </c>
      <c r="J179" s="8">
        <f t="shared" si="10"/>
        <v>732.14285714285711</v>
      </c>
      <c r="K179" s="8"/>
      <c r="L179" s="8">
        <f t="shared" si="9"/>
        <v>87.85714285714289</v>
      </c>
      <c r="M179" s="8">
        <f t="shared" si="11"/>
        <v>87.85714285714289</v>
      </c>
      <c r="N179" s="13">
        <v>820</v>
      </c>
      <c r="O179" s="234"/>
      <c r="P179" s="206"/>
      <c r="Q179" s="300" t="s">
        <v>1088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151</v>
      </c>
      <c r="E180" s="9" t="s">
        <v>239</v>
      </c>
      <c r="F180" s="6" t="s">
        <v>228</v>
      </c>
      <c r="G180" s="11" t="s">
        <v>41</v>
      </c>
      <c r="H180" s="7" t="s">
        <v>916</v>
      </c>
      <c r="I180" s="8">
        <f t="shared" si="8"/>
        <v>769.64285714285711</v>
      </c>
      <c r="J180" s="8">
        <f t="shared" si="10"/>
        <v>769.64285714285711</v>
      </c>
      <c r="K180" s="8"/>
      <c r="L180" s="8">
        <f t="shared" si="9"/>
        <v>92.35714285714289</v>
      </c>
      <c r="M180" s="8">
        <f t="shared" si="11"/>
        <v>92.35714285714289</v>
      </c>
      <c r="N180" s="13">
        <v>862</v>
      </c>
      <c r="O180" s="234"/>
      <c r="P180" s="206"/>
      <c r="Q180" s="300" t="s">
        <v>1089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917</v>
      </c>
      <c r="I181" s="8">
        <f t="shared" si="8"/>
        <v>647.32142857142856</v>
      </c>
      <c r="J181" s="8">
        <f t="shared" si="10"/>
        <v>647.32142857142856</v>
      </c>
      <c r="K181" s="8"/>
      <c r="L181" s="8">
        <f t="shared" si="9"/>
        <v>77.678571428571445</v>
      </c>
      <c r="M181" s="8">
        <f t="shared" si="11"/>
        <v>77.678571428571445</v>
      </c>
      <c r="N181" s="13">
        <v>725</v>
      </c>
      <c r="O181" s="234"/>
      <c r="P181" s="206"/>
      <c r="Q181" s="300" t="s">
        <v>1090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237</v>
      </c>
      <c r="E182" s="9" t="s">
        <v>238</v>
      </c>
      <c r="F182" s="6" t="s">
        <v>228</v>
      </c>
      <c r="G182" s="11" t="s">
        <v>33</v>
      </c>
      <c r="H182" s="7" t="s">
        <v>918</v>
      </c>
      <c r="I182" s="8">
        <f t="shared" si="8"/>
        <v>538.39285714285711</v>
      </c>
      <c r="J182" s="8">
        <f t="shared" si="10"/>
        <v>538.39285714285711</v>
      </c>
      <c r="K182" s="8"/>
      <c r="L182" s="8">
        <f t="shared" si="9"/>
        <v>64.60714285714289</v>
      </c>
      <c r="M182" s="8">
        <f t="shared" si="11"/>
        <v>64.60714285714289</v>
      </c>
      <c r="N182" s="13">
        <v>603</v>
      </c>
      <c r="O182" s="234"/>
      <c r="P182" s="206"/>
      <c r="Q182" s="300" t="s">
        <v>1091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56</v>
      </c>
      <c r="E183" s="9" t="s">
        <v>240</v>
      </c>
      <c r="F183" s="6" t="s">
        <v>241</v>
      </c>
      <c r="G183" s="443" t="s">
        <v>41</v>
      </c>
      <c r="H183" s="422" t="s">
        <v>919</v>
      </c>
      <c r="I183" s="422" t="str">
        <f>G183</f>
        <v>Supplies</v>
      </c>
      <c r="J183" s="8">
        <f t="shared" si="10"/>
        <v>2678.571428571428</v>
      </c>
      <c r="K183" s="8"/>
      <c r="L183" s="8">
        <f t="shared" si="9"/>
        <v>321.42857142857156</v>
      </c>
      <c r="M183" s="8">
        <f t="shared" si="11"/>
        <v>321.42857142857156</v>
      </c>
      <c r="N183" s="13">
        <v>2999.9999999999995</v>
      </c>
      <c r="O183" s="234"/>
      <c r="P183" s="206"/>
      <c r="Q183" s="300" t="s">
        <v>1092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69</v>
      </c>
      <c r="E184" s="9" t="s">
        <v>242</v>
      </c>
      <c r="F184" s="6" t="s">
        <v>228</v>
      </c>
      <c r="G184" s="11" t="s">
        <v>33</v>
      </c>
      <c r="H184" s="7" t="s">
        <v>920</v>
      </c>
      <c r="I184" s="8">
        <f t="shared" si="8"/>
        <v>705.35714285714266</v>
      </c>
      <c r="J184" s="8">
        <f t="shared" si="10"/>
        <v>705.35714285714266</v>
      </c>
      <c r="K184" s="8"/>
      <c r="L184" s="8">
        <f t="shared" si="9"/>
        <v>84.642857142857224</v>
      </c>
      <c r="M184" s="8">
        <f t="shared" si="11"/>
        <v>84.642857142857224</v>
      </c>
      <c r="N184" s="13">
        <v>789.99999999999989</v>
      </c>
      <c r="O184" s="234"/>
      <c r="P184" s="206"/>
      <c r="Q184" s="300" t="s">
        <v>1093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225</v>
      </c>
      <c r="C185" s="373"/>
      <c r="D185" s="374" t="s">
        <v>243</v>
      </c>
      <c r="E185" s="375" t="s">
        <v>156</v>
      </c>
      <c r="F185" s="376" t="s">
        <v>228</v>
      </c>
      <c r="G185" s="377" t="s">
        <v>158</v>
      </c>
      <c r="H185" s="378" t="s">
        <v>921</v>
      </c>
      <c r="I185" s="379">
        <f t="shared" si="8"/>
        <v>158734.51401869158</v>
      </c>
      <c r="J185" s="379">
        <f t="shared" si="10"/>
        <v>158734.51401869158</v>
      </c>
      <c r="K185" s="379"/>
      <c r="L185" s="379">
        <f t="shared" si="9"/>
        <v>19048.141682243004</v>
      </c>
      <c r="M185" s="379">
        <f t="shared" si="11"/>
        <v>19048.141682243004</v>
      </c>
      <c r="N185" s="380">
        <v>177782.65570093459</v>
      </c>
      <c r="O185" s="234"/>
      <c r="P185" s="206"/>
      <c r="Q185" s="300" t="s">
        <v>1094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225</v>
      </c>
      <c r="C186" s="373"/>
      <c r="D186" s="374" t="s">
        <v>243</v>
      </c>
      <c r="E186" s="375" t="s">
        <v>156</v>
      </c>
      <c r="F186" s="376" t="s">
        <v>228</v>
      </c>
      <c r="G186" s="377" t="s">
        <v>159</v>
      </c>
      <c r="H186" s="378" t="s">
        <v>922</v>
      </c>
      <c r="I186" s="379">
        <f t="shared" si="8"/>
        <v>30166.381818181817</v>
      </c>
      <c r="J186" s="379">
        <f t="shared" si="10"/>
        <v>30166.381818181817</v>
      </c>
      <c r="K186" s="379"/>
      <c r="L186" s="379">
        <f t="shared" si="9"/>
        <v>3619.9658181818195</v>
      </c>
      <c r="M186" s="379">
        <f t="shared" si="11"/>
        <v>3619.9658181818195</v>
      </c>
      <c r="N186" s="381">
        <v>33786.347636363636</v>
      </c>
      <c r="O186" s="234"/>
      <c r="P186" s="206"/>
      <c r="Q186" s="300" t="s">
        <v>1095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225</v>
      </c>
      <c r="C187" s="383"/>
      <c r="D187" s="384" t="s">
        <v>243</v>
      </c>
      <c r="E187" s="385" t="s">
        <v>156</v>
      </c>
      <c r="F187" s="386" t="s">
        <v>228</v>
      </c>
      <c r="G187" s="387" t="s">
        <v>158</v>
      </c>
      <c r="H187" s="388" t="s">
        <v>923</v>
      </c>
      <c r="I187" s="389">
        <f t="shared" si="8"/>
        <v>158734.51401869158</v>
      </c>
      <c r="J187" s="389">
        <f t="shared" si="10"/>
        <v>158734.51401869158</v>
      </c>
      <c r="K187" s="389"/>
      <c r="L187" s="389">
        <f t="shared" si="9"/>
        <v>19048.141682243004</v>
      </c>
      <c r="M187" s="389">
        <f t="shared" si="11"/>
        <v>19048.141682243004</v>
      </c>
      <c r="N187" s="390">
        <v>177782.65570093459</v>
      </c>
      <c r="O187" s="234"/>
      <c r="P187" s="206"/>
      <c r="Q187" s="300" t="s">
        <v>1096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225</v>
      </c>
      <c r="C188" s="392"/>
      <c r="D188" s="393" t="s">
        <v>243</v>
      </c>
      <c r="E188" s="394" t="s">
        <v>156</v>
      </c>
      <c r="F188" s="395" t="s">
        <v>228</v>
      </c>
      <c r="G188" s="396" t="s">
        <v>159</v>
      </c>
      <c r="H188" s="397" t="s">
        <v>924</v>
      </c>
      <c r="I188" s="398">
        <f t="shared" si="8"/>
        <v>37435.981818181812</v>
      </c>
      <c r="J188" s="398">
        <f t="shared" si="10"/>
        <v>37435.981818181812</v>
      </c>
      <c r="K188" s="398"/>
      <c r="L188" s="398">
        <f t="shared" si="9"/>
        <v>4492.3178181818221</v>
      </c>
      <c r="M188" s="398">
        <f t="shared" si="11"/>
        <v>4492.3178181818221</v>
      </c>
      <c r="N188" s="399">
        <v>41928.299636363634</v>
      </c>
      <c r="O188" s="234"/>
      <c r="P188" s="206"/>
      <c r="Q188" s="300" t="s">
        <v>1097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225</v>
      </c>
      <c r="C194" s="17">
        <v>31</v>
      </c>
      <c r="D194" s="208" t="s">
        <v>160</v>
      </c>
      <c r="E194" s="209"/>
      <c r="F194" s="214"/>
      <c r="G194" s="215"/>
      <c r="H194" s="223"/>
      <c r="I194" s="213">
        <f>J194</f>
        <v>447141.41666666663</v>
      </c>
      <c r="J194" s="213">
        <f>SUM(J161:J188)</f>
        <v>447141.41666666663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500798.38666666666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244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244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244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244</v>
      </c>
      <c r="C199" s="240">
        <v>30</v>
      </c>
      <c r="D199" s="242" t="s">
        <v>160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710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710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710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710</v>
      </c>
      <c r="C205" s="240">
        <v>31</v>
      </c>
      <c r="D205" s="242" t="s">
        <v>160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711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711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711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711</v>
      </c>
      <c r="C210" s="240">
        <v>30</v>
      </c>
      <c r="D210" s="242" t="s">
        <v>160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712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712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712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712</v>
      </c>
      <c r="C216" s="240">
        <v>31</v>
      </c>
      <c r="D216" s="242" t="s">
        <v>160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713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713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713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713</v>
      </c>
      <c r="C222" s="240">
        <v>31</v>
      </c>
      <c r="D222" s="242" t="s">
        <v>160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714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714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714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714</v>
      </c>
      <c r="C228" s="240">
        <v>30</v>
      </c>
      <c r="D228" s="242" t="s">
        <v>160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715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715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715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715</v>
      </c>
      <c r="C234" s="240">
        <v>31</v>
      </c>
      <c r="D234" s="242" t="s">
        <v>160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716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716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716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716</v>
      </c>
      <c r="C240" s="240">
        <v>30</v>
      </c>
      <c r="D240" s="242" t="s">
        <v>160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717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717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717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717</v>
      </c>
      <c r="C246" s="240">
        <v>31</v>
      </c>
      <c r="D246" s="242" t="s">
        <v>160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N1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2" t="s">
        <v>245</v>
      </c>
      <c r="D3" s="563"/>
      <c r="E3" s="563"/>
      <c r="F3" s="563"/>
      <c r="G3" s="563"/>
      <c r="H3" s="563"/>
      <c r="I3" s="563"/>
      <c r="J3" s="563"/>
      <c r="K3" s="563"/>
      <c r="L3" s="563"/>
      <c r="M3" s="563"/>
      <c r="N3" s="563"/>
      <c r="O3" s="563"/>
      <c r="P3" s="563"/>
      <c r="Q3" s="563"/>
      <c r="R3" s="563"/>
      <c r="S3" s="563"/>
      <c r="T3" s="563"/>
      <c r="U3" s="564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5" t="str">
        <f>GJ!E4</f>
        <v>Global City Smiles Dental and Medical Wellness Inc.</v>
      </c>
      <c r="F7" s="56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2</v>
      </c>
      <c r="D8" s="28"/>
      <c r="E8" s="566" t="str">
        <f>GJ!E5</f>
        <v>Unit 1501 15th Floor MDI Corporate Center 39th St. Cor 10th Ave. Fort Bonifacio Taguig City</v>
      </c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4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7" t="s">
        <v>5</v>
      </c>
      <c r="D13" s="568"/>
      <c r="E13" s="569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72"/>
      <c r="E14" s="570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276</v>
      </c>
      <c r="D15" s="50" t="s">
        <v>277</v>
      </c>
      <c r="E15" s="51" t="s">
        <v>278</v>
      </c>
      <c r="F15" s="52">
        <v>-1484.37</v>
      </c>
      <c r="G15" s="53" t="str">
        <f t="shared" ref="G15:G141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279</v>
      </c>
      <c r="T15" s="52">
        <v>1562.4947368421051</v>
      </c>
      <c r="U15" s="55"/>
      <c r="V15" s="19"/>
      <c r="W15" s="19"/>
      <c r="X15" s="19"/>
      <c r="Y15" s="19"/>
      <c r="Z15" s="47">
        <f t="shared" ref="Z15:Z182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280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279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282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281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283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281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285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281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287</v>
      </c>
      <c r="E20" s="51" t="s">
        <v>288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35</v>
      </c>
      <c r="F21" s="52">
        <v>-3000</v>
      </c>
      <c r="G21" s="53">
        <f t="shared" si="0"/>
        <v>321.42857142857139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2678.5714285714284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3000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51</v>
      </c>
      <c r="F22" s="52">
        <v>-2000</v>
      </c>
      <c r="G22" s="53">
        <f t="shared" si="0"/>
        <v>214.28571428571425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1785.7142857142856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1999.9999999999998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51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89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121</v>
      </c>
      <c r="F25" s="52">
        <v>-1500</v>
      </c>
      <c r="G25" s="53">
        <f t="shared" si="0"/>
        <v>160.71428571428569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1339.2857142857142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1500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293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294</v>
      </c>
      <c r="E27" s="51" t="s">
        <v>295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296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284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298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299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300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286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301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289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302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303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304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305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127</v>
      </c>
      <c r="F37" s="67">
        <v>-13915</v>
      </c>
      <c r="G37" s="53">
        <f t="shared" si="0"/>
        <v>1490.8928571428569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12424.107142857141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13914.999999999998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131</v>
      </c>
      <c r="F38" s="67">
        <v>-2800</v>
      </c>
      <c r="G38" s="53">
        <f t="shared" si="0"/>
        <v>299.99999999999994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2499.9999999999995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2799.9999999999995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121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134</v>
      </c>
      <c r="F40" s="67">
        <v>-1770</v>
      </c>
      <c r="G40" s="53">
        <f t="shared" si="0"/>
        <v>189.64285714285711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1580.3571428571427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1769.9999999999998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134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51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143</v>
      </c>
      <c r="F43" s="67">
        <v>-1500</v>
      </c>
      <c r="G43" s="53">
        <f t="shared" si="0"/>
        <v>160.71428571428569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1339.2857142857142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1500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121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154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306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307</v>
      </c>
      <c r="F47" s="52">
        <v>-510.88</v>
      </c>
      <c r="G47" s="53" t="str">
        <f t="shared" si="0"/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f t="shared" si="2"/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308</v>
      </c>
      <c r="F48" s="52">
        <v>-28934.55</v>
      </c>
      <c r="G48" s="53" t="str">
        <f t="shared" si="0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290</v>
      </c>
      <c r="T48" s="52"/>
      <c r="U48" s="55">
        <v>-1000</v>
      </c>
      <c r="V48" s="19"/>
      <c r="W48" s="19"/>
      <c r="X48" s="19"/>
      <c r="Y48" s="19"/>
      <c r="Z48" s="47">
        <f t="shared" si="2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309</v>
      </c>
      <c r="F49" s="52">
        <v>-19731</v>
      </c>
      <c r="G49" s="53" t="str">
        <f t="shared" si="0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291</v>
      </c>
      <c r="T49" s="52">
        <v>9932.7999999999993</v>
      </c>
      <c r="U49" s="55"/>
      <c r="V49" s="19"/>
      <c r="W49" s="19"/>
      <c r="X49" s="19"/>
      <c r="Y49" s="19"/>
      <c r="Z49" s="47">
        <f t="shared" si="2"/>
        <v>-19731</v>
      </c>
      <c r="AA49" s="21"/>
      <c r="AB49" s="47">
        <f t="shared" ref="AB49:AB67" si="8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310</v>
      </c>
      <c r="F50" s="52">
        <v>-6900</v>
      </c>
      <c r="G50" s="53">
        <f t="shared" si="0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2"/>
        <v>-6900</v>
      </c>
      <c r="AA50" s="21"/>
      <c r="AB50" s="47">
        <f t="shared" si="8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311</v>
      </c>
      <c r="F51" s="52">
        <v>-86298.01</v>
      </c>
      <c r="G51" s="53">
        <f t="shared" si="0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2"/>
        <v>-86298.01</v>
      </c>
      <c r="AA51" s="21"/>
      <c r="AB51" s="47">
        <f t="shared" si="8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312</v>
      </c>
      <c r="F52" s="52">
        <v>-10655</v>
      </c>
      <c r="G52" s="53" t="str">
        <f t="shared" si="0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292</v>
      </c>
      <c r="T52" s="52">
        <v>10655</v>
      </c>
      <c r="U52" s="55"/>
      <c r="V52" s="19"/>
      <c r="W52" s="19"/>
      <c r="X52" s="19"/>
      <c r="Y52" s="19"/>
      <c r="Z52" s="47">
        <f t="shared" si="2"/>
        <v>-10655</v>
      </c>
      <c r="AA52" s="21"/>
      <c r="AB52" s="47">
        <f t="shared" si="8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313</v>
      </c>
      <c r="F53" s="52">
        <v>-20000</v>
      </c>
      <c r="G53" s="53" t="str">
        <f t="shared" si="0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2"/>
        <v>-20000</v>
      </c>
      <c r="AA53" s="21"/>
      <c r="AB53" s="47">
        <f t="shared" si="8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314</v>
      </c>
      <c r="F54" s="52">
        <v>-3600</v>
      </c>
      <c r="G54" s="53">
        <f t="shared" si="0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2"/>
        <v>-3600</v>
      </c>
      <c r="AA54" s="21"/>
      <c r="AB54" s="47">
        <f t="shared" si="8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315</v>
      </c>
      <c r="F55" s="52">
        <v>-1000</v>
      </c>
      <c r="G55" s="53" t="str">
        <f t="shared" si="0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55</v>
      </c>
      <c r="T55" s="52">
        <v>1000</v>
      </c>
      <c r="U55" s="55"/>
      <c r="V55" s="19"/>
      <c r="W55" s="19"/>
      <c r="X55" s="19"/>
      <c r="Y55" s="19"/>
      <c r="Z55" s="47">
        <f t="shared" si="2"/>
        <v>-1000</v>
      </c>
      <c r="AA55" s="21"/>
      <c r="AB55" s="47">
        <f t="shared" si="8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316</v>
      </c>
      <c r="F56" s="52">
        <v>-2400</v>
      </c>
      <c r="G56" s="53">
        <f t="shared" si="0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2"/>
        <v>-2400</v>
      </c>
      <c r="AA56" s="21"/>
      <c r="AB56" s="47">
        <f t="shared" si="8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317</v>
      </c>
      <c r="F57" s="52">
        <v>-3816.96</v>
      </c>
      <c r="G57" s="53" t="str">
        <f t="shared" si="0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279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2"/>
        <v>-3816.96</v>
      </c>
      <c r="AA57" s="21"/>
      <c r="AB57" s="47">
        <f t="shared" si="8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1711</v>
      </c>
      <c r="F58" s="52">
        <v>-10331.25</v>
      </c>
      <c r="G58" s="53" t="str">
        <f t="shared" si="0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279</v>
      </c>
      <c r="T58" s="52">
        <f>-F58/0.95</f>
        <v>10875</v>
      </c>
      <c r="U58" s="55"/>
      <c r="V58" s="19"/>
      <c r="W58" s="19"/>
      <c r="X58" s="19"/>
      <c r="Y58" s="19"/>
      <c r="Z58" s="47">
        <f t="shared" si="2"/>
        <v>-10331.25</v>
      </c>
      <c r="AA58" s="21"/>
      <c r="AB58" s="47">
        <f t="shared" si="8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318</v>
      </c>
      <c r="F59" s="52">
        <v>-4740</v>
      </c>
      <c r="G59" s="53">
        <f t="shared" si="0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2"/>
        <v>-4740</v>
      </c>
      <c r="AA59" s="21"/>
      <c r="AB59" s="47">
        <f t="shared" si="8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298</v>
      </c>
      <c r="F60" s="52">
        <v>-5000</v>
      </c>
      <c r="G60" s="53" t="str">
        <f t="shared" si="0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2"/>
        <v>-5000</v>
      </c>
      <c r="AA60" s="21"/>
      <c r="AB60" s="47">
        <f t="shared" si="8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319</v>
      </c>
      <c r="F61" s="52">
        <v>-8950</v>
      </c>
      <c r="G61" s="53">
        <f t="shared" si="0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2"/>
        <v>-8950</v>
      </c>
      <c r="AA61" s="21"/>
      <c r="AB61" s="47">
        <f t="shared" si="8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320</v>
      </c>
      <c r="F62" s="52">
        <v>-169845.93</v>
      </c>
      <c r="G62" s="53">
        <f t="shared" si="0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2"/>
        <v>-169845.93</v>
      </c>
      <c r="AA62" s="21"/>
      <c r="AB62" s="47">
        <f t="shared" si="8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321</v>
      </c>
      <c r="F63" s="52">
        <v>-36882.01</v>
      </c>
      <c r="G63" s="53" t="str">
        <f t="shared" si="0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159</v>
      </c>
      <c r="T63" s="52">
        <v>33529.1</v>
      </c>
      <c r="U63" s="55"/>
      <c r="V63" s="19"/>
      <c r="W63" s="19"/>
      <c r="X63" s="19"/>
      <c r="Y63" s="19"/>
      <c r="Z63" s="47">
        <f t="shared" si="2"/>
        <v>-36882.01</v>
      </c>
      <c r="AA63" s="21"/>
      <c r="AB63" s="47">
        <f t="shared" si="8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322</v>
      </c>
      <c r="F64" s="52">
        <v>-3291.73</v>
      </c>
      <c r="G64" s="53">
        <f t="shared" si="0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2"/>
        <v>-3291.73</v>
      </c>
      <c r="AA64" s="21"/>
      <c r="AB64" s="47">
        <f t="shared" si="8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323</v>
      </c>
      <c r="F65" s="52">
        <v>-3600</v>
      </c>
      <c r="G65" s="53">
        <f t="shared" si="0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2"/>
        <v>-3600</v>
      </c>
      <c r="AA65" s="21"/>
      <c r="AB65" s="47">
        <f t="shared" si="8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324</v>
      </c>
      <c r="F66" s="52">
        <v>-1500</v>
      </c>
      <c r="G66" s="53">
        <f t="shared" si="0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2"/>
        <v>-1500</v>
      </c>
      <c r="AA66" s="21"/>
      <c r="AB66" s="47">
        <f t="shared" si="8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325</v>
      </c>
      <c r="F67" s="73">
        <v>-33839.269999999997</v>
      </c>
      <c r="G67" s="74" t="str">
        <f>IF(N67&gt;0, N67*0.12, IF(O67&gt;0, O67*0.12, IF(P67&gt;0, P67*0.12, IF(Q67&gt;0, Q67*0.12, ""))))</f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2"/>
        <v>-33839.269999999997</v>
      </c>
      <c r="AA67" s="21"/>
      <c r="AB67" s="47">
        <f t="shared" si="8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160</v>
      </c>
      <c r="F68" s="73">
        <f>SUM(F15:F67)</f>
        <v>-911042.34999999986</v>
      </c>
      <c r="G68" s="74">
        <f t="shared" ref="G68:U68" si="9">SUM(G15:G67)</f>
        <v>49787.532299999992</v>
      </c>
      <c r="H68" s="73">
        <f t="shared" si="9"/>
        <v>58088.341052631586</v>
      </c>
      <c r="I68" s="74">
        <f t="shared" si="9"/>
        <v>10000</v>
      </c>
      <c r="J68" s="73">
        <f t="shared" si="9"/>
        <v>0</v>
      </c>
      <c r="K68" s="74">
        <f t="shared" si="9"/>
        <v>26.860000000000127</v>
      </c>
      <c r="L68" s="73">
        <f t="shared" si="9"/>
        <v>3980</v>
      </c>
      <c r="M68" s="74">
        <f t="shared" si="9"/>
        <v>69565.16</v>
      </c>
      <c r="N68" s="73">
        <f t="shared" si="9"/>
        <v>216487.89964285711</v>
      </c>
      <c r="O68" s="74">
        <f t="shared" si="9"/>
        <v>158734.51999999999</v>
      </c>
      <c r="P68" s="73">
        <f t="shared" si="9"/>
        <v>37621.892857142848</v>
      </c>
      <c r="Q68" s="74">
        <f t="shared" si="9"/>
        <v>2051.79</v>
      </c>
      <c r="R68" s="73">
        <f t="shared" si="9"/>
        <v>22222.22</v>
      </c>
      <c r="S68" s="75">
        <f t="shared" si="9"/>
        <v>0</v>
      </c>
      <c r="T68" s="73">
        <f t="shared" si="9"/>
        <v>339088.01894736837</v>
      </c>
      <c r="U68" s="76">
        <f t="shared" si="9"/>
        <v>-1000</v>
      </c>
      <c r="V68" s="19"/>
      <c r="W68" s="19"/>
      <c r="X68" s="19"/>
      <c r="Y68" s="19"/>
      <c r="Z68" s="47">
        <f t="shared" si="2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si="0"/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2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326</v>
      </c>
      <c r="D70" s="50" t="s">
        <v>327</v>
      </c>
      <c r="E70" s="51" t="s">
        <v>328</v>
      </c>
      <c r="F70" s="52">
        <v>-750</v>
      </c>
      <c r="G70" s="53" t="str">
        <f t="shared" si="0"/>
        <v/>
      </c>
      <c r="H70" s="52" t="str">
        <f t="shared" ref="H70:H103" si="10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297</v>
      </c>
      <c r="T70" s="52">
        <v>750</v>
      </c>
      <c r="U70" s="55"/>
      <c r="V70" s="19"/>
      <c r="W70" s="19"/>
      <c r="X70" s="19"/>
      <c r="Y70" s="19"/>
      <c r="Z70" s="47">
        <f t="shared" si="2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329</v>
      </c>
      <c r="F71" s="52">
        <v>-2750</v>
      </c>
      <c r="G71" s="53">
        <f t="shared" si="0"/>
        <v>294.64285714285711</v>
      </c>
      <c r="H71" s="52" t="str">
        <f t="shared" si="10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2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330</v>
      </c>
      <c r="F72" s="52">
        <v>-44529.7</v>
      </c>
      <c r="G72" s="53" t="str">
        <f t="shared" si="0"/>
        <v/>
      </c>
      <c r="H72" s="52" t="str">
        <f t="shared" si="10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286</v>
      </c>
      <c r="T72" s="52">
        <v>44529.7</v>
      </c>
      <c r="U72" s="55"/>
      <c r="V72" s="19"/>
      <c r="W72" s="19"/>
      <c r="X72" s="19"/>
      <c r="Y72" s="19"/>
      <c r="Z72" s="47">
        <f t="shared" si="2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121</v>
      </c>
      <c r="F73" s="52">
        <v>-1800</v>
      </c>
      <c r="G73" s="53">
        <f t="shared" si="0"/>
        <v>192.85714285714283</v>
      </c>
      <c r="H73" s="52" t="str">
        <f t="shared" si="10"/>
        <v/>
      </c>
      <c r="I73" s="53"/>
      <c r="J73" s="52"/>
      <c r="K73" s="53"/>
      <c r="L73" s="52"/>
      <c r="M73" s="53"/>
      <c r="N73" s="52"/>
      <c r="O73" s="53"/>
      <c r="P73" s="52">
        <v>1607.1428571428569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2"/>
        <v>-1800</v>
      </c>
      <c r="AA73" s="21"/>
      <c r="AB73" s="47">
        <f t="shared" ref="AB73:AB105" si="11">SUM(G73:T73)-U73</f>
        <v>1799.9999999999998</v>
      </c>
      <c r="AC73" s="48">
        <f t="shared" ref="AC73:AC105" si="12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121</v>
      </c>
      <c r="F74" s="52">
        <v>-2563</v>
      </c>
      <c r="G74" s="53">
        <f t="shared" si="0"/>
        <v>274.60714285714283</v>
      </c>
      <c r="H74" s="52" t="str">
        <f t="shared" si="10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2"/>
        <v>-2563</v>
      </c>
      <c r="AA74" s="21"/>
      <c r="AB74" s="47">
        <f t="shared" si="11"/>
        <v>2562.9999999999995</v>
      </c>
      <c r="AC74" s="48">
        <f t="shared" si="12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51</v>
      </c>
      <c r="F75" s="52">
        <v>-1622.97</v>
      </c>
      <c r="G75" s="53">
        <f t="shared" si="0"/>
        <v>173.88964285714286</v>
      </c>
      <c r="H75" s="52" t="str">
        <f t="shared" si="10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2"/>
        <v>-1622.97</v>
      </c>
      <c r="AA75" s="21"/>
      <c r="AB75" s="47">
        <f t="shared" si="11"/>
        <v>1622.97</v>
      </c>
      <c r="AC75" s="48">
        <f t="shared" si="12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154</v>
      </c>
      <c r="F76" s="52">
        <v>-1700</v>
      </c>
      <c r="G76" s="53">
        <f t="shared" si="0"/>
        <v>182.14285714285711</v>
      </c>
      <c r="H76" s="52" t="str">
        <f t="shared" si="10"/>
        <v/>
      </c>
      <c r="I76" s="53"/>
      <c r="J76" s="52"/>
      <c r="K76" s="53"/>
      <c r="L76" s="52"/>
      <c r="M76" s="53"/>
      <c r="N76" s="52"/>
      <c r="O76" s="53"/>
      <c r="P76" s="52">
        <v>1517.8571428571427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2"/>
        <v>-1700</v>
      </c>
      <c r="AA76" s="21"/>
      <c r="AB76" s="47">
        <f t="shared" si="11"/>
        <v>1699.9999999999998</v>
      </c>
      <c r="AC76" s="48">
        <f t="shared" si="12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89</v>
      </c>
      <c r="F77" s="52">
        <v>-1965</v>
      </c>
      <c r="G77" s="53">
        <f t="shared" si="0"/>
        <v>210.53571428571425</v>
      </c>
      <c r="H77" s="52" t="str">
        <f t="shared" si="10"/>
        <v/>
      </c>
      <c r="I77" s="53"/>
      <c r="J77" s="52"/>
      <c r="K77" s="53"/>
      <c r="L77" s="52"/>
      <c r="M77" s="53"/>
      <c r="N77" s="52"/>
      <c r="O77" s="53"/>
      <c r="P77" s="52">
        <v>1754.4642857142856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2"/>
        <v>-1965</v>
      </c>
      <c r="AA77" s="21"/>
      <c r="AB77" s="47">
        <f t="shared" si="11"/>
        <v>1964.9999999999998</v>
      </c>
      <c r="AC77" s="48">
        <f t="shared" si="12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154</v>
      </c>
      <c r="F78" s="52">
        <v>-2000</v>
      </c>
      <c r="G78" s="53">
        <f t="shared" si="0"/>
        <v>214.28571428571425</v>
      </c>
      <c r="H78" s="52" t="str">
        <f t="shared" si="10"/>
        <v/>
      </c>
      <c r="I78" s="53"/>
      <c r="J78" s="52"/>
      <c r="K78" s="53"/>
      <c r="L78" s="52"/>
      <c r="M78" s="53"/>
      <c r="N78" s="52"/>
      <c r="O78" s="53"/>
      <c r="P78" s="52">
        <v>1785.7142857142856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2"/>
        <v>-2000</v>
      </c>
      <c r="AA78" s="21"/>
      <c r="AB78" s="47">
        <f t="shared" si="11"/>
        <v>1999.9999999999998</v>
      </c>
      <c r="AC78" s="48">
        <f t="shared" si="12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277</v>
      </c>
      <c r="E79" s="51" t="s">
        <v>331</v>
      </c>
      <c r="F79" s="52">
        <v>-5000</v>
      </c>
      <c r="G79" s="53" t="str">
        <f t="shared" si="0"/>
        <v/>
      </c>
      <c r="H79" s="52" t="str">
        <f t="shared" si="10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si="2"/>
        <v>-5000</v>
      </c>
      <c r="AA79" s="21"/>
      <c r="AB79" s="47">
        <f t="shared" si="11"/>
        <v>5000</v>
      </c>
      <c r="AC79" s="48">
        <f t="shared" si="12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332</v>
      </c>
      <c r="E80" s="51" t="s">
        <v>333</v>
      </c>
      <c r="F80" s="52">
        <v>-2500</v>
      </c>
      <c r="G80" s="53" t="str">
        <f t="shared" si="0"/>
        <v/>
      </c>
      <c r="H80" s="52" t="str">
        <f t="shared" si="10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290</v>
      </c>
      <c r="T80" s="52">
        <v>2500</v>
      </c>
      <c r="U80" s="55"/>
      <c r="V80" s="19"/>
      <c r="W80" s="19"/>
      <c r="X80" s="19"/>
      <c r="Y80" s="19"/>
      <c r="Z80" s="47">
        <f t="shared" si="2"/>
        <v>-2500</v>
      </c>
      <c r="AA80" s="21"/>
      <c r="AB80" s="47">
        <f t="shared" si="11"/>
        <v>2500</v>
      </c>
      <c r="AC80" s="48">
        <f t="shared" si="12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287</v>
      </c>
      <c r="E81" s="51" t="s">
        <v>334</v>
      </c>
      <c r="F81" s="52">
        <v>-18146.07</v>
      </c>
      <c r="G81" s="53" t="str">
        <f t="shared" si="0"/>
        <v/>
      </c>
      <c r="H81" s="52">
        <f t="shared" si="10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2"/>
        <v>-18146.07</v>
      </c>
      <c r="AA81" s="21"/>
      <c r="AB81" s="47">
        <f t="shared" si="11"/>
        <v>18146.07</v>
      </c>
      <c r="AC81" s="48">
        <f t="shared" si="12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335</v>
      </c>
      <c r="E82" s="51" t="s">
        <v>336</v>
      </c>
      <c r="F82" s="52">
        <v>-23726.25</v>
      </c>
      <c r="G82" s="53" t="str">
        <f t="shared" si="0"/>
        <v/>
      </c>
      <c r="H82" s="52">
        <f t="shared" si="10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281</v>
      </c>
      <c r="T82" s="52">
        <f t="shared" ref="T82:T87" si="13">-F82/0.95</f>
        <v>24975</v>
      </c>
      <c r="U82" s="55"/>
      <c r="V82" s="19"/>
      <c r="W82" s="19"/>
      <c r="X82" s="19"/>
      <c r="Y82" s="19"/>
      <c r="Z82" s="47">
        <f t="shared" si="2"/>
        <v>-23726.25</v>
      </c>
      <c r="AA82" s="21"/>
      <c r="AB82" s="47">
        <f t="shared" si="11"/>
        <v>23726.25</v>
      </c>
      <c r="AC82" s="48">
        <f t="shared" si="12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337</v>
      </c>
      <c r="F83" s="52">
        <v>-29680.71</v>
      </c>
      <c r="G83" s="53" t="str">
        <f t="shared" si="0"/>
        <v/>
      </c>
      <c r="H83" s="52">
        <f t="shared" si="10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281</v>
      </c>
      <c r="T83" s="52">
        <f t="shared" si="13"/>
        <v>31242.85263157895</v>
      </c>
      <c r="U83" s="55"/>
      <c r="V83" s="19"/>
      <c r="W83" s="19"/>
      <c r="X83" s="19"/>
      <c r="Y83" s="19"/>
      <c r="Z83" s="47">
        <f t="shared" si="2"/>
        <v>-29680.71</v>
      </c>
      <c r="AA83" s="21"/>
      <c r="AB83" s="47">
        <f t="shared" si="11"/>
        <v>29680.710000000003</v>
      </c>
      <c r="AC83" s="48">
        <f t="shared" si="12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338</v>
      </c>
      <c r="F84" s="52">
        <v>-24169.02</v>
      </c>
      <c r="G84" s="53" t="str">
        <f t="shared" si="0"/>
        <v/>
      </c>
      <c r="H84" s="52">
        <f t="shared" si="10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281</v>
      </c>
      <c r="T84" s="52">
        <f t="shared" si="13"/>
        <v>25441.073684210529</v>
      </c>
      <c r="U84" s="55"/>
      <c r="V84" s="19"/>
      <c r="W84" s="19"/>
      <c r="X84" s="19"/>
      <c r="Y84" s="19"/>
      <c r="Z84" s="47">
        <f t="shared" si="2"/>
        <v>-24169.02</v>
      </c>
      <c r="AA84" s="21"/>
      <c r="AB84" s="47">
        <f t="shared" si="11"/>
        <v>24169.020000000004</v>
      </c>
      <c r="AC84" s="48">
        <f t="shared" si="12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276</v>
      </c>
      <c r="D85" s="56">
        <v>19</v>
      </c>
      <c r="E85" s="51" t="s">
        <v>1710</v>
      </c>
      <c r="F85" s="52">
        <v>-34098.21</v>
      </c>
      <c r="G85" s="53" t="str">
        <f t="shared" si="0"/>
        <v/>
      </c>
      <c r="H85" s="52">
        <f t="shared" si="10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279</v>
      </c>
      <c r="T85" s="52">
        <f t="shared" si="13"/>
        <v>35892.85263157895</v>
      </c>
      <c r="U85" s="55"/>
      <c r="V85" s="19"/>
      <c r="W85" s="19"/>
      <c r="X85" s="19"/>
      <c r="Y85" s="19"/>
      <c r="Z85" s="47">
        <f t="shared" si="2"/>
        <v>-34098.21</v>
      </c>
      <c r="AA85" s="21"/>
      <c r="AB85" s="47">
        <f t="shared" si="11"/>
        <v>34098.21</v>
      </c>
      <c r="AC85" s="48">
        <f t="shared" si="12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339</v>
      </c>
      <c r="F86" s="52">
        <v>-10678.57</v>
      </c>
      <c r="G86" s="53" t="str">
        <f t="shared" si="0"/>
        <v/>
      </c>
      <c r="H86" s="52">
        <f t="shared" si="10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279</v>
      </c>
      <c r="T86" s="52">
        <f t="shared" si="13"/>
        <v>11240.6</v>
      </c>
      <c r="U86" s="55"/>
      <c r="V86" s="19"/>
      <c r="W86" s="19"/>
      <c r="X86" s="19"/>
      <c r="Y86" s="19"/>
      <c r="Z86" s="47">
        <f t="shared" si="2"/>
        <v>-10678.57</v>
      </c>
      <c r="AA86" s="21"/>
      <c r="AB86" s="47">
        <f t="shared" si="11"/>
        <v>10678.57</v>
      </c>
      <c r="AC86" s="48">
        <f t="shared" si="12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340</v>
      </c>
      <c r="F87" s="52">
        <v>-34734.379999999997</v>
      </c>
      <c r="G87" s="53" t="str">
        <f t="shared" si="0"/>
        <v/>
      </c>
      <c r="H87" s="52">
        <f t="shared" si="10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279</v>
      </c>
      <c r="T87" s="52">
        <f t="shared" si="13"/>
        <v>36562.505263157895</v>
      </c>
      <c r="U87" s="55"/>
      <c r="V87" s="19"/>
      <c r="W87" s="19"/>
      <c r="X87" s="19"/>
      <c r="Y87" s="19"/>
      <c r="Z87" s="47">
        <f t="shared" si="2"/>
        <v>-34734.379999999997</v>
      </c>
      <c r="AA87" s="21"/>
      <c r="AB87" s="47">
        <f t="shared" si="11"/>
        <v>34734.379999999997</v>
      </c>
      <c r="AC87" s="48">
        <f t="shared" si="12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341</v>
      </c>
      <c r="F88" s="52">
        <v>-19957.080000000002</v>
      </c>
      <c r="G88" s="53" t="str">
        <f t="shared" si="0"/>
        <v/>
      </c>
      <c r="H88" s="52" t="str">
        <f t="shared" si="10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291</v>
      </c>
      <c r="T88" s="52">
        <v>9932</v>
      </c>
      <c r="U88" s="55"/>
      <c r="V88" s="19"/>
      <c r="W88" s="19"/>
      <c r="X88" s="19"/>
      <c r="Y88" s="19"/>
      <c r="Z88" s="47">
        <f t="shared" si="2"/>
        <v>-19957.080000000002</v>
      </c>
      <c r="AA88" s="21"/>
      <c r="AB88" s="47">
        <f t="shared" si="11"/>
        <v>19957.080000000002</v>
      </c>
      <c r="AC88" s="48">
        <f t="shared" si="12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342</v>
      </c>
      <c r="F89" s="52">
        <v>-8740</v>
      </c>
      <c r="G89" s="53">
        <f t="shared" si="0"/>
        <v>936.42857142857122</v>
      </c>
      <c r="H89" s="52" t="str">
        <f t="shared" si="10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2"/>
        <v>-8740</v>
      </c>
      <c r="AA89" s="21"/>
      <c r="AB89" s="47">
        <f t="shared" si="11"/>
        <v>8739.9999999999982</v>
      </c>
      <c r="AC89" s="48">
        <f t="shared" si="12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343</v>
      </c>
      <c r="F90" s="52">
        <v>-1699</v>
      </c>
      <c r="G90" s="53">
        <f t="shared" si="0"/>
        <v>182.03571428571425</v>
      </c>
      <c r="H90" s="52" t="str">
        <f t="shared" si="10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2"/>
        <v>-1699</v>
      </c>
      <c r="AA90" s="21"/>
      <c r="AB90" s="47">
        <f t="shared" si="11"/>
        <v>1698.9999999999998</v>
      </c>
      <c r="AC90" s="48">
        <f t="shared" si="12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344</v>
      </c>
      <c r="F91" s="52">
        <v>-599</v>
      </c>
      <c r="G91" s="53">
        <f t="shared" si="0"/>
        <v>64.178571428571431</v>
      </c>
      <c r="H91" s="52" t="str">
        <f t="shared" si="10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2"/>
        <v>-599</v>
      </c>
      <c r="AA91" s="21"/>
      <c r="AB91" s="47">
        <f t="shared" si="11"/>
        <v>599</v>
      </c>
      <c r="AC91" s="48">
        <f t="shared" si="12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345</v>
      </c>
      <c r="F92" s="52">
        <v>-53079.03</v>
      </c>
      <c r="G92" s="53" t="str">
        <f t="shared" si="0"/>
        <v/>
      </c>
      <c r="H92" s="52" t="str">
        <f t="shared" si="10"/>
        <v/>
      </c>
      <c r="I92" s="53"/>
      <c r="J92" s="52">
        <v>-3600</v>
      </c>
      <c r="K92" s="53">
        <v>-2814.83</v>
      </c>
      <c r="L92" s="52">
        <v>1780</v>
      </c>
      <c r="M92" s="53">
        <v>57713.860000000015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2"/>
        <v>-53079.03</v>
      </c>
      <c r="AA92" s="21"/>
      <c r="AB92" s="47">
        <f t="shared" si="11"/>
        <v>53079.030000000013</v>
      </c>
      <c r="AC92" s="48">
        <f t="shared" si="12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346</v>
      </c>
      <c r="F93" s="52">
        <v>-33500</v>
      </c>
      <c r="G93" s="53" t="str">
        <f t="shared" si="0"/>
        <v/>
      </c>
      <c r="H93" s="52">
        <f t="shared" si="10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2"/>
        <v>-33500</v>
      </c>
      <c r="AA93" s="21"/>
      <c r="AB93" s="47">
        <f t="shared" si="11"/>
        <v>33500</v>
      </c>
      <c r="AC93" s="48">
        <f t="shared" si="12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331</v>
      </c>
      <c r="F94" s="52">
        <v>-5000</v>
      </c>
      <c r="G94" s="53" t="str">
        <f t="shared" si="0"/>
        <v/>
      </c>
      <c r="H94" s="52" t="str">
        <f t="shared" si="10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2"/>
        <v>-5000</v>
      </c>
      <c r="AA94" s="21"/>
      <c r="AB94" s="47">
        <f t="shared" si="11"/>
        <v>5000</v>
      </c>
      <c r="AC94" s="48">
        <f t="shared" si="12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347</v>
      </c>
      <c r="F95" s="52">
        <v>-2875.45</v>
      </c>
      <c r="G95" s="53" t="str">
        <f t="shared" si="0"/>
        <v/>
      </c>
      <c r="H95" s="52">
        <f t="shared" si="10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279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2"/>
        <v>-2875.45</v>
      </c>
      <c r="AA95" s="21"/>
      <c r="AB95" s="47">
        <f t="shared" si="11"/>
        <v>2875.45</v>
      </c>
      <c r="AC95" s="48">
        <f t="shared" si="12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197</v>
      </c>
      <c r="F96" s="52">
        <v>-1500</v>
      </c>
      <c r="G96" s="53">
        <f t="shared" si="0"/>
        <v>160.71428571428569</v>
      </c>
      <c r="H96" s="52" t="str">
        <f t="shared" si="10"/>
        <v/>
      </c>
      <c r="I96" s="53"/>
      <c r="J96" s="52"/>
      <c r="K96" s="53"/>
      <c r="L96" s="52"/>
      <c r="M96" s="53"/>
      <c r="N96" s="52"/>
      <c r="O96" s="53"/>
      <c r="P96" s="52">
        <v>1339.2857142857142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2"/>
        <v>-1500</v>
      </c>
      <c r="AA96" s="21"/>
      <c r="AB96" s="47">
        <f t="shared" si="11"/>
        <v>1500</v>
      </c>
      <c r="AC96" s="48">
        <f t="shared" si="12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202</v>
      </c>
      <c r="F97" s="52">
        <v>-1568</v>
      </c>
      <c r="G97" s="53">
        <f t="shared" si="0"/>
        <v>167.99999999999997</v>
      </c>
      <c r="H97" s="52" t="str">
        <f t="shared" si="10"/>
        <v/>
      </c>
      <c r="I97" s="53"/>
      <c r="J97" s="52"/>
      <c r="K97" s="53"/>
      <c r="L97" s="52"/>
      <c r="M97" s="53"/>
      <c r="N97" s="52"/>
      <c r="O97" s="53"/>
      <c r="P97" s="52">
        <v>1399.9999999999998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2"/>
        <v>-1568</v>
      </c>
      <c r="AA97" s="21"/>
      <c r="AB97" s="47">
        <f t="shared" si="11"/>
        <v>1567.9999999999998</v>
      </c>
      <c r="AC97" s="48">
        <f t="shared" si="12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121</v>
      </c>
      <c r="F98" s="52">
        <v>-2942.9</v>
      </c>
      <c r="G98" s="53">
        <f t="shared" si="0"/>
        <v>315.31071428571425</v>
      </c>
      <c r="H98" s="52" t="str">
        <f t="shared" si="10"/>
        <v/>
      </c>
      <c r="I98" s="53"/>
      <c r="J98" s="52"/>
      <c r="K98" s="53"/>
      <c r="L98" s="52"/>
      <c r="M98" s="53"/>
      <c r="N98" s="52"/>
      <c r="O98" s="53"/>
      <c r="P98" s="52">
        <v>2627.5892857142853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2"/>
        <v>-2942.9</v>
      </c>
      <c r="AA98" s="21"/>
      <c r="AB98" s="47">
        <f t="shared" si="11"/>
        <v>2942.8999999999996</v>
      </c>
      <c r="AC98" s="48">
        <f t="shared" si="12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348</v>
      </c>
      <c r="F99" s="52">
        <v>-8787.5</v>
      </c>
      <c r="G99" s="53" t="str">
        <f t="shared" si="0"/>
        <v/>
      </c>
      <c r="H99" s="52">
        <f t="shared" si="10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279</v>
      </c>
      <c r="T99" s="52">
        <f>-F99/0.95</f>
        <v>9250</v>
      </c>
      <c r="U99" s="55"/>
      <c r="V99" s="19"/>
      <c r="W99" s="19"/>
      <c r="X99" s="19"/>
      <c r="Y99" s="19"/>
      <c r="Z99" s="47">
        <f t="shared" si="2"/>
        <v>-8787.5</v>
      </c>
      <c r="AA99" s="21"/>
      <c r="AB99" s="47">
        <f t="shared" si="11"/>
        <v>8787.5</v>
      </c>
      <c r="AC99" s="48">
        <f t="shared" si="12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349</v>
      </c>
      <c r="F100" s="52">
        <v>-34098.21</v>
      </c>
      <c r="G100" s="53" t="str">
        <f t="shared" si="0"/>
        <v/>
      </c>
      <c r="H100" s="52">
        <f t="shared" si="10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279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2"/>
        <v>-34098.21</v>
      </c>
      <c r="AA100" s="21"/>
      <c r="AB100" s="47">
        <f t="shared" si="11"/>
        <v>34098.21</v>
      </c>
      <c r="AC100" s="48">
        <f t="shared" si="12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350</v>
      </c>
      <c r="F101" s="52">
        <v>-6900</v>
      </c>
      <c r="G101" s="53">
        <f t="shared" si="0"/>
        <v>739.28571428571422</v>
      </c>
      <c r="H101" s="52" t="str">
        <f t="shared" si="10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2"/>
        <v>-6900</v>
      </c>
      <c r="AA101" s="21"/>
      <c r="AB101" s="47">
        <f t="shared" si="11"/>
        <v>6900</v>
      </c>
      <c r="AC101" s="48">
        <f t="shared" si="12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351</v>
      </c>
      <c r="F102" s="52">
        <v>-9320</v>
      </c>
      <c r="G102" s="53">
        <f t="shared" si="0"/>
        <v>998.57142857142844</v>
      </c>
      <c r="H102" s="52" t="str">
        <f t="shared" si="10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2"/>
        <v>-9320</v>
      </c>
      <c r="AA102" s="21"/>
      <c r="AB102" s="47">
        <f t="shared" si="11"/>
        <v>9320</v>
      </c>
      <c r="AC102" s="48">
        <f t="shared" si="12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352</v>
      </c>
      <c r="F103" s="52">
        <v>-18500</v>
      </c>
      <c r="G103" s="53" t="str">
        <f t="shared" si="0"/>
        <v/>
      </c>
      <c r="H103" s="52">
        <f t="shared" si="10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2"/>
        <v>-18500</v>
      </c>
      <c r="AA103" s="21"/>
      <c r="AB103" s="47">
        <f t="shared" si="11"/>
        <v>18499.994999999999</v>
      </c>
      <c r="AC103" s="48">
        <f t="shared" si="12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353</v>
      </c>
      <c r="F104" s="81">
        <v>-26363.13</v>
      </c>
      <c r="G104" s="82" t="str">
        <f>IF(N104&gt;0, N104*0.12, IF(O104&gt;0, O104*0.12, IF(P104&gt;0, P104*0.12, IF(Q104&gt;0, Q104*0.12, ""))))</f>
        <v/>
      </c>
      <c r="H104" s="81" t="str">
        <f>IF(LEFT(E104,3)="BIR", F104*-1, IF(AND(LEFT(S104,15)="Clinicians Fee-", T104&gt;0), T104*-0.05, IF(O104&gt;0, O104*-0.05, IF(R104&gt;0, R104*-0.1, ""))))</f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2"/>
        <v>-26363.13</v>
      </c>
      <c r="AA104" s="21"/>
      <c r="AB104" s="47">
        <f t="shared" si="11"/>
        <v>26363.129999999997</v>
      </c>
      <c r="AC104" s="48">
        <f t="shared" si="12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160</v>
      </c>
      <c r="F105" s="73">
        <f>SUM(F70:F104)</f>
        <v>-477843.18000000005</v>
      </c>
      <c r="G105" s="74">
        <f t="shared" ref="G105:R105" si="14">SUM(G70:G104)</f>
        <v>5107.4860714285705</v>
      </c>
      <c r="H105" s="73">
        <f t="shared" si="14"/>
        <v>1692.0664619883014</v>
      </c>
      <c r="I105" s="74">
        <f t="shared" si="14"/>
        <v>10000</v>
      </c>
      <c r="J105" s="73">
        <f t="shared" si="14"/>
        <v>0</v>
      </c>
      <c r="K105" s="74">
        <f t="shared" si="14"/>
        <v>253.74000000000024</v>
      </c>
      <c r="L105" s="73">
        <f t="shared" si="14"/>
        <v>3780</v>
      </c>
      <c r="M105" s="74">
        <f t="shared" si="14"/>
        <v>85433.500000000015</v>
      </c>
      <c r="N105" s="73">
        <f t="shared" si="14"/>
        <v>24741.071428571428</v>
      </c>
      <c r="O105" s="74">
        <f t="shared" si="14"/>
        <v>0</v>
      </c>
      <c r="P105" s="73">
        <f t="shared" si="14"/>
        <v>15769.526785714286</v>
      </c>
      <c r="Q105" s="74">
        <f t="shared" si="14"/>
        <v>2051.7857142857142</v>
      </c>
      <c r="R105" s="73">
        <f t="shared" si="14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2"/>
        <v>-477843.18000000005</v>
      </c>
      <c r="AA105" s="21"/>
      <c r="AB105" s="47">
        <f t="shared" si="11"/>
        <v>477843.17500000005</v>
      </c>
      <c r="AC105" s="48">
        <f t="shared" si="12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si="0"/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2"/>
        <v>0</v>
      </c>
      <c r="AA106" s="21"/>
      <c r="AB106" s="47">
        <f t="shared" ref="AB106:AB182" si="15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354</v>
      </c>
      <c r="D107" s="50" t="s">
        <v>355</v>
      </c>
      <c r="E107" s="51" t="s">
        <v>356</v>
      </c>
      <c r="F107" s="52">
        <v>-2780.99</v>
      </c>
      <c r="G107" s="53" t="str">
        <f t="shared" si="0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55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2"/>
        <v>-2780.99</v>
      </c>
      <c r="AA107" s="21"/>
      <c r="AB107" s="47">
        <f t="shared" si="15"/>
        <v>2483.0267857142853</v>
      </c>
      <c r="AC107" s="48">
        <f t="shared" ref="AC107:AC182" si="16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357</v>
      </c>
      <c r="F108" s="52">
        <v>-169845.93</v>
      </c>
      <c r="G108" s="53">
        <f t="shared" si="0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2"/>
        <v>-169845.93</v>
      </c>
      <c r="AA108" s="21"/>
      <c r="AB108" s="47">
        <f t="shared" si="15"/>
        <v>169845.93639999998</v>
      </c>
      <c r="AC108" s="48">
        <f t="shared" si="16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358</v>
      </c>
      <c r="F109" s="52">
        <v>-33183.019999999997</v>
      </c>
      <c r="G109" s="53" t="str">
        <f t="shared" si="0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159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2"/>
        <v>-33183.019999999997</v>
      </c>
      <c r="AA109" s="21"/>
      <c r="AB109" s="47">
        <f t="shared" si="15"/>
        <v>29563.054181818177</v>
      </c>
      <c r="AC109" s="48">
        <f t="shared" si="16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334</v>
      </c>
      <c r="F110" s="52">
        <v>-16454</v>
      </c>
      <c r="G110" s="53" t="str">
        <f t="shared" si="0"/>
        <v/>
      </c>
      <c r="H110" s="52">
        <f t="shared" ref="H110:H141" si="17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2"/>
        <v>-16454</v>
      </c>
      <c r="AA110" s="21"/>
      <c r="AB110" s="47">
        <f t="shared" si="15"/>
        <v>16454</v>
      </c>
      <c r="AC110" s="48">
        <f t="shared" si="16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359</v>
      </c>
      <c r="F111" s="52">
        <v>-1890</v>
      </c>
      <c r="G111" s="53">
        <f t="shared" si="0"/>
        <v>202.49999999999997</v>
      </c>
      <c r="H111" s="52" t="str">
        <f t="shared" si="17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si="2"/>
        <v>-1890</v>
      </c>
      <c r="AA111" s="21"/>
      <c r="AB111" s="47">
        <f t="shared" si="15"/>
        <v>1889.9999999999998</v>
      </c>
      <c r="AC111" s="48">
        <f t="shared" si="16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360</v>
      </c>
      <c r="F112" s="52">
        <v>-5000</v>
      </c>
      <c r="G112" s="53">
        <f t="shared" si="0"/>
        <v>535.71428571428567</v>
      </c>
      <c r="H112" s="52" t="str">
        <f t="shared" si="17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"/>
        <v>-5000</v>
      </c>
      <c r="AA112" s="21"/>
      <c r="AB112" s="47">
        <f t="shared" si="15"/>
        <v>4999.9999999999991</v>
      </c>
      <c r="AC112" s="48">
        <f t="shared" si="16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305</v>
      </c>
      <c r="F113" s="52">
        <v>-1699</v>
      </c>
      <c r="G113" s="53">
        <f t="shared" si="0"/>
        <v>182.03571428571425</v>
      </c>
      <c r="H113" s="52" t="str">
        <f t="shared" si="17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"/>
        <v>-1699</v>
      </c>
      <c r="AA113" s="21"/>
      <c r="AB113" s="47">
        <f t="shared" si="15"/>
        <v>1698.9999999999998</v>
      </c>
      <c r="AC113" s="48">
        <f t="shared" si="16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361</v>
      </c>
      <c r="F114" s="52">
        <v>-599</v>
      </c>
      <c r="G114" s="53">
        <f t="shared" si="0"/>
        <v>64.178571428571431</v>
      </c>
      <c r="H114" s="52" t="str">
        <f t="shared" si="17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"/>
        <v>-599</v>
      </c>
      <c r="AA114" s="21"/>
      <c r="AB114" s="47">
        <f t="shared" si="15"/>
        <v>599</v>
      </c>
      <c r="AC114" s="48">
        <f t="shared" si="16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362</v>
      </c>
      <c r="F115" s="52">
        <v>-39256.21</v>
      </c>
      <c r="G115" s="53" t="str">
        <f t="shared" si="0"/>
        <v/>
      </c>
      <c r="H115" s="52">
        <f t="shared" si="17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281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"/>
        <v>-39256.21</v>
      </c>
      <c r="AA115" s="21"/>
      <c r="AB115" s="47">
        <f t="shared" si="15"/>
        <v>39256.21</v>
      </c>
      <c r="AC115" s="48">
        <f t="shared" si="16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363</v>
      </c>
      <c r="F116" s="52">
        <v>-17196.7</v>
      </c>
      <c r="G116" s="53" t="str">
        <f t="shared" si="0"/>
        <v/>
      </c>
      <c r="H116" s="52">
        <f t="shared" si="17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281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"/>
        <v>-17196.7</v>
      </c>
      <c r="AA116" s="21"/>
      <c r="AB116" s="47">
        <f t="shared" si="15"/>
        <v>17196.700000000004</v>
      </c>
      <c r="AC116" s="48">
        <f t="shared" si="16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364</v>
      </c>
      <c r="F117" s="52">
        <v>-13562.95</v>
      </c>
      <c r="G117" s="53" t="str">
        <f t="shared" si="0"/>
        <v/>
      </c>
      <c r="H117" s="52">
        <f t="shared" si="17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281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"/>
        <v>-13562.95</v>
      </c>
      <c r="AA117" s="21"/>
      <c r="AB117" s="47">
        <f t="shared" si="15"/>
        <v>13562.95</v>
      </c>
      <c r="AC117" s="48">
        <f t="shared" si="16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365</v>
      </c>
      <c r="F118" s="52">
        <v>-47569.99</v>
      </c>
      <c r="G118" s="53" t="str">
        <f t="shared" si="0"/>
        <v/>
      </c>
      <c r="H118" s="52">
        <f t="shared" si="17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279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"/>
        <v>-47569.99</v>
      </c>
      <c r="AA118" s="21"/>
      <c r="AB118" s="47">
        <f t="shared" si="15"/>
        <v>47569.99</v>
      </c>
      <c r="AC118" s="48">
        <f t="shared" si="16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366</v>
      </c>
      <c r="F119" s="52">
        <v>-2968.75</v>
      </c>
      <c r="G119" s="53" t="str">
        <f t="shared" si="0"/>
        <v/>
      </c>
      <c r="H119" s="52">
        <f t="shared" si="17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279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"/>
        <v>-2968.75</v>
      </c>
      <c r="AA119" s="21"/>
      <c r="AB119" s="47">
        <f t="shared" si="15"/>
        <v>2968.75</v>
      </c>
      <c r="AC119" s="48">
        <f t="shared" si="16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367</v>
      </c>
      <c r="F120" s="52">
        <v>-4800</v>
      </c>
      <c r="G120" s="53">
        <f t="shared" si="0"/>
        <v>514.28571428571422</v>
      </c>
      <c r="H120" s="52" t="str">
        <f t="shared" si="17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"/>
        <v>-4800</v>
      </c>
      <c r="AA120" s="21"/>
      <c r="AB120" s="47">
        <f t="shared" si="15"/>
        <v>4800</v>
      </c>
      <c r="AC120" s="48">
        <f t="shared" si="16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368</v>
      </c>
      <c r="F121" s="52">
        <v>-20000</v>
      </c>
      <c r="G121" s="53" t="str">
        <f t="shared" si="0"/>
        <v/>
      </c>
      <c r="H121" s="52">
        <f t="shared" si="17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"/>
        <v>-20000</v>
      </c>
      <c r="AA121" s="21"/>
      <c r="AB121" s="47">
        <f t="shared" si="15"/>
        <v>20000</v>
      </c>
      <c r="AC121" s="48">
        <f t="shared" si="16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369</v>
      </c>
      <c r="F122" s="52">
        <v>-19749.75</v>
      </c>
      <c r="G122" s="53" t="str">
        <f t="shared" si="0"/>
        <v/>
      </c>
      <c r="H122" s="52" t="str">
        <f t="shared" si="17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291</v>
      </c>
      <c r="T122" s="52">
        <v>9932.7999999999993</v>
      </c>
      <c r="U122" s="55"/>
      <c r="V122" s="19"/>
      <c r="W122" s="19"/>
      <c r="X122" s="19"/>
      <c r="Y122" s="19"/>
      <c r="Z122" s="47">
        <f t="shared" si="2"/>
        <v>-19749.75</v>
      </c>
      <c r="AA122" s="21"/>
      <c r="AB122" s="47">
        <f t="shared" si="15"/>
        <v>19749.75</v>
      </c>
      <c r="AC122" s="48">
        <f t="shared" si="16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370</v>
      </c>
      <c r="F123" s="52">
        <v>-29836.05</v>
      </c>
      <c r="G123" s="53" t="str">
        <f t="shared" si="0"/>
        <v/>
      </c>
      <c r="H123" s="52" t="str">
        <f t="shared" si="17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290</v>
      </c>
      <c r="T123" s="52"/>
      <c r="U123" s="55">
        <v>-3500</v>
      </c>
      <c r="V123" s="19"/>
      <c r="W123" s="19"/>
      <c r="X123" s="19"/>
      <c r="Y123" s="19"/>
      <c r="Z123" s="47">
        <f t="shared" si="2"/>
        <v>-29836.05</v>
      </c>
      <c r="AA123" s="21"/>
      <c r="AB123" s="47">
        <f t="shared" si="15"/>
        <v>29836.049999999996</v>
      </c>
      <c r="AC123" s="48">
        <f t="shared" si="16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371</v>
      </c>
      <c r="F124" s="52">
        <v>-3300</v>
      </c>
      <c r="G124" s="53">
        <f t="shared" si="0"/>
        <v>353.5714285714285</v>
      </c>
      <c r="H124" s="52" t="str">
        <f t="shared" si="17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"/>
        <v>-3300</v>
      </c>
      <c r="AA124" s="21"/>
      <c r="AB124" s="47">
        <f t="shared" si="15"/>
        <v>3299.9999999999995</v>
      </c>
      <c r="AC124" s="48">
        <f t="shared" si="16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35</v>
      </c>
      <c r="F125" s="52">
        <v>-3000</v>
      </c>
      <c r="G125" s="53">
        <f t="shared" si="0"/>
        <v>321.42857142857139</v>
      </c>
      <c r="H125" s="52" t="str">
        <f t="shared" si="17"/>
        <v/>
      </c>
      <c r="I125" s="53"/>
      <c r="J125" s="52"/>
      <c r="K125" s="53"/>
      <c r="L125" s="52"/>
      <c r="M125" s="53"/>
      <c r="N125" s="52"/>
      <c r="O125" s="53"/>
      <c r="P125" s="52">
        <v>2678.5714285714284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"/>
        <v>-3000</v>
      </c>
      <c r="AA125" s="21"/>
      <c r="AB125" s="47">
        <f t="shared" si="15"/>
        <v>3000</v>
      </c>
      <c r="AC125" s="48">
        <f t="shared" si="16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35</v>
      </c>
      <c r="F126" s="52">
        <v>-3000</v>
      </c>
      <c r="G126" s="53">
        <f t="shared" si="0"/>
        <v>321.42857142857139</v>
      </c>
      <c r="H126" s="52" t="str">
        <f t="shared" si="17"/>
        <v/>
      </c>
      <c r="I126" s="53"/>
      <c r="J126" s="52"/>
      <c r="K126" s="53"/>
      <c r="L126" s="52"/>
      <c r="M126" s="53"/>
      <c r="N126" s="52"/>
      <c r="O126" s="53"/>
      <c r="P126" s="52">
        <v>2678.5714285714284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"/>
        <v>-3000</v>
      </c>
      <c r="AA126" s="21"/>
      <c r="AB126" s="47">
        <f t="shared" si="15"/>
        <v>3000</v>
      </c>
      <c r="AC126" s="48">
        <f t="shared" si="16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312</v>
      </c>
      <c r="F127" s="52">
        <v>-11409.63</v>
      </c>
      <c r="G127" s="53" t="str">
        <f t="shared" si="0"/>
        <v/>
      </c>
      <c r="H127" s="52" t="str">
        <f t="shared" si="17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292</v>
      </c>
      <c r="T127" s="52">
        <v>11409.63</v>
      </c>
      <c r="U127" s="55"/>
      <c r="V127" s="19"/>
      <c r="W127" s="19"/>
      <c r="X127" s="19"/>
      <c r="Y127" s="19"/>
      <c r="Z127" s="47">
        <f t="shared" si="2"/>
        <v>-11409.63</v>
      </c>
      <c r="AA127" s="21"/>
      <c r="AB127" s="47">
        <f t="shared" si="15"/>
        <v>11409.63</v>
      </c>
      <c r="AC127" s="48">
        <f t="shared" si="16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35</v>
      </c>
      <c r="F128" s="52">
        <v>-3000</v>
      </c>
      <c r="G128" s="53">
        <f t="shared" si="0"/>
        <v>321.42857142857139</v>
      </c>
      <c r="H128" s="52" t="str">
        <f t="shared" si="17"/>
        <v/>
      </c>
      <c r="I128" s="53"/>
      <c r="J128" s="52"/>
      <c r="K128" s="53"/>
      <c r="L128" s="52"/>
      <c r="M128" s="53"/>
      <c r="N128" s="52"/>
      <c r="O128" s="53"/>
      <c r="P128" s="52">
        <v>2678.5714285714284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"/>
        <v>-3000</v>
      </c>
      <c r="AA128" s="21"/>
      <c r="AB128" s="47">
        <f t="shared" si="15"/>
        <v>3000</v>
      </c>
      <c r="AC128" s="48">
        <f t="shared" si="16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35</v>
      </c>
      <c r="F129" s="52">
        <v>-3000</v>
      </c>
      <c r="G129" s="53">
        <f t="shared" si="0"/>
        <v>321.42857142857139</v>
      </c>
      <c r="H129" s="52" t="str">
        <f t="shared" si="17"/>
        <v/>
      </c>
      <c r="I129" s="53"/>
      <c r="J129" s="52"/>
      <c r="K129" s="53"/>
      <c r="L129" s="52"/>
      <c r="M129" s="53"/>
      <c r="N129" s="52"/>
      <c r="O129" s="53"/>
      <c r="P129" s="52">
        <v>2678.5714285714284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"/>
        <v>-3000</v>
      </c>
      <c r="AA129" s="21"/>
      <c r="AB129" s="47">
        <f t="shared" si="15"/>
        <v>3000</v>
      </c>
      <c r="AC129" s="48">
        <f t="shared" si="16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35</v>
      </c>
      <c r="F130" s="52">
        <v>-3000</v>
      </c>
      <c r="G130" s="53">
        <f t="shared" si="0"/>
        <v>321.42857142857139</v>
      </c>
      <c r="H130" s="52" t="str">
        <f t="shared" si="17"/>
        <v/>
      </c>
      <c r="I130" s="53"/>
      <c r="J130" s="52"/>
      <c r="K130" s="53"/>
      <c r="L130" s="52"/>
      <c r="M130" s="53"/>
      <c r="N130" s="52"/>
      <c r="O130" s="53"/>
      <c r="P130" s="52">
        <v>2678.5714285714284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"/>
        <v>-3000</v>
      </c>
      <c r="AA130" s="21"/>
      <c r="AB130" s="47">
        <f t="shared" si="15"/>
        <v>3000</v>
      </c>
      <c r="AC130" s="48">
        <f t="shared" si="16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35</v>
      </c>
      <c r="F131" s="52">
        <v>-3000</v>
      </c>
      <c r="G131" s="53">
        <f t="shared" si="0"/>
        <v>321.42857142857139</v>
      </c>
      <c r="H131" s="52" t="str">
        <f t="shared" si="17"/>
        <v/>
      </c>
      <c r="I131" s="53"/>
      <c r="J131" s="52"/>
      <c r="K131" s="53"/>
      <c r="L131" s="52"/>
      <c r="M131" s="53"/>
      <c r="N131" s="52"/>
      <c r="O131" s="53"/>
      <c r="P131" s="52">
        <v>2678.5714285714284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"/>
        <v>-3000</v>
      </c>
      <c r="AA131" s="21"/>
      <c r="AB131" s="47">
        <f t="shared" si="15"/>
        <v>3000</v>
      </c>
      <c r="AC131" s="48">
        <f t="shared" si="16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35</v>
      </c>
      <c r="F132" s="52">
        <v>-3000</v>
      </c>
      <c r="G132" s="53">
        <f t="shared" si="0"/>
        <v>321.42857142857139</v>
      </c>
      <c r="H132" s="52" t="str">
        <f t="shared" si="17"/>
        <v/>
      </c>
      <c r="I132" s="53"/>
      <c r="J132" s="52"/>
      <c r="K132" s="53"/>
      <c r="L132" s="52"/>
      <c r="M132" s="53"/>
      <c r="N132" s="52"/>
      <c r="O132" s="53"/>
      <c r="P132" s="52">
        <v>2678.5714285714284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"/>
        <v>-3000</v>
      </c>
      <c r="AA132" s="21"/>
      <c r="AB132" s="47">
        <f t="shared" si="15"/>
        <v>3000</v>
      </c>
      <c r="AC132" s="48">
        <f t="shared" si="16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372</v>
      </c>
      <c r="F133" s="52">
        <v>-90570.27</v>
      </c>
      <c r="G133" s="53" t="str">
        <f t="shared" si="0"/>
        <v/>
      </c>
      <c r="H133" s="52">
        <f t="shared" si="17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279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"/>
        <v>-90570.27</v>
      </c>
      <c r="AA133" s="21"/>
      <c r="AB133" s="47">
        <f t="shared" si="15"/>
        <v>90570.270000000019</v>
      </c>
      <c r="AC133" s="48">
        <f t="shared" si="16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373</v>
      </c>
      <c r="F134" s="52">
        <v>-7803.57</v>
      </c>
      <c r="G134" s="53" t="str">
        <f t="shared" si="0"/>
        <v/>
      </c>
      <c r="H134" s="52">
        <f t="shared" si="17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279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"/>
        <v>-7803.57</v>
      </c>
      <c r="AA134" s="21"/>
      <c r="AB134" s="47">
        <f t="shared" si="15"/>
        <v>7803.57</v>
      </c>
      <c r="AC134" s="48">
        <f t="shared" si="16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374</v>
      </c>
      <c r="F135" s="52">
        <v>-1880.02</v>
      </c>
      <c r="G135" s="53" t="str">
        <f t="shared" si="0"/>
        <v/>
      </c>
      <c r="H135" s="52" t="str">
        <f t="shared" si="17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55</v>
      </c>
      <c r="T135" s="52">
        <v>1678.59</v>
      </c>
      <c r="U135" s="55"/>
      <c r="V135" s="19"/>
      <c r="W135" s="19"/>
      <c r="X135" s="19"/>
      <c r="Y135" s="19"/>
      <c r="Z135" s="47">
        <f t="shared" si="2"/>
        <v>-1880.02</v>
      </c>
      <c r="AA135" s="21"/>
      <c r="AB135" s="47">
        <f t="shared" si="15"/>
        <v>1678.59</v>
      </c>
      <c r="AC135" s="48">
        <f t="shared" si="16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351</v>
      </c>
      <c r="F136" s="52">
        <v>-52919.232400000001</v>
      </c>
      <c r="G136" s="53">
        <f t="shared" si="0"/>
        <v>5669.9177571428572</v>
      </c>
      <c r="H136" s="52" t="str">
        <f t="shared" si="17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"/>
        <v>-52919.232400000001</v>
      </c>
      <c r="AA136" s="21"/>
      <c r="AB136" s="47">
        <f t="shared" si="15"/>
        <v>52919.232400000001</v>
      </c>
      <c r="AC136" s="48">
        <f t="shared" si="16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375</v>
      </c>
      <c r="F137" s="52">
        <v>-50934.080000000002</v>
      </c>
      <c r="G137" s="53" t="str">
        <f t="shared" si="0"/>
        <v/>
      </c>
      <c r="H137" s="52" t="str">
        <f t="shared" si="17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286</v>
      </c>
      <c r="T137" s="52">
        <v>50934.080000000002</v>
      </c>
      <c r="U137" s="55"/>
      <c r="V137" s="19"/>
      <c r="W137" s="19"/>
      <c r="X137" s="19"/>
      <c r="Y137" s="19"/>
      <c r="Z137" s="47">
        <f t="shared" si="2"/>
        <v>-50934.080000000002</v>
      </c>
      <c r="AA137" s="21"/>
      <c r="AB137" s="47">
        <f t="shared" si="15"/>
        <v>50934.080000000002</v>
      </c>
      <c r="AC137" s="48">
        <f t="shared" si="16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351</v>
      </c>
      <c r="F138" s="52">
        <v>-9320</v>
      </c>
      <c r="G138" s="53">
        <f t="shared" si="0"/>
        <v>998.57159999999999</v>
      </c>
      <c r="H138" s="52" t="str">
        <f t="shared" si="17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"/>
        <v>-9320</v>
      </c>
      <c r="AA138" s="21"/>
      <c r="AB138" s="47">
        <f t="shared" si="15"/>
        <v>9320.0015999999996</v>
      </c>
      <c r="AC138" s="48">
        <f t="shared" si="16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333</v>
      </c>
      <c r="F139" s="52">
        <v>-2000</v>
      </c>
      <c r="G139" s="53" t="str">
        <f t="shared" si="0"/>
        <v/>
      </c>
      <c r="H139" s="52" t="str">
        <f t="shared" si="17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290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"/>
        <v>-2000</v>
      </c>
      <c r="AA139" s="21"/>
      <c r="AB139" s="47">
        <f t="shared" si="15"/>
        <v>2000</v>
      </c>
      <c r="AC139" s="48">
        <f t="shared" si="16"/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376</v>
      </c>
      <c r="F140" s="52">
        <v>-1875</v>
      </c>
      <c r="G140" s="53">
        <f t="shared" si="0"/>
        <v>200.89285714285711</v>
      </c>
      <c r="H140" s="52" t="str">
        <f t="shared" si="17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"/>
        <v>-1875</v>
      </c>
      <c r="AA140" s="21"/>
      <c r="AB140" s="47">
        <f t="shared" si="15"/>
        <v>1874.9999999999998</v>
      </c>
      <c r="AC140" s="48">
        <f t="shared" si="16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377</v>
      </c>
      <c r="F141" s="52">
        <v>-169845.93</v>
      </c>
      <c r="G141" s="53">
        <f t="shared" si="0"/>
        <v>19048.142399999997</v>
      </c>
      <c r="H141" s="52">
        <f t="shared" si="17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"/>
        <v>-169845.93</v>
      </c>
      <c r="AA141" s="21"/>
      <c r="AB141" s="47">
        <f t="shared" si="15"/>
        <v>169845.93639999998</v>
      </c>
      <c r="AC141" s="48">
        <f t="shared" si="16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378</v>
      </c>
      <c r="F142" s="81">
        <v>-41179.58</v>
      </c>
      <c r="G142" s="82">
        <f>IF(N142&gt;0, N142*0.12, IF(O142&gt;0, O142*0.12, IF(P142&gt;0, P142*0.12, IF(Q142&gt;0, Q142*0.12, ""))))</f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"/>
        <v>-41179.58</v>
      </c>
      <c r="AA142" s="21"/>
      <c r="AB142" s="47">
        <f t="shared" si="15"/>
        <v>41179.58</v>
      </c>
      <c r="AC142" s="48">
        <f t="shared" si="16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18">SUM(F107:F142)</f>
        <v>-890429.6523999999</v>
      </c>
      <c r="G143" s="74">
        <f t="shared" si="18"/>
        <v>53560.270546753251</v>
      </c>
      <c r="H143" s="73">
        <f t="shared" si="18"/>
        <v>-14516.270968633706</v>
      </c>
      <c r="I143" s="74">
        <f t="shared" si="18"/>
        <v>0</v>
      </c>
      <c r="J143" s="73">
        <f t="shared" si="18"/>
        <v>2612.8000000000002</v>
      </c>
      <c r="K143" s="74">
        <f t="shared" si="18"/>
        <v>789.32000000000016</v>
      </c>
      <c r="L143" s="73">
        <f t="shared" si="18"/>
        <v>4080</v>
      </c>
      <c r="M143" s="74">
        <f t="shared" si="18"/>
        <v>35670.879999999997</v>
      </c>
      <c r="N143" s="73">
        <f t="shared" si="18"/>
        <v>70628.780357142867</v>
      </c>
      <c r="O143" s="74">
        <f t="shared" si="18"/>
        <v>317469.03999999998</v>
      </c>
      <c r="P143" s="73">
        <f t="shared" si="18"/>
        <v>18749.999999999996</v>
      </c>
      <c r="Q143" s="74">
        <f t="shared" si="18"/>
        <v>39487.767532467537</v>
      </c>
      <c r="R143" s="73">
        <f t="shared" si="18"/>
        <v>22222.222222222223</v>
      </c>
      <c r="S143" s="75">
        <f t="shared" si="18"/>
        <v>0</v>
      </c>
      <c r="T143" s="73">
        <f t="shared" si="18"/>
        <v>339055.49807758036</v>
      </c>
      <c r="U143" s="76">
        <f t="shared" si="18"/>
        <v>-3500</v>
      </c>
      <c r="V143" s="19"/>
      <c r="W143" s="19"/>
      <c r="X143" s="19"/>
      <c r="Y143" s="19"/>
      <c r="Z143" s="47">
        <f t="shared" si="2"/>
        <v>-890429.6523999999</v>
      </c>
      <c r="AA143" s="21"/>
      <c r="AB143" s="47">
        <f t="shared" si="15"/>
        <v>886310.30776753253</v>
      </c>
      <c r="AC143" s="48">
        <f t="shared" si="16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"/>
        <v>0</v>
      </c>
      <c r="AA144" s="21"/>
      <c r="AB144" s="47">
        <f t="shared" si="15"/>
        <v>0</v>
      </c>
      <c r="AC144" s="48">
        <f t="shared" si="16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"/>
        <v>0</v>
      </c>
      <c r="AA145" s="21"/>
      <c r="AB145" s="47">
        <f t="shared" si="15"/>
        <v>0</v>
      </c>
      <c r="AC145" s="48">
        <f t="shared" si="16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"/>
        <v>0</v>
      </c>
      <c r="AA146" s="21"/>
      <c r="AB146" s="47">
        <f t="shared" si="15"/>
        <v>0</v>
      </c>
      <c r="AC146" s="48">
        <f t="shared" si="16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"/>
        <v>0</v>
      </c>
      <c r="AA147" s="21"/>
      <c r="AB147" s="47">
        <f t="shared" si="15"/>
        <v>0</v>
      </c>
      <c r="AC147" s="48">
        <f t="shared" si="16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"/>
        <v>0</v>
      </c>
      <c r="AA148" s="21"/>
      <c r="AB148" s="47">
        <f t="shared" si="15"/>
        <v>0</v>
      </c>
      <c r="AC148" s="48">
        <f t="shared" si="16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"/>
        <v>0</v>
      </c>
      <c r="AA149" s="21"/>
      <c r="AB149" s="47">
        <f t="shared" si="15"/>
        <v>0</v>
      </c>
      <c r="AC149" s="48">
        <f t="shared" si="16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"/>
        <v>0</v>
      </c>
      <c r="AA150" s="21"/>
      <c r="AB150" s="47">
        <f t="shared" si="15"/>
        <v>0</v>
      </c>
      <c r="AC150" s="48">
        <f t="shared" si="16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"/>
        <v>0</v>
      </c>
      <c r="AA151" s="21"/>
      <c r="AB151" s="47">
        <f t="shared" si="15"/>
        <v>0</v>
      </c>
      <c r="AC151" s="48">
        <f t="shared" si="16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"/>
        <v>0</v>
      </c>
      <c r="AA152" s="21"/>
      <c r="AB152" s="47">
        <f t="shared" si="15"/>
        <v>0</v>
      </c>
      <c r="AC152" s="48">
        <f t="shared" si="16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"/>
        <v>0</v>
      </c>
      <c r="AA153" s="21"/>
      <c r="AB153" s="47">
        <f t="shared" si="15"/>
        <v>0</v>
      </c>
      <c r="AC153" s="48">
        <f t="shared" si="16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"/>
        <v>0</v>
      </c>
      <c r="AA154" s="21"/>
      <c r="AB154" s="47">
        <f t="shared" si="15"/>
        <v>0</v>
      </c>
      <c r="AC154" s="48">
        <f t="shared" si="16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"/>
        <v>0</v>
      </c>
      <c r="AA155" s="21"/>
      <c r="AB155" s="47">
        <f t="shared" si="15"/>
        <v>0</v>
      </c>
      <c r="AC155" s="48">
        <f t="shared" si="16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"/>
        <v>0</v>
      </c>
      <c r="AA156" s="21"/>
      <c r="AB156" s="47">
        <f t="shared" si="15"/>
        <v>0</v>
      </c>
      <c r="AC156" s="48">
        <f t="shared" si="16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"/>
        <v>0</v>
      </c>
      <c r="AA157" s="21"/>
      <c r="AB157" s="47">
        <f t="shared" si="15"/>
        <v>0</v>
      </c>
      <c r="AC157" s="48">
        <f t="shared" si="16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"/>
        <v>0</v>
      </c>
      <c r="AA158" s="21"/>
      <c r="AB158" s="47">
        <f t="shared" si="15"/>
        <v>0</v>
      </c>
      <c r="AC158" s="48">
        <f t="shared" si="16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"/>
        <v>0</v>
      </c>
      <c r="AA159" s="21"/>
      <c r="AB159" s="47">
        <f t="shared" si="15"/>
        <v>0</v>
      </c>
      <c r="AC159" s="48">
        <f t="shared" si="16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"/>
        <v>0</v>
      </c>
      <c r="AA160" s="21"/>
      <c r="AB160" s="47">
        <f t="shared" si="15"/>
        <v>0</v>
      </c>
      <c r="AC160" s="48">
        <f t="shared" si="16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"/>
        <v>0</v>
      </c>
      <c r="AA161" s="21"/>
      <c r="AB161" s="47">
        <f t="shared" si="15"/>
        <v>0</v>
      </c>
      <c r="AC161" s="48">
        <f t="shared" si="16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"/>
        <v>0</v>
      </c>
      <c r="AA162" s="21"/>
      <c r="AB162" s="47">
        <f t="shared" si="15"/>
        <v>0</v>
      </c>
      <c r="AC162" s="48">
        <f t="shared" si="16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"/>
        <v>0</v>
      </c>
      <c r="AA163" s="21"/>
      <c r="AB163" s="47">
        <f t="shared" si="15"/>
        <v>0</v>
      </c>
      <c r="AC163" s="48">
        <f t="shared" si="16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"/>
        <v>0</v>
      </c>
      <c r="AA164" s="21"/>
      <c r="AB164" s="47">
        <f t="shared" si="15"/>
        <v>0</v>
      </c>
      <c r="AC164" s="48">
        <f t="shared" si="16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"/>
        <v>0</v>
      </c>
      <c r="AA165" s="21"/>
      <c r="AB165" s="47">
        <f t="shared" si="15"/>
        <v>0</v>
      </c>
      <c r="AC165" s="48">
        <f t="shared" si="16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"/>
        <v>0</v>
      </c>
      <c r="AA166" s="21"/>
      <c r="AB166" s="47">
        <f t="shared" si="15"/>
        <v>0</v>
      </c>
      <c r="AC166" s="48">
        <f t="shared" si="16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"/>
        <v>0</v>
      </c>
      <c r="AA167" s="21"/>
      <c r="AB167" s="47">
        <f t="shared" si="15"/>
        <v>0</v>
      </c>
      <c r="AC167" s="48">
        <f t="shared" si="16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"/>
        <v>0</v>
      </c>
      <c r="AA168" s="21"/>
      <c r="AB168" s="47">
        <f t="shared" si="15"/>
        <v>0</v>
      </c>
      <c r="AC168" s="48">
        <f t="shared" si="16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"/>
        <v>0</v>
      </c>
      <c r="AA169" s="21"/>
      <c r="AB169" s="47">
        <f t="shared" si="15"/>
        <v>0</v>
      </c>
      <c r="AC169" s="48">
        <f t="shared" si="16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"/>
        <v>0</v>
      </c>
      <c r="AA170" s="21"/>
      <c r="AB170" s="47">
        <f t="shared" si="15"/>
        <v>0</v>
      </c>
      <c r="AC170" s="48">
        <f t="shared" si="16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"/>
        <v>0</v>
      </c>
      <c r="AA171" s="21"/>
      <c r="AB171" s="47">
        <f t="shared" si="15"/>
        <v>0</v>
      </c>
      <c r="AC171" s="48">
        <f t="shared" si="16"/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"/>
        <v>0</v>
      </c>
      <c r="AA172" s="21"/>
      <c r="AB172" s="47">
        <f t="shared" si="15"/>
        <v>0</v>
      </c>
      <c r="AC172" s="48">
        <f t="shared" si="16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"/>
        <v>0</v>
      </c>
      <c r="AA173" s="21"/>
      <c r="AB173" s="47">
        <f t="shared" si="15"/>
        <v>0</v>
      </c>
      <c r="AC173" s="48">
        <f t="shared" si="16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"/>
        <v>0</v>
      </c>
      <c r="AA174" s="21"/>
      <c r="AB174" s="47">
        <f t="shared" si="15"/>
        <v>0</v>
      </c>
      <c r="AC174" s="48">
        <f t="shared" si="16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si="2"/>
        <v>0</v>
      </c>
      <c r="AA175" s="21"/>
      <c r="AB175" s="47">
        <f t="shared" si="15"/>
        <v>0</v>
      </c>
      <c r="AC175" s="48">
        <f t="shared" si="16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2"/>
        <v>0</v>
      </c>
      <c r="AA176" s="21"/>
      <c r="AB176" s="47">
        <f t="shared" si="15"/>
        <v>0</v>
      </c>
      <c r="AC176" s="48">
        <f t="shared" si="16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2"/>
        <v>0</v>
      </c>
      <c r="AA177" s="21"/>
      <c r="AB177" s="47">
        <f t="shared" si="15"/>
        <v>0</v>
      </c>
      <c r="AC177" s="48">
        <f t="shared" si="16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2"/>
        <v>0</v>
      </c>
      <c r="AA178" s="21"/>
      <c r="AB178" s="47">
        <f t="shared" si="15"/>
        <v>0</v>
      </c>
      <c r="AC178" s="48">
        <f t="shared" si="16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2"/>
        <v>0</v>
      </c>
      <c r="AA179" s="21"/>
      <c r="AB179" s="47">
        <f t="shared" si="15"/>
        <v>0</v>
      </c>
      <c r="AC179" s="48">
        <f t="shared" si="16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2"/>
        <v>0</v>
      </c>
      <c r="AA180" s="21"/>
      <c r="AB180" s="47">
        <f t="shared" si="15"/>
        <v>0</v>
      </c>
      <c r="AC180" s="48">
        <f t="shared" si="16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2"/>
        <v>0</v>
      </c>
      <c r="AA181" s="21"/>
      <c r="AB181" s="47">
        <f t="shared" si="15"/>
        <v>0</v>
      </c>
      <c r="AC181" s="48">
        <f t="shared" si="16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2"/>
        <v>0</v>
      </c>
      <c r="AA182" s="21"/>
      <c r="AB182" s="47">
        <f t="shared" si="15"/>
        <v>0</v>
      </c>
      <c r="AC182" s="48">
        <f t="shared" si="16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1000000}"/>
  <mergeCells count="6"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614-FE4F-4551-A276-F39799D4AFDA}">
  <sheetPr codeName="Sheet8"/>
  <dimension ref="A1:AB1006"/>
  <sheetViews>
    <sheetView topLeftCell="E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7" t="s">
        <v>379</v>
      </c>
      <c r="D2" s="577"/>
      <c r="E2" s="577"/>
      <c r="F2" s="577"/>
      <c r="G2" s="577"/>
      <c r="H2" s="577"/>
      <c r="I2" s="577"/>
      <c r="J2" s="577"/>
      <c r="K2" s="577"/>
      <c r="L2" s="577"/>
      <c r="M2" s="577"/>
      <c r="N2" s="577"/>
      <c r="O2" s="57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85"/>
      <c r="V4" s="582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86"/>
      <c r="V5" s="583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86"/>
      <c r="V6" s="583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87"/>
      <c r="V7" s="584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5" t="s">
        <v>5</v>
      </c>
      <c r="D9" s="576"/>
      <c r="E9" s="578" t="s">
        <v>380</v>
      </c>
      <c r="F9" s="580" t="s">
        <v>381</v>
      </c>
      <c r="G9" s="578" t="s">
        <v>8</v>
      </c>
      <c r="H9" s="578" t="s">
        <v>9</v>
      </c>
      <c r="I9" s="328" t="s">
        <v>10</v>
      </c>
      <c r="J9" s="578" t="s">
        <v>11</v>
      </c>
      <c r="K9" s="578" t="s">
        <v>12</v>
      </c>
      <c r="L9" s="328" t="s">
        <v>13</v>
      </c>
      <c r="M9" s="328" t="s">
        <v>13</v>
      </c>
      <c r="N9" s="588" t="s">
        <v>382</v>
      </c>
      <c r="O9" s="588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3">
        <v>2026</v>
      </c>
      <c r="D10" s="574"/>
      <c r="E10" s="579"/>
      <c r="F10" s="581"/>
      <c r="G10" s="579"/>
      <c r="H10" s="579"/>
      <c r="I10" s="282" t="s">
        <v>383</v>
      </c>
      <c r="J10" s="579"/>
      <c r="K10" s="579"/>
      <c r="L10" s="239" t="s">
        <v>384</v>
      </c>
      <c r="M10" s="239" t="s">
        <v>384</v>
      </c>
      <c r="N10" s="589"/>
      <c r="O10" s="589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17</v>
      </c>
      <c r="D11" s="100" t="s">
        <v>355</v>
      </c>
      <c r="E11" s="101"/>
      <c r="F11" s="102" t="s">
        <v>385</v>
      </c>
      <c r="G11" s="101" t="s">
        <v>386</v>
      </c>
      <c r="H11" s="101" t="s">
        <v>387</v>
      </c>
      <c r="I11" s="103">
        <v>1819</v>
      </c>
      <c r="J11" s="104">
        <v>2700</v>
      </c>
      <c r="K11" s="104"/>
      <c r="L11" s="286">
        <f t="shared" ref="L11:L74" si="0">M11</f>
        <v>289.28571389999996</v>
      </c>
      <c r="M11" s="286">
        <f t="shared" ref="M11:M74" si="1">IF(J11-K11=0, 0, (J11-K11)*0.107142857)</f>
        <v>289.28571389999996</v>
      </c>
      <c r="N11" s="286">
        <f t="shared" ref="N11:N74" si="2">O11</f>
        <v>2410.7142861000002</v>
      </c>
      <c r="O11" s="286">
        <f t="shared" ref="O11:O74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1402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388</v>
      </c>
      <c r="G12" s="101" t="s">
        <v>386</v>
      </c>
      <c r="H12" s="101" t="s">
        <v>387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1100</v>
      </c>
      <c r="V12" s="300" t="s">
        <v>1403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389</v>
      </c>
      <c r="G13" s="101" t="s">
        <v>386</v>
      </c>
      <c r="H13" s="101" t="s">
        <v>387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1101</v>
      </c>
      <c r="V13" s="300" t="s">
        <v>1404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390</v>
      </c>
      <c r="G14" s="101" t="s">
        <v>386</v>
      </c>
      <c r="H14" s="101" t="s">
        <v>387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1102</v>
      </c>
      <c r="V14" s="300" t="s">
        <v>1405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391</v>
      </c>
      <c r="G15" s="101" t="s">
        <v>386</v>
      </c>
      <c r="H15" s="101" t="s">
        <v>387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1103</v>
      </c>
      <c r="V15" s="300" t="s">
        <v>1406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392</v>
      </c>
      <c r="E16" s="104"/>
      <c r="F16" s="102" t="s">
        <v>393</v>
      </c>
      <c r="G16" s="101" t="s">
        <v>386</v>
      </c>
      <c r="H16" s="101" t="s">
        <v>387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1104</v>
      </c>
      <c r="V16" s="300" t="s">
        <v>1407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394</v>
      </c>
      <c r="G17" s="101" t="s">
        <v>386</v>
      </c>
      <c r="H17" s="101" t="s">
        <v>387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1105</v>
      </c>
      <c r="V17" s="300" t="s">
        <v>1408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395</v>
      </c>
      <c r="G18" s="101" t="s">
        <v>386</v>
      </c>
      <c r="H18" s="101" t="s">
        <v>387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1106</v>
      </c>
      <c r="V18" s="300" t="s">
        <v>1409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396</v>
      </c>
      <c r="G19" s="101" t="s">
        <v>386</v>
      </c>
      <c r="H19" s="101" t="s">
        <v>387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1107</v>
      </c>
      <c r="V19" s="300" t="s">
        <v>1410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397</v>
      </c>
      <c r="G20" s="101" t="s">
        <v>386</v>
      </c>
      <c r="H20" s="101" t="s">
        <v>387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1108</v>
      </c>
      <c r="V20" s="300" t="s">
        <v>1411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398</v>
      </c>
      <c r="G21" s="101" t="s">
        <v>386</v>
      </c>
      <c r="H21" s="101" t="s">
        <v>387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1109</v>
      </c>
      <c r="V21" s="300" t="s">
        <v>1412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277</v>
      </c>
      <c r="E22" s="104"/>
      <c r="F22" s="102" t="s">
        <v>399</v>
      </c>
      <c r="G22" s="101" t="s">
        <v>386</v>
      </c>
      <c r="H22" s="101" t="s">
        <v>387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1110</v>
      </c>
      <c r="V22" s="300" t="s">
        <v>1413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400</v>
      </c>
      <c r="G23" s="101" t="s">
        <v>386</v>
      </c>
      <c r="H23" s="101" t="s">
        <v>387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1111</v>
      </c>
      <c r="V23" s="300" t="s">
        <v>1414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401</v>
      </c>
      <c r="G24" s="101" t="s">
        <v>386</v>
      </c>
      <c r="H24" s="101" t="s">
        <v>387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1112</v>
      </c>
      <c r="V24" s="300" t="s">
        <v>1415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402</v>
      </c>
      <c r="G25" s="101" t="s">
        <v>386</v>
      </c>
      <c r="H25" s="101" t="s">
        <v>387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1113</v>
      </c>
      <c r="V25" s="300" t="s">
        <v>1416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403</v>
      </c>
      <c r="G26" s="101" t="s">
        <v>386</v>
      </c>
      <c r="H26" s="101" t="s">
        <v>387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1114</v>
      </c>
      <c r="V26" s="300" t="s">
        <v>1417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332</v>
      </c>
      <c r="E27" s="104"/>
      <c r="F27" s="102" t="s">
        <v>404</v>
      </c>
      <c r="G27" s="101" t="s">
        <v>386</v>
      </c>
      <c r="H27" s="101" t="s">
        <v>387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1115</v>
      </c>
      <c r="V27" s="300" t="s">
        <v>1418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405</v>
      </c>
      <c r="G28" s="101" t="s">
        <v>386</v>
      </c>
      <c r="H28" s="101" t="s">
        <v>387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1116</v>
      </c>
      <c r="V28" s="300" t="s">
        <v>1419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406</v>
      </c>
      <c r="G29" s="101" t="s">
        <v>386</v>
      </c>
      <c r="H29" s="101" t="s">
        <v>387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1117</v>
      </c>
      <c r="V29" s="300" t="s">
        <v>1420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287</v>
      </c>
      <c r="E30" s="104"/>
      <c r="F30" s="102" t="s">
        <v>407</v>
      </c>
      <c r="G30" s="101" t="s">
        <v>386</v>
      </c>
      <c r="H30" s="101" t="s">
        <v>387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1118</v>
      </c>
      <c r="V30" s="300" t="s">
        <v>1421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408</v>
      </c>
      <c r="G31" s="101" t="s">
        <v>386</v>
      </c>
      <c r="H31" s="101" t="s">
        <v>387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1119</v>
      </c>
      <c r="V31" s="300" t="s">
        <v>1422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409</v>
      </c>
      <c r="G32" s="101" t="s">
        <v>386</v>
      </c>
      <c r="H32" s="101" t="s">
        <v>387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1120</v>
      </c>
      <c r="V32" s="300" t="s">
        <v>1423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410</v>
      </c>
      <c r="G33" s="101" t="s">
        <v>386</v>
      </c>
      <c r="H33" s="101" t="s">
        <v>387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1121</v>
      </c>
      <c r="V33" s="300" t="s">
        <v>1424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411</v>
      </c>
      <c r="G34" s="101" t="s">
        <v>386</v>
      </c>
      <c r="H34" s="101" t="s">
        <v>387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1122</v>
      </c>
      <c r="V34" s="300" t="s">
        <v>1425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412</v>
      </c>
      <c r="G35" s="101" t="s">
        <v>386</v>
      </c>
      <c r="H35" s="101" t="s">
        <v>387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1123</v>
      </c>
      <c r="V35" s="300" t="s">
        <v>1426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294</v>
      </c>
      <c r="E36" s="104"/>
      <c r="F36" s="102" t="s">
        <v>413</v>
      </c>
      <c r="G36" s="101" t="s">
        <v>386</v>
      </c>
      <c r="H36" s="101" t="s">
        <v>387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1124</v>
      </c>
      <c r="V36" s="300" t="s">
        <v>1427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414</v>
      </c>
      <c r="G37" s="101" t="s">
        <v>386</v>
      </c>
      <c r="H37" s="101" t="s">
        <v>387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1125</v>
      </c>
      <c r="V37" s="300" t="s">
        <v>1428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415</v>
      </c>
      <c r="G38" s="101" t="s">
        <v>386</v>
      </c>
      <c r="H38" s="101" t="s">
        <v>387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1126</v>
      </c>
      <c r="V38" s="300" t="s">
        <v>1429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416</v>
      </c>
      <c r="E39" s="104"/>
      <c r="F39" s="102" t="s">
        <v>417</v>
      </c>
      <c r="G39" s="101" t="s">
        <v>386</v>
      </c>
      <c r="H39" s="101" t="s">
        <v>387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1127</v>
      </c>
      <c r="V39" s="300" t="s">
        <v>1430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418</v>
      </c>
      <c r="G40" s="101" t="s">
        <v>386</v>
      </c>
      <c r="H40" s="101" t="s">
        <v>387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1128</v>
      </c>
      <c r="V40" s="300" t="s">
        <v>1431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419</v>
      </c>
      <c r="G41" s="101" t="s">
        <v>386</v>
      </c>
      <c r="H41" s="101" t="s">
        <v>387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1129</v>
      </c>
      <c r="V41" s="300" t="s">
        <v>1432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420</v>
      </c>
      <c r="G42" s="101" t="s">
        <v>386</v>
      </c>
      <c r="H42" s="101" t="s">
        <v>387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1130</v>
      </c>
      <c r="V42" s="300" t="s">
        <v>1433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421</v>
      </c>
      <c r="G43" s="101" t="s">
        <v>386</v>
      </c>
      <c r="H43" s="101" t="s">
        <v>387</v>
      </c>
      <c r="I43" s="103">
        <v>1852</v>
      </c>
      <c r="J43" s="104">
        <v>1700</v>
      </c>
      <c r="K43" s="104"/>
      <c r="L43" s="286">
        <f t="shared" si="0"/>
        <v>182.1428569</v>
      </c>
      <c r="M43" s="286">
        <f t="shared" si="1"/>
        <v>182.1428569</v>
      </c>
      <c r="N43" s="286">
        <f t="shared" si="2"/>
        <v>1517.8571431</v>
      </c>
      <c r="O43" s="286">
        <f t="shared" si="3"/>
        <v>1517.8571431</v>
      </c>
      <c r="P43" s="95"/>
      <c r="Q43" s="95"/>
      <c r="R43" s="95"/>
      <c r="S43" s="95"/>
      <c r="T43" s="95"/>
      <c r="U43" s="297" t="s">
        <v>1131</v>
      </c>
      <c r="V43" s="300" t="s">
        <v>1434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422</v>
      </c>
      <c r="G44" s="101" t="s">
        <v>386</v>
      </c>
      <c r="H44" s="101" t="s">
        <v>387</v>
      </c>
      <c r="I44" s="103">
        <v>1853</v>
      </c>
      <c r="J44" s="104">
        <v>1700</v>
      </c>
      <c r="K44" s="104"/>
      <c r="L44" s="286">
        <f t="shared" si="0"/>
        <v>182.1428569</v>
      </c>
      <c r="M44" s="286">
        <f t="shared" si="1"/>
        <v>182.1428569</v>
      </c>
      <c r="N44" s="286">
        <f t="shared" si="2"/>
        <v>1517.8571431</v>
      </c>
      <c r="O44" s="286">
        <f t="shared" si="3"/>
        <v>1517.8571431</v>
      </c>
      <c r="P44" s="95"/>
      <c r="Q44" s="95"/>
      <c r="R44" s="95"/>
      <c r="S44" s="95"/>
      <c r="T44" s="95"/>
      <c r="U44" s="297" t="s">
        <v>1132</v>
      </c>
      <c r="V44" s="300" t="s">
        <v>1435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423</v>
      </c>
      <c r="G45" s="101" t="s">
        <v>386</v>
      </c>
      <c r="H45" s="101" t="s">
        <v>387</v>
      </c>
      <c r="I45" s="103">
        <v>1856</v>
      </c>
      <c r="J45" s="104">
        <v>2700</v>
      </c>
      <c r="K45" s="104"/>
      <c r="L45" s="286">
        <f t="shared" si="0"/>
        <v>289.28571389999996</v>
      </c>
      <c r="M45" s="286">
        <f t="shared" si="1"/>
        <v>289.28571389999996</v>
      </c>
      <c r="N45" s="286">
        <f t="shared" si="2"/>
        <v>2410.7142861000002</v>
      </c>
      <c r="O45" s="286">
        <f t="shared" si="3"/>
        <v>2410.7142861000002</v>
      </c>
      <c r="P45" s="95"/>
      <c r="Q45" s="95"/>
      <c r="R45" s="95"/>
      <c r="S45" s="95"/>
      <c r="T45" s="95"/>
      <c r="U45" s="297" t="s">
        <v>1133</v>
      </c>
      <c r="V45" s="300" t="s">
        <v>1436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424</v>
      </c>
      <c r="G46" s="101" t="s">
        <v>386</v>
      </c>
      <c r="H46" s="101" t="s">
        <v>387</v>
      </c>
      <c r="I46" s="103">
        <v>1857</v>
      </c>
      <c r="J46" s="104">
        <v>2700</v>
      </c>
      <c r="K46" s="104"/>
      <c r="L46" s="286">
        <f t="shared" si="0"/>
        <v>289.28571389999996</v>
      </c>
      <c r="M46" s="286">
        <f t="shared" si="1"/>
        <v>289.28571389999996</v>
      </c>
      <c r="N46" s="286">
        <f t="shared" si="2"/>
        <v>2410.7142861000002</v>
      </c>
      <c r="O46" s="286">
        <f t="shared" si="3"/>
        <v>2410.7142861000002</v>
      </c>
      <c r="P46" s="95"/>
      <c r="Q46" s="95"/>
      <c r="R46" s="95"/>
      <c r="S46" s="95"/>
      <c r="T46" s="95"/>
      <c r="U46" s="297" t="s">
        <v>1134</v>
      </c>
      <c r="V46" s="300" t="s">
        <v>1437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425</v>
      </c>
      <c r="G47" s="101" t="s">
        <v>386</v>
      </c>
      <c r="H47" s="101" t="s">
        <v>387</v>
      </c>
      <c r="I47" s="103">
        <v>1851</v>
      </c>
      <c r="J47" s="104">
        <v>2700</v>
      </c>
      <c r="K47" s="104"/>
      <c r="L47" s="286">
        <f t="shared" si="0"/>
        <v>289.28571389999996</v>
      </c>
      <c r="M47" s="286">
        <f t="shared" si="1"/>
        <v>289.28571389999996</v>
      </c>
      <c r="N47" s="286">
        <f t="shared" si="2"/>
        <v>2410.7142861000002</v>
      </c>
      <c r="O47" s="286">
        <f t="shared" si="3"/>
        <v>2410.7142861000002</v>
      </c>
      <c r="P47" s="95"/>
      <c r="Q47" s="95"/>
      <c r="R47" s="95"/>
      <c r="S47" s="95"/>
      <c r="T47" s="95"/>
      <c r="U47" s="297" t="s">
        <v>1135</v>
      </c>
      <c r="V47" s="300" t="s">
        <v>1438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426</v>
      </c>
      <c r="G48" s="101" t="s">
        <v>386</v>
      </c>
      <c r="H48" s="101" t="s">
        <v>387</v>
      </c>
      <c r="I48" s="103">
        <v>1854</v>
      </c>
      <c r="J48" s="104">
        <v>500</v>
      </c>
      <c r="K48" s="104"/>
      <c r="L48" s="286">
        <f t="shared" si="0"/>
        <v>53.571428499999996</v>
      </c>
      <c r="M48" s="286">
        <f t="shared" si="1"/>
        <v>53.571428499999996</v>
      </c>
      <c r="N48" s="286">
        <f t="shared" si="2"/>
        <v>446.42857149999998</v>
      </c>
      <c r="O48" s="286">
        <f t="shared" si="3"/>
        <v>446.42857149999998</v>
      </c>
      <c r="P48" s="95"/>
      <c r="Q48" s="95"/>
      <c r="R48" s="95"/>
      <c r="S48" s="95"/>
      <c r="T48" s="95"/>
      <c r="U48" s="297" t="s">
        <v>1136</v>
      </c>
      <c r="V48" s="300" t="s">
        <v>1439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427</v>
      </c>
      <c r="G49" s="101" t="s">
        <v>386</v>
      </c>
      <c r="H49" s="101" t="s">
        <v>387</v>
      </c>
      <c r="I49" s="103">
        <v>1858</v>
      </c>
      <c r="J49" s="104">
        <v>7800</v>
      </c>
      <c r="K49" s="104"/>
      <c r="L49" s="286">
        <f t="shared" si="0"/>
        <v>835.71428459999993</v>
      </c>
      <c r="M49" s="286">
        <f t="shared" si="1"/>
        <v>835.71428459999993</v>
      </c>
      <c r="N49" s="286">
        <f t="shared" si="2"/>
        <v>6964.2857154000003</v>
      </c>
      <c r="O49" s="286">
        <f t="shared" si="3"/>
        <v>6964.2857154000003</v>
      </c>
      <c r="P49" s="95"/>
      <c r="Q49" s="95"/>
      <c r="R49" s="95"/>
      <c r="S49" s="95"/>
      <c r="T49" s="95"/>
      <c r="U49" s="297" t="s">
        <v>1137</v>
      </c>
      <c r="V49" s="300" t="s">
        <v>1440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428</v>
      </c>
      <c r="G50" s="101" t="s">
        <v>386</v>
      </c>
      <c r="H50" s="101" t="s">
        <v>387</v>
      </c>
      <c r="I50" s="103">
        <v>1859</v>
      </c>
      <c r="J50" s="104">
        <v>1100</v>
      </c>
      <c r="K50" s="104"/>
      <c r="L50" s="286">
        <f t="shared" si="0"/>
        <v>117.8571427</v>
      </c>
      <c r="M50" s="286">
        <f t="shared" si="1"/>
        <v>117.8571427</v>
      </c>
      <c r="N50" s="286">
        <f t="shared" si="2"/>
        <v>982.14285730000006</v>
      </c>
      <c r="O50" s="286">
        <f t="shared" si="3"/>
        <v>982.14285730000006</v>
      </c>
      <c r="P50" s="95"/>
      <c r="Q50" s="95"/>
      <c r="R50" s="95"/>
      <c r="S50" s="95"/>
      <c r="T50" s="95"/>
      <c r="U50" s="297" t="s">
        <v>1138</v>
      </c>
      <c r="V50" s="300" t="s">
        <v>1441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429</v>
      </c>
      <c r="G51" s="101" t="s">
        <v>386</v>
      </c>
      <c r="H51" s="101" t="s">
        <v>387</v>
      </c>
      <c r="I51" s="103">
        <v>1860</v>
      </c>
      <c r="J51" s="104">
        <v>2500</v>
      </c>
      <c r="K51" s="104"/>
      <c r="L51" s="286">
        <f t="shared" si="0"/>
        <v>267.85714250000001</v>
      </c>
      <c r="M51" s="286">
        <f t="shared" si="1"/>
        <v>267.85714250000001</v>
      </c>
      <c r="N51" s="286">
        <f t="shared" si="2"/>
        <v>2232.1428575</v>
      </c>
      <c r="O51" s="286">
        <f t="shared" si="3"/>
        <v>2232.1428575</v>
      </c>
      <c r="P51" s="95"/>
      <c r="Q51" s="95"/>
      <c r="R51" s="95"/>
      <c r="S51" s="95"/>
      <c r="T51" s="95"/>
      <c r="U51" s="297" t="s">
        <v>1139</v>
      </c>
      <c r="V51" s="300" t="s">
        <v>1442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17</v>
      </c>
      <c r="D52" s="101">
        <v>11</v>
      </c>
      <c r="E52" s="104"/>
      <c r="F52" s="102" t="s">
        <v>430</v>
      </c>
      <c r="G52" s="101" t="s">
        <v>386</v>
      </c>
      <c r="H52" s="101" t="s">
        <v>387</v>
      </c>
      <c r="I52" s="103">
        <v>1861</v>
      </c>
      <c r="J52" s="104">
        <v>8400</v>
      </c>
      <c r="K52" s="104"/>
      <c r="L52" s="286">
        <f t="shared" si="0"/>
        <v>899.99999879999996</v>
      </c>
      <c r="M52" s="286">
        <f t="shared" si="1"/>
        <v>899.99999879999996</v>
      </c>
      <c r="N52" s="286">
        <f t="shared" si="2"/>
        <v>7500.0000012</v>
      </c>
      <c r="O52" s="286">
        <f t="shared" si="3"/>
        <v>7500.0000012</v>
      </c>
      <c r="P52" s="95"/>
      <c r="Q52" s="95"/>
      <c r="R52" s="95"/>
      <c r="S52" s="95"/>
      <c r="T52" s="95"/>
      <c r="U52" s="297" t="s">
        <v>1140</v>
      </c>
      <c r="V52" s="300" t="s">
        <v>1443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431</v>
      </c>
      <c r="G53" s="101" t="s">
        <v>386</v>
      </c>
      <c r="H53" s="101" t="s">
        <v>387</v>
      </c>
      <c r="I53" s="103">
        <v>1862</v>
      </c>
      <c r="J53" s="104">
        <v>2500</v>
      </c>
      <c r="K53" s="104"/>
      <c r="L53" s="286">
        <f t="shared" si="0"/>
        <v>267.85714250000001</v>
      </c>
      <c r="M53" s="286">
        <f t="shared" si="1"/>
        <v>267.85714250000001</v>
      </c>
      <c r="N53" s="286">
        <f t="shared" si="2"/>
        <v>2232.1428575</v>
      </c>
      <c r="O53" s="286">
        <f t="shared" si="3"/>
        <v>2232.1428575</v>
      </c>
      <c r="P53" s="95"/>
      <c r="Q53" s="95"/>
      <c r="R53" s="95"/>
      <c r="S53" s="95"/>
      <c r="T53" s="95"/>
      <c r="U53" s="297" t="s">
        <v>1141</v>
      </c>
      <c r="V53" s="300" t="s">
        <v>1444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432</v>
      </c>
      <c r="G54" s="101" t="s">
        <v>386</v>
      </c>
      <c r="H54" s="101" t="s">
        <v>387</v>
      </c>
      <c r="I54" s="103">
        <v>1863</v>
      </c>
      <c r="J54" s="104">
        <v>950</v>
      </c>
      <c r="K54" s="104"/>
      <c r="L54" s="286">
        <f t="shared" si="0"/>
        <v>101.78571414999999</v>
      </c>
      <c r="M54" s="286">
        <f t="shared" si="1"/>
        <v>101.78571414999999</v>
      </c>
      <c r="N54" s="286">
        <f t="shared" si="2"/>
        <v>848.21428585000001</v>
      </c>
      <c r="O54" s="286">
        <f t="shared" si="3"/>
        <v>848.21428585000001</v>
      </c>
      <c r="P54" s="95"/>
      <c r="Q54" s="95"/>
      <c r="R54" s="95"/>
      <c r="S54" s="95"/>
      <c r="T54" s="95"/>
      <c r="U54" s="297" t="s">
        <v>1142</v>
      </c>
      <c r="V54" s="300" t="s">
        <v>1445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433</v>
      </c>
      <c r="G55" s="101" t="s">
        <v>386</v>
      </c>
      <c r="H55" s="101" t="s">
        <v>387</v>
      </c>
      <c r="I55" s="103">
        <v>1864</v>
      </c>
      <c r="J55" s="104">
        <v>1200</v>
      </c>
      <c r="K55" s="104"/>
      <c r="L55" s="286">
        <f t="shared" si="0"/>
        <v>128.5714284</v>
      </c>
      <c r="M55" s="286">
        <f t="shared" si="1"/>
        <v>128.5714284</v>
      </c>
      <c r="N55" s="286">
        <f t="shared" si="2"/>
        <v>1071.4285715999999</v>
      </c>
      <c r="O55" s="286">
        <f t="shared" si="3"/>
        <v>1071.4285715999999</v>
      </c>
      <c r="P55" s="95"/>
      <c r="Q55" s="95"/>
      <c r="R55" s="95"/>
      <c r="S55" s="95"/>
      <c r="T55" s="95"/>
      <c r="U55" s="297" t="s">
        <v>1143</v>
      </c>
      <c r="V55" s="300" t="s">
        <v>1446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434</v>
      </c>
      <c r="G56" s="101" t="s">
        <v>386</v>
      </c>
      <c r="H56" s="101" t="s">
        <v>387</v>
      </c>
      <c r="I56" s="103">
        <v>1865</v>
      </c>
      <c r="J56" s="104">
        <v>1200</v>
      </c>
      <c r="K56" s="104"/>
      <c r="L56" s="286">
        <f t="shared" si="0"/>
        <v>128.5714284</v>
      </c>
      <c r="M56" s="286">
        <f t="shared" si="1"/>
        <v>128.5714284</v>
      </c>
      <c r="N56" s="286">
        <f t="shared" si="2"/>
        <v>1071.4285715999999</v>
      </c>
      <c r="O56" s="286">
        <f t="shared" si="3"/>
        <v>1071.4285715999999</v>
      </c>
      <c r="P56" s="95"/>
      <c r="Q56" s="95"/>
      <c r="R56" s="95"/>
      <c r="S56" s="95"/>
      <c r="T56" s="95"/>
      <c r="U56" s="297" t="s">
        <v>1144</v>
      </c>
      <c r="V56" s="300" t="s">
        <v>1447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435</v>
      </c>
      <c r="G57" s="101" t="s">
        <v>386</v>
      </c>
      <c r="H57" s="101" t="s">
        <v>387</v>
      </c>
      <c r="I57" s="103">
        <v>1866</v>
      </c>
      <c r="J57" s="104">
        <v>1200</v>
      </c>
      <c r="K57" s="104"/>
      <c r="L57" s="286">
        <f t="shared" si="0"/>
        <v>128.5714284</v>
      </c>
      <c r="M57" s="286">
        <f t="shared" si="1"/>
        <v>128.5714284</v>
      </c>
      <c r="N57" s="286">
        <f t="shared" si="2"/>
        <v>1071.4285715999999</v>
      </c>
      <c r="O57" s="286">
        <f t="shared" si="3"/>
        <v>1071.4285715999999</v>
      </c>
      <c r="P57" s="95"/>
      <c r="Q57" s="95"/>
      <c r="R57" s="95"/>
      <c r="S57" s="95"/>
      <c r="T57" s="95"/>
      <c r="U57" s="297" t="s">
        <v>1145</v>
      </c>
      <c r="V57" s="300" t="s">
        <v>1448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436</v>
      </c>
      <c r="G58" s="101" t="s">
        <v>386</v>
      </c>
      <c r="H58" s="101" t="s">
        <v>387</v>
      </c>
      <c r="I58" s="103">
        <v>1867</v>
      </c>
      <c r="J58" s="104">
        <v>2700</v>
      </c>
      <c r="K58" s="104"/>
      <c r="L58" s="286">
        <f t="shared" si="0"/>
        <v>289.28571389999996</v>
      </c>
      <c r="M58" s="286">
        <f t="shared" si="1"/>
        <v>289.28571389999996</v>
      </c>
      <c r="N58" s="286">
        <f t="shared" si="2"/>
        <v>2410.7142861000002</v>
      </c>
      <c r="O58" s="286">
        <f t="shared" si="3"/>
        <v>2410.7142861000002</v>
      </c>
      <c r="P58" s="95"/>
      <c r="Q58" s="95"/>
      <c r="R58" s="95"/>
      <c r="S58" s="95"/>
      <c r="T58" s="95"/>
      <c r="U58" s="297" t="s">
        <v>1146</v>
      </c>
      <c r="V58" s="300" t="s">
        <v>1449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437</v>
      </c>
      <c r="G59" s="101" t="s">
        <v>386</v>
      </c>
      <c r="H59" s="101" t="s">
        <v>387</v>
      </c>
      <c r="I59" s="103">
        <v>1868</v>
      </c>
      <c r="J59" s="104">
        <v>2900</v>
      </c>
      <c r="K59" s="104"/>
      <c r="L59" s="286">
        <f t="shared" si="0"/>
        <v>310.71428529999997</v>
      </c>
      <c r="M59" s="286">
        <f t="shared" si="1"/>
        <v>310.71428529999997</v>
      </c>
      <c r="N59" s="286">
        <f t="shared" si="2"/>
        <v>2589.2857147</v>
      </c>
      <c r="O59" s="286">
        <f t="shared" si="3"/>
        <v>2589.2857147</v>
      </c>
      <c r="P59" s="95"/>
      <c r="Q59" s="95"/>
      <c r="R59" s="95"/>
      <c r="S59" s="95"/>
      <c r="T59" s="95"/>
      <c r="U59" s="297" t="s">
        <v>1147</v>
      </c>
      <c r="V59" s="300" t="s">
        <v>1450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438</v>
      </c>
      <c r="G60" s="101" t="s">
        <v>386</v>
      </c>
      <c r="H60" s="101" t="s">
        <v>387</v>
      </c>
      <c r="I60" s="103">
        <v>1869</v>
      </c>
      <c r="J60" s="104">
        <v>2900</v>
      </c>
      <c r="K60" s="104"/>
      <c r="L60" s="286">
        <f t="shared" si="0"/>
        <v>310.71428529999997</v>
      </c>
      <c r="M60" s="286">
        <f t="shared" si="1"/>
        <v>310.71428529999997</v>
      </c>
      <c r="N60" s="286">
        <f t="shared" si="2"/>
        <v>2589.2857147</v>
      </c>
      <c r="O60" s="286">
        <f t="shared" si="3"/>
        <v>2589.2857147</v>
      </c>
      <c r="P60" s="95"/>
      <c r="Q60" s="95"/>
      <c r="R60" s="95"/>
      <c r="S60" s="95"/>
      <c r="T60" s="95"/>
      <c r="U60" s="297" t="s">
        <v>1148</v>
      </c>
      <c r="V60" s="300" t="s">
        <v>1451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439</v>
      </c>
      <c r="G61" s="101" t="s">
        <v>386</v>
      </c>
      <c r="H61" s="101" t="s">
        <v>387</v>
      </c>
      <c r="I61" s="103">
        <v>1870</v>
      </c>
      <c r="J61" s="104">
        <v>2900</v>
      </c>
      <c r="K61" s="104"/>
      <c r="L61" s="286">
        <f t="shared" si="0"/>
        <v>310.71428529999997</v>
      </c>
      <c r="M61" s="286">
        <f t="shared" si="1"/>
        <v>310.71428529999997</v>
      </c>
      <c r="N61" s="286">
        <f t="shared" si="2"/>
        <v>2589.2857147</v>
      </c>
      <c r="O61" s="286">
        <f t="shared" si="3"/>
        <v>2589.2857147</v>
      </c>
      <c r="P61" s="95"/>
      <c r="Q61" s="95"/>
      <c r="R61" s="95"/>
      <c r="S61" s="95"/>
      <c r="T61" s="95"/>
      <c r="U61" s="297" t="s">
        <v>1149</v>
      </c>
      <c r="V61" s="300" t="s">
        <v>1452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440</v>
      </c>
      <c r="G62" s="101" t="s">
        <v>386</v>
      </c>
      <c r="H62" s="101" t="s">
        <v>387</v>
      </c>
      <c r="I62" s="103">
        <v>1871</v>
      </c>
      <c r="J62" s="104">
        <v>3600</v>
      </c>
      <c r="K62" s="104"/>
      <c r="L62" s="286">
        <f t="shared" si="0"/>
        <v>385.71428520000001</v>
      </c>
      <c r="M62" s="286">
        <f t="shared" si="1"/>
        <v>385.71428520000001</v>
      </c>
      <c r="N62" s="286">
        <f t="shared" si="2"/>
        <v>3214.2857147999998</v>
      </c>
      <c r="O62" s="286">
        <f t="shared" si="3"/>
        <v>3214.2857147999998</v>
      </c>
      <c r="P62" s="95"/>
      <c r="Q62" s="95"/>
      <c r="R62" s="95"/>
      <c r="S62" s="95"/>
      <c r="T62" s="95"/>
      <c r="U62" s="297" t="s">
        <v>1150</v>
      </c>
      <c r="V62" s="300" t="s">
        <v>1453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404</v>
      </c>
      <c r="G63" s="101" t="s">
        <v>386</v>
      </c>
      <c r="H63" s="101" t="s">
        <v>387</v>
      </c>
      <c r="I63" s="103">
        <v>1874</v>
      </c>
      <c r="J63" s="104">
        <v>23400</v>
      </c>
      <c r="K63" s="104"/>
      <c r="L63" s="286">
        <f t="shared" si="0"/>
        <v>2507.1428538</v>
      </c>
      <c r="M63" s="286">
        <f t="shared" si="1"/>
        <v>2507.1428538</v>
      </c>
      <c r="N63" s="286">
        <f t="shared" si="2"/>
        <v>20892.8571462</v>
      </c>
      <c r="O63" s="286">
        <f t="shared" si="3"/>
        <v>20892.8571462</v>
      </c>
      <c r="P63" s="95"/>
      <c r="Q63" s="95"/>
      <c r="R63" s="95"/>
      <c r="S63" s="95"/>
      <c r="T63" s="95"/>
      <c r="U63" s="297" t="s">
        <v>1151</v>
      </c>
      <c r="V63" s="300" t="s">
        <v>1454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441</v>
      </c>
      <c r="G64" s="101" t="s">
        <v>386</v>
      </c>
      <c r="H64" s="101" t="s">
        <v>387</v>
      </c>
      <c r="I64" s="103">
        <v>1875</v>
      </c>
      <c r="J64" s="104">
        <v>2450</v>
      </c>
      <c r="K64" s="104"/>
      <c r="L64" s="286">
        <f t="shared" si="0"/>
        <v>262.49999965000001</v>
      </c>
      <c r="M64" s="286">
        <f t="shared" si="1"/>
        <v>262.49999965000001</v>
      </c>
      <c r="N64" s="286">
        <f t="shared" si="2"/>
        <v>2187.5000003499999</v>
      </c>
      <c r="O64" s="286">
        <f t="shared" si="3"/>
        <v>2187.5000003499999</v>
      </c>
      <c r="P64" s="95"/>
      <c r="Q64" s="95"/>
      <c r="R64" s="95"/>
      <c r="S64" s="95"/>
      <c r="T64" s="95"/>
      <c r="U64" s="297" t="s">
        <v>1152</v>
      </c>
      <c r="V64" s="300" t="s">
        <v>1455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442</v>
      </c>
      <c r="G65" s="101" t="s">
        <v>386</v>
      </c>
      <c r="H65" s="101" t="s">
        <v>387</v>
      </c>
      <c r="I65" s="103">
        <v>1877</v>
      </c>
      <c r="J65" s="104">
        <v>4600</v>
      </c>
      <c r="K65" s="104"/>
      <c r="L65" s="286">
        <f t="shared" si="0"/>
        <v>492.8571422</v>
      </c>
      <c r="M65" s="286">
        <f t="shared" si="1"/>
        <v>492.8571422</v>
      </c>
      <c r="N65" s="286">
        <f t="shared" si="2"/>
        <v>4107.1428577999995</v>
      </c>
      <c r="O65" s="286">
        <f t="shared" si="3"/>
        <v>4107.1428577999995</v>
      </c>
      <c r="P65" s="95"/>
      <c r="Q65" s="95"/>
      <c r="R65" s="95"/>
      <c r="S65" s="95"/>
      <c r="T65" s="95"/>
      <c r="U65" s="297" t="s">
        <v>1153</v>
      </c>
      <c r="V65" s="300" t="s">
        <v>1456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443</v>
      </c>
      <c r="G66" s="101" t="s">
        <v>386</v>
      </c>
      <c r="H66" s="101" t="s">
        <v>387</v>
      </c>
      <c r="I66" s="103">
        <v>1896</v>
      </c>
      <c r="J66" s="104">
        <v>30000</v>
      </c>
      <c r="K66" s="104"/>
      <c r="L66" s="286">
        <f t="shared" si="0"/>
        <v>3214.2857099999997</v>
      </c>
      <c r="M66" s="286">
        <f t="shared" si="1"/>
        <v>3214.2857099999997</v>
      </c>
      <c r="N66" s="286">
        <f t="shared" si="2"/>
        <v>26785.71429</v>
      </c>
      <c r="O66" s="286">
        <f t="shared" si="3"/>
        <v>26785.71429</v>
      </c>
      <c r="P66" s="95"/>
      <c r="Q66" s="95"/>
      <c r="R66" s="95"/>
      <c r="S66" s="95"/>
      <c r="T66" s="95"/>
      <c r="U66" s="297" t="s">
        <v>1154</v>
      </c>
      <c r="V66" s="300" t="s">
        <v>1457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444</v>
      </c>
      <c r="G67" s="101" t="s">
        <v>386</v>
      </c>
      <c r="H67" s="101" t="s">
        <v>387</v>
      </c>
      <c r="I67" s="103">
        <v>1872</v>
      </c>
      <c r="J67" s="104">
        <v>2700</v>
      </c>
      <c r="K67" s="104"/>
      <c r="L67" s="286">
        <f t="shared" si="0"/>
        <v>289.28571389999996</v>
      </c>
      <c r="M67" s="286">
        <f t="shared" si="1"/>
        <v>289.28571389999996</v>
      </c>
      <c r="N67" s="286">
        <f t="shared" si="2"/>
        <v>2410.7142861000002</v>
      </c>
      <c r="O67" s="286">
        <f t="shared" si="3"/>
        <v>2410.7142861000002</v>
      </c>
      <c r="P67" s="95"/>
      <c r="Q67" s="95"/>
      <c r="R67" s="95"/>
      <c r="S67" s="95"/>
      <c r="T67" s="95"/>
      <c r="U67" s="297" t="s">
        <v>1155</v>
      </c>
      <c r="V67" s="300" t="s">
        <v>1458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445</v>
      </c>
      <c r="G68" s="101" t="s">
        <v>386</v>
      </c>
      <c r="H68" s="101" t="s">
        <v>387</v>
      </c>
      <c r="I68" s="103">
        <v>1873</v>
      </c>
      <c r="J68" s="104">
        <v>7700</v>
      </c>
      <c r="K68" s="104"/>
      <c r="L68" s="286">
        <f t="shared" si="0"/>
        <v>824.99999889999992</v>
      </c>
      <c r="M68" s="286">
        <f t="shared" si="1"/>
        <v>824.99999889999992</v>
      </c>
      <c r="N68" s="286">
        <f t="shared" si="2"/>
        <v>6875.0000011000002</v>
      </c>
      <c r="O68" s="286">
        <f t="shared" si="3"/>
        <v>6875.0000011000002</v>
      </c>
      <c r="P68" s="95"/>
      <c r="Q68" s="95"/>
      <c r="R68" s="95"/>
      <c r="S68" s="95"/>
      <c r="T68" s="95"/>
      <c r="U68" s="297" t="s">
        <v>1156</v>
      </c>
      <c r="V68" s="300" t="s">
        <v>1459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446</v>
      </c>
      <c r="G69" s="101" t="s">
        <v>386</v>
      </c>
      <c r="H69" s="101" t="s">
        <v>387</v>
      </c>
      <c r="I69" s="103">
        <v>1876</v>
      </c>
      <c r="J69" s="104">
        <v>9000</v>
      </c>
      <c r="K69" s="104"/>
      <c r="L69" s="286">
        <f t="shared" si="0"/>
        <v>964.28571299999999</v>
      </c>
      <c r="M69" s="286">
        <f t="shared" si="1"/>
        <v>964.28571299999999</v>
      </c>
      <c r="N69" s="286">
        <f t="shared" si="2"/>
        <v>8035.7142869999998</v>
      </c>
      <c r="O69" s="286">
        <f t="shared" si="3"/>
        <v>8035.7142869999998</v>
      </c>
      <c r="P69" s="95"/>
      <c r="Q69" s="95"/>
      <c r="R69" s="95"/>
      <c r="S69" s="95"/>
      <c r="T69" s="95"/>
      <c r="U69" s="297" t="s">
        <v>1157</v>
      </c>
      <c r="V69" s="300" t="s">
        <v>1460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447</v>
      </c>
      <c r="G70" s="101" t="s">
        <v>386</v>
      </c>
      <c r="H70" s="101" t="s">
        <v>387</v>
      </c>
      <c r="I70" s="103">
        <v>1878</v>
      </c>
      <c r="J70" s="104">
        <v>3700</v>
      </c>
      <c r="K70" s="104"/>
      <c r="L70" s="286">
        <f t="shared" si="0"/>
        <v>396.42857089999995</v>
      </c>
      <c r="M70" s="286">
        <f t="shared" si="1"/>
        <v>396.42857089999995</v>
      </c>
      <c r="N70" s="286">
        <f t="shared" si="2"/>
        <v>3303.5714290999999</v>
      </c>
      <c r="O70" s="286">
        <f t="shared" si="3"/>
        <v>3303.5714290999999</v>
      </c>
      <c r="P70" s="95"/>
      <c r="Q70" s="95"/>
      <c r="R70" s="95"/>
      <c r="S70" s="95"/>
      <c r="T70" s="95"/>
      <c r="U70" s="297" t="s">
        <v>1158</v>
      </c>
      <c r="V70" s="300" t="s">
        <v>1461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448</v>
      </c>
      <c r="G71" s="101" t="s">
        <v>386</v>
      </c>
      <c r="H71" s="101" t="s">
        <v>387</v>
      </c>
      <c r="I71" s="103">
        <v>1879</v>
      </c>
      <c r="J71" s="104">
        <v>2700</v>
      </c>
      <c r="K71" s="104"/>
      <c r="L71" s="286">
        <f t="shared" si="0"/>
        <v>289.28571389999996</v>
      </c>
      <c r="M71" s="286">
        <f t="shared" si="1"/>
        <v>289.28571389999996</v>
      </c>
      <c r="N71" s="286">
        <f t="shared" si="2"/>
        <v>2410.7142861000002</v>
      </c>
      <c r="O71" s="286">
        <f t="shared" si="3"/>
        <v>2410.7142861000002</v>
      </c>
      <c r="P71" s="95"/>
      <c r="Q71" s="95"/>
      <c r="R71" s="95"/>
      <c r="S71" s="95"/>
      <c r="T71" s="95"/>
      <c r="U71" s="297" t="s">
        <v>1159</v>
      </c>
      <c r="V71" s="300" t="s">
        <v>1462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449</v>
      </c>
      <c r="G72" s="101" t="s">
        <v>386</v>
      </c>
      <c r="H72" s="101" t="s">
        <v>387</v>
      </c>
      <c r="I72" s="103">
        <v>1880</v>
      </c>
      <c r="J72" s="104">
        <v>2200</v>
      </c>
      <c r="K72" s="104"/>
      <c r="L72" s="286">
        <f t="shared" si="0"/>
        <v>235.71428539999999</v>
      </c>
      <c r="M72" s="286">
        <f t="shared" si="1"/>
        <v>235.71428539999999</v>
      </c>
      <c r="N72" s="286">
        <f t="shared" si="2"/>
        <v>1964.2857146000001</v>
      </c>
      <c r="O72" s="286">
        <f t="shared" si="3"/>
        <v>1964.2857146000001</v>
      </c>
      <c r="P72" s="95"/>
      <c r="Q72" s="95"/>
      <c r="R72" s="95"/>
      <c r="S72" s="95"/>
      <c r="T72" s="95"/>
      <c r="U72" s="297" t="s">
        <v>1160</v>
      </c>
      <c r="V72" s="300" t="s">
        <v>1463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450</v>
      </c>
      <c r="G73" s="101" t="s">
        <v>386</v>
      </c>
      <c r="H73" s="101" t="s">
        <v>387</v>
      </c>
      <c r="I73" s="103">
        <v>1881</v>
      </c>
      <c r="J73" s="104">
        <v>1800</v>
      </c>
      <c r="K73" s="104"/>
      <c r="L73" s="286">
        <f t="shared" si="0"/>
        <v>192.8571426</v>
      </c>
      <c r="M73" s="286">
        <f t="shared" si="1"/>
        <v>192.8571426</v>
      </c>
      <c r="N73" s="286">
        <f t="shared" si="2"/>
        <v>1607.1428573999999</v>
      </c>
      <c r="O73" s="286">
        <f t="shared" si="3"/>
        <v>1607.1428573999999</v>
      </c>
      <c r="P73" s="95"/>
      <c r="Q73" s="95"/>
      <c r="R73" s="95"/>
      <c r="S73" s="95"/>
      <c r="T73" s="95"/>
      <c r="U73" s="297" t="s">
        <v>1161</v>
      </c>
      <c r="V73" s="300" t="s">
        <v>1464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451</v>
      </c>
      <c r="G74" s="101" t="s">
        <v>386</v>
      </c>
      <c r="H74" s="101" t="s">
        <v>387</v>
      </c>
      <c r="I74" s="103">
        <v>1883</v>
      </c>
      <c r="J74" s="104">
        <v>67000</v>
      </c>
      <c r="K74" s="104"/>
      <c r="L74" s="286">
        <f t="shared" si="0"/>
        <v>7178.5714189999999</v>
      </c>
      <c r="M74" s="286">
        <f t="shared" si="1"/>
        <v>7178.5714189999999</v>
      </c>
      <c r="N74" s="286">
        <f t="shared" si="2"/>
        <v>59821.428581</v>
      </c>
      <c r="O74" s="286">
        <f t="shared" si="3"/>
        <v>59821.428581</v>
      </c>
      <c r="P74" s="95"/>
      <c r="Q74" s="95"/>
      <c r="R74" s="95"/>
      <c r="S74" s="95"/>
      <c r="T74" s="95"/>
      <c r="U74" s="297" t="s">
        <v>1162</v>
      </c>
      <c r="V74" s="300" t="s">
        <v>1465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452</v>
      </c>
      <c r="G75" s="101" t="s">
        <v>386</v>
      </c>
      <c r="H75" s="101" t="s">
        <v>387</v>
      </c>
      <c r="I75" s="103">
        <v>1884</v>
      </c>
      <c r="J75" s="104">
        <v>9400</v>
      </c>
      <c r="K75" s="104"/>
      <c r="L75" s="286">
        <f t="shared" ref="L75:L115" si="4">M75</f>
        <v>1007.1428557999999</v>
      </c>
      <c r="M75" s="286">
        <f t="shared" ref="M75:M115" si="5">IF(J75-K75=0, 0, (J75-K75)*0.107142857)</f>
        <v>1007.1428557999999</v>
      </c>
      <c r="N75" s="286">
        <f t="shared" ref="N75:N115" si="6">O75</f>
        <v>8392.8571441999993</v>
      </c>
      <c r="O75" s="286">
        <f t="shared" ref="O75:O115" si="7">J75-K75-M75</f>
        <v>8392.8571441999993</v>
      </c>
      <c r="P75" s="95"/>
      <c r="Q75" s="95"/>
      <c r="R75" s="95"/>
      <c r="S75" s="95"/>
      <c r="T75" s="95"/>
      <c r="U75" s="297" t="s">
        <v>1163</v>
      </c>
      <c r="V75" s="300" t="s">
        <v>1466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453</v>
      </c>
      <c r="G76" s="101" t="s">
        <v>386</v>
      </c>
      <c r="H76" s="101" t="s">
        <v>387</v>
      </c>
      <c r="I76" s="103">
        <v>1882</v>
      </c>
      <c r="J76" s="104">
        <v>8000</v>
      </c>
      <c r="K76" s="104"/>
      <c r="L76" s="286">
        <f t="shared" si="4"/>
        <v>857.14285599999994</v>
      </c>
      <c r="M76" s="286">
        <f t="shared" si="5"/>
        <v>857.14285599999994</v>
      </c>
      <c r="N76" s="286">
        <f t="shared" si="6"/>
        <v>7142.8571439999996</v>
      </c>
      <c r="O76" s="286">
        <f t="shared" si="7"/>
        <v>7142.8571439999996</v>
      </c>
      <c r="P76" s="95"/>
      <c r="Q76" s="95"/>
      <c r="R76" s="95"/>
      <c r="S76" s="95"/>
      <c r="T76" s="95"/>
      <c r="U76" s="297" t="s">
        <v>1164</v>
      </c>
      <c r="V76" s="300" t="s">
        <v>1467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454</v>
      </c>
      <c r="G77" s="101" t="s">
        <v>386</v>
      </c>
      <c r="H77" s="101" t="s">
        <v>387</v>
      </c>
      <c r="I77" s="103">
        <v>1886</v>
      </c>
      <c r="J77" s="104">
        <v>30000</v>
      </c>
      <c r="K77" s="104"/>
      <c r="L77" s="286">
        <f t="shared" si="4"/>
        <v>3214.2857099999997</v>
      </c>
      <c r="M77" s="286">
        <f t="shared" si="5"/>
        <v>3214.2857099999997</v>
      </c>
      <c r="N77" s="286">
        <f t="shared" si="6"/>
        <v>26785.71429</v>
      </c>
      <c r="O77" s="286">
        <f t="shared" si="7"/>
        <v>26785.71429</v>
      </c>
      <c r="P77" s="95"/>
      <c r="Q77" s="95"/>
      <c r="R77" s="95"/>
      <c r="S77" s="95"/>
      <c r="T77" s="95"/>
      <c r="U77" s="297" t="s">
        <v>1165</v>
      </c>
      <c r="V77" s="300" t="s">
        <v>1468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455</v>
      </c>
      <c r="G78" s="101" t="s">
        <v>386</v>
      </c>
      <c r="H78" s="101" t="s">
        <v>387</v>
      </c>
      <c r="I78" s="103">
        <v>1885</v>
      </c>
      <c r="J78" s="104">
        <v>2500</v>
      </c>
      <c r="K78" s="104"/>
      <c r="L78" s="286">
        <f t="shared" si="4"/>
        <v>267.85714250000001</v>
      </c>
      <c r="M78" s="286">
        <f t="shared" si="5"/>
        <v>267.85714250000001</v>
      </c>
      <c r="N78" s="286">
        <f t="shared" si="6"/>
        <v>2232.1428575</v>
      </c>
      <c r="O78" s="286">
        <f t="shared" si="7"/>
        <v>2232.1428575</v>
      </c>
      <c r="P78" s="95"/>
      <c r="Q78" s="95"/>
      <c r="R78" s="95"/>
      <c r="S78" s="95"/>
      <c r="T78" s="95"/>
      <c r="U78" s="297" t="s">
        <v>1166</v>
      </c>
      <c r="V78" s="300" t="s">
        <v>1469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456</v>
      </c>
      <c r="G79" s="101" t="s">
        <v>386</v>
      </c>
      <c r="H79" s="101" t="s">
        <v>387</v>
      </c>
      <c r="I79" s="103">
        <v>1888</v>
      </c>
      <c r="J79" s="104">
        <v>19800</v>
      </c>
      <c r="K79" s="104"/>
      <c r="L79" s="286">
        <f t="shared" si="4"/>
        <v>2121.4285685999998</v>
      </c>
      <c r="M79" s="286">
        <f t="shared" si="5"/>
        <v>2121.4285685999998</v>
      </c>
      <c r="N79" s="286">
        <f t="shared" si="6"/>
        <v>17678.5714314</v>
      </c>
      <c r="O79" s="286">
        <f t="shared" si="7"/>
        <v>17678.5714314</v>
      </c>
      <c r="P79" s="95"/>
      <c r="Q79" s="95"/>
      <c r="R79" s="95"/>
      <c r="S79" s="95"/>
      <c r="T79" s="95"/>
      <c r="U79" s="297" t="s">
        <v>1167</v>
      </c>
      <c r="V79" s="300" t="s">
        <v>1470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457</v>
      </c>
      <c r="G80" s="101" t="s">
        <v>386</v>
      </c>
      <c r="H80" s="101" t="s">
        <v>387</v>
      </c>
      <c r="I80" s="103">
        <v>1887</v>
      </c>
      <c r="J80" s="104">
        <v>10300</v>
      </c>
      <c r="K80" s="104"/>
      <c r="L80" s="286">
        <f t="shared" si="4"/>
        <v>1103.5714270999999</v>
      </c>
      <c r="M80" s="286">
        <f t="shared" si="5"/>
        <v>1103.5714270999999</v>
      </c>
      <c r="N80" s="286">
        <f t="shared" si="6"/>
        <v>9196.4285729000003</v>
      </c>
      <c r="O80" s="286">
        <f t="shared" si="7"/>
        <v>9196.4285729000003</v>
      </c>
      <c r="P80" s="95"/>
      <c r="Q80" s="95"/>
      <c r="R80" s="95"/>
      <c r="S80" s="95"/>
      <c r="T80" s="95"/>
      <c r="U80" s="297" t="s">
        <v>1168</v>
      </c>
      <c r="V80" s="300" t="s">
        <v>1471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458</v>
      </c>
      <c r="G81" s="101" t="s">
        <v>386</v>
      </c>
      <c r="H81" s="101" t="s">
        <v>387</v>
      </c>
      <c r="I81" s="103">
        <v>1890</v>
      </c>
      <c r="J81" s="104">
        <v>4000</v>
      </c>
      <c r="K81" s="104"/>
      <c r="L81" s="286">
        <f t="shared" si="4"/>
        <v>428.57142799999997</v>
      </c>
      <c r="M81" s="286">
        <f t="shared" si="5"/>
        <v>428.57142799999997</v>
      </c>
      <c r="N81" s="286">
        <f t="shared" si="6"/>
        <v>3571.4285719999998</v>
      </c>
      <c r="O81" s="286">
        <f t="shared" si="7"/>
        <v>3571.4285719999998</v>
      </c>
      <c r="P81" s="95"/>
      <c r="Q81" s="95"/>
      <c r="R81" s="95"/>
      <c r="S81" s="95"/>
      <c r="T81" s="95"/>
      <c r="U81" s="297" t="s">
        <v>1169</v>
      </c>
      <c r="V81" s="300" t="s">
        <v>1472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459</v>
      </c>
      <c r="G82" s="101" t="s">
        <v>386</v>
      </c>
      <c r="H82" s="101" t="s">
        <v>387</v>
      </c>
      <c r="I82" s="103">
        <v>1895</v>
      </c>
      <c r="J82" s="104">
        <v>3000</v>
      </c>
      <c r="K82" s="104"/>
      <c r="L82" s="286">
        <f t="shared" si="4"/>
        <v>321.42857099999998</v>
      </c>
      <c r="M82" s="286">
        <f t="shared" si="5"/>
        <v>321.42857099999998</v>
      </c>
      <c r="N82" s="286">
        <f t="shared" si="6"/>
        <v>2678.5714290000001</v>
      </c>
      <c r="O82" s="286">
        <f t="shared" si="7"/>
        <v>2678.5714290000001</v>
      </c>
      <c r="P82" s="95"/>
      <c r="Q82" s="95"/>
      <c r="R82" s="95"/>
      <c r="S82" s="95"/>
      <c r="T82" s="95"/>
      <c r="U82" s="297" t="s">
        <v>1170</v>
      </c>
      <c r="V82" s="300" t="s">
        <v>1473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460</v>
      </c>
      <c r="G83" s="101" t="s">
        <v>386</v>
      </c>
      <c r="H83" s="101" t="s">
        <v>387</v>
      </c>
      <c r="I83" s="103">
        <v>1897</v>
      </c>
      <c r="J83" s="104">
        <v>17000</v>
      </c>
      <c r="K83" s="104"/>
      <c r="L83" s="286">
        <f t="shared" si="4"/>
        <v>1821.4285689999999</v>
      </c>
      <c r="M83" s="286">
        <f t="shared" si="5"/>
        <v>1821.4285689999999</v>
      </c>
      <c r="N83" s="286">
        <f t="shared" si="6"/>
        <v>15178.571431</v>
      </c>
      <c r="O83" s="286">
        <f t="shared" si="7"/>
        <v>15178.571431</v>
      </c>
      <c r="P83" s="95"/>
      <c r="Q83" s="95"/>
      <c r="R83" s="95"/>
      <c r="S83" s="95"/>
      <c r="T83" s="95"/>
      <c r="U83" s="297" t="s">
        <v>1171</v>
      </c>
      <c r="V83" s="300" t="s">
        <v>1474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461</v>
      </c>
      <c r="G84" s="101" t="s">
        <v>386</v>
      </c>
      <c r="H84" s="101" t="s">
        <v>387</v>
      </c>
      <c r="I84" s="103">
        <v>1889</v>
      </c>
      <c r="J84" s="104">
        <v>3400</v>
      </c>
      <c r="K84" s="104"/>
      <c r="L84" s="286">
        <f t="shared" si="4"/>
        <v>364.2857138</v>
      </c>
      <c r="M84" s="286">
        <f t="shared" si="5"/>
        <v>364.2857138</v>
      </c>
      <c r="N84" s="286">
        <f t="shared" si="6"/>
        <v>3035.7142862000001</v>
      </c>
      <c r="O84" s="286">
        <f t="shared" si="7"/>
        <v>3035.7142862000001</v>
      </c>
      <c r="P84" s="95"/>
      <c r="Q84" s="95"/>
      <c r="R84" s="95"/>
      <c r="S84" s="95"/>
      <c r="T84" s="95"/>
      <c r="U84" s="297" t="s">
        <v>1172</v>
      </c>
      <c r="V84" s="300" t="s">
        <v>1475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462</v>
      </c>
      <c r="G85" s="101" t="s">
        <v>386</v>
      </c>
      <c r="H85" s="101" t="s">
        <v>387</v>
      </c>
      <c r="I85" s="103">
        <v>1891</v>
      </c>
      <c r="J85" s="104">
        <v>4000</v>
      </c>
      <c r="K85" s="104"/>
      <c r="L85" s="286">
        <f t="shared" si="4"/>
        <v>428.57142799999997</v>
      </c>
      <c r="M85" s="286">
        <f t="shared" si="5"/>
        <v>428.57142799999997</v>
      </c>
      <c r="N85" s="286">
        <f t="shared" si="6"/>
        <v>3571.4285719999998</v>
      </c>
      <c r="O85" s="286">
        <f t="shared" si="7"/>
        <v>3571.4285719999998</v>
      </c>
      <c r="P85" s="95"/>
      <c r="Q85" s="95"/>
      <c r="R85" s="95"/>
      <c r="S85" s="95"/>
      <c r="T85" s="95"/>
      <c r="U85" s="297" t="s">
        <v>1173</v>
      </c>
      <c r="V85" s="300" t="s">
        <v>1476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463</v>
      </c>
      <c r="G86" s="101" t="s">
        <v>386</v>
      </c>
      <c r="H86" s="101" t="s">
        <v>387</v>
      </c>
      <c r="I86" s="103">
        <v>1892</v>
      </c>
      <c r="J86" s="104">
        <v>5400</v>
      </c>
      <c r="K86" s="104"/>
      <c r="L86" s="286">
        <f t="shared" si="4"/>
        <v>578.57142779999992</v>
      </c>
      <c r="M86" s="286">
        <f t="shared" si="5"/>
        <v>578.57142779999992</v>
      </c>
      <c r="N86" s="286">
        <f t="shared" si="6"/>
        <v>4821.4285722000004</v>
      </c>
      <c r="O86" s="286">
        <f t="shared" si="7"/>
        <v>4821.4285722000004</v>
      </c>
      <c r="P86" s="95"/>
      <c r="Q86" s="95"/>
      <c r="R86" s="95"/>
      <c r="S86" s="95"/>
      <c r="T86" s="95"/>
      <c r="U86" s="297" t="s">
        <v>1174</v>
      </c>
      <c r="V86" s="300" t="s">
        <v>1477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464</v>
      </c>
      <c r="G87" s="101" t="s">
        <v>386</v>
      </c>
      <c r="H87" s="101" t="s">
        <v>387</v>
      </c>
      <c r="I87" s="103">
        <v>1893</v>
      </c>
      <c r="J87" s="104">
        <v>4500</v>
      </c>
      <c r="K87" s="104"/>
      <c r="L87" s="286">
        <f t="shared" si="4"/>
        <v>482.14285649999999</v>
      </c>
      <c r="M87" s="286">
        <f t="shared" si="5"/>
        <v>482.14285649999999</v>
      </c>
      <c r="N87" s="286">
        <f t="shared" si="6"/>
        <v>4017.8571434999999</v>
      </c>
      <c r="O87" s="286">
        <f t="shared" si="7"/>
        <v>4017.8571434999999</v>
      </c>
      <c r="P87" s="95"/>
      <c r="Q87" s="95"/>
      <c r="R87" s="95"/>
      <c r="S87" s="95"/>
      <c r="T87" s="95"/>
      <c r="U87" s="297" t="s">
        <v>1175</v>
      </c>
      <c r="V87" s="300" t="s">
        <v>1478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465</v>
      </c>
      <c r="G88" s="101" t="s">
        <v>386</v>
      </c>
      <c r="H88" s="101" t="s">
        <v>387</v>
      </c>
      <c r="I88" s="103">
        <v>1894</v>
      </c>
      <c r="J88" s="104">
        <v>2700</v>
      </c>
      <c r="K88" s="104"/>
      <c r="L88" s="286">
        <f t="shared" si="4"/>
        <v>289.28571389999996</v>
      </c>
      <c r="M88" s="286">
        <f t="shared" si="5"/>
        <v>289.28571389999996</v>
      </c>
      <c r="N88" s="286">
        <f t="shared" si="6"/>
        <v>2410.7142861000002</v>
      </c>
      <c r="O88" s="286">
        <f t="shared" si="7"/>
        <v>2410.7142861000002</v>
      </c>
      <c r="P88" s="95"/>
      <c r="Q88" s="95"/>
      <c r="R88" s="95"/>
      <c r="S88" s="95"/>
      <c r="T88" s="95"/>
      <c r="U88" s="297" t="s">
        <v>1176</v>
      </c>
      <c r="V88" s="300" t="s">
        <v>1479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466</v>
      </c>
      <c r="G89" s="101" t="s">
        <v>386</v>
      </c>
      <c r="H89" s="101" t="s">
        <v>387</v>
      </c>
      <c r="I89" s="103">
        <v>1898</v>
      </c>
      <c r="J89" s="104">
        <v>1800</v>
      </c>
      <c r="K89" s="104"/>
      <c r="L89" s="286">
        <f t="shared" si="4"/>
        <v>192.8571426</v>
      </c>
      <c r="M89" s="286">
        <f t="shared" si="5"/>
        <v>192.8571426</v>
      </c>
      <c r="N89" s="286">
        <f t="shared" si="6"/>
        <v>1607.1428573999999</v>
      </c>
      <c r="O89" s="286">
        <f t="shared" si="7"/>
        <v>1607.1428573999999</v>
      </c>
      <c r="P89" s="95"/>
      <c r="Q89" s="95"/>
      <c r="R89" s="95"/>
      <c r="S89" s="95"/>
      <c r="T89" s="95"/>
      <c r="U89" s="297" t="s">
        <v>1177</v>
      </c>
      <c r="V89" s="300" t="s">
        <v>1480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467</v>
      </c>
      <c r="G90" s="101" t="s">
        <v>386</v>
      </c>
      <c r="H90" s="101" t="s">
        <v>387</v>
      </c>
      <c r="I90" s="103">
        <v>1899</v>
      </c>
      <c r="J90" s="104">
        <v>1200</v>
      </c>
      <c r="K90" s="104"/>
      <c r="L90" s="286">
        <f t="shared" si="4"/>
        <v>128.5714284</v>
      </c>
      <c r="M90" s="286">
        <f t="shared" si="5"/>
        <v>128.5714284</v>
      </c>
      <c r="N90" s="286">
        <f t="shared" si="6"/>
        <v>1071.4285715999999</v>
      </c>
      <c r="O90" s="286">
        <f t="shared" si="7"/>
        <v>1071.4285715999999</v>
      </c>
      <c r="P90" s="95"/>
      <c r="Q90" s="95"/>
      <c r="R90" s="95"/>
      <c r="S90" s="95"/>
      <c r="T90" s="95"/>
      <c r="U90" s="297" t="s">
        <v>1178</v>
      </c>
      <c r="V90" s="300" t="s">
        <v>1481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468</v>
      </c>
      <c r="G91" s="101" t="s">
        <v>386</v>
      </c>
      <c r="H91" s="101" t="s">
        <v>387</v>
      </c>
      <c r="I91" s="103">
        <v>1900</v>
      </c>
      <c r="J91" s="104">
        <v>4950</v>
      </c>
      <c r="K91" s="104"/>
      <c r="L91" s="286">
        <f t="shared" si="4"/>
        <v>530.35714214999996</v>
      </c>
      <c r="M91" s="286">
        <f t="shared" si="5"/>
        <v>530.35714214999996</v>
      </c>
      <c r="N91" s="286">
        <f t="shared" si="6"/>
        <v>4419.6428578499999</v>
      </c>
      <c r="O91" s="286">
        <f t="shared" si="7"/>
        <v>4419.6428578499999</v>
      </c>
      <c r="P91" s="95"/>
      <c r="Q91" s="95"/>
      <c r="R91" s="95"/>
      <c r="S91" s="95"/>
      <c r="T91" s="95"/>
      <c r="U91" s="297" t="s">
        <v>1179</v>
      </c>
      <c r="V91" s="300" t="s">
        <v>1482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469</v>
      </c>
      <c r="G92" s="101" t="s">
        <v>386</v>
      </c>
      <c r="H92" s="101" t="s">
        <v>387</v>
      </c>
      <c r="I92" s="103">
        <v>1901</v>
      </c>
      <c r="J92" s="104">
        <v>2500</v>
      </c>
      <c r="K92" s="104"/>
      <c r="L92" s="286">
        <f t="shared" si="4"/>
        <v>267.85714250000001</v>
      </c>
      <c r="M92" s="286">
        <f t="shared" si="5"/>
        <v>267.85714250000001</v>
      </c>
      <c r="N92" s="286">
        <f t="shared" si="6"/>
        <v>2232.1428575</v>
      </c>
      <c r="O92" s="286">
        <f t="shared" si="7"/>
        <v>2232.1428575</v>
      </c>
      <c r="P92" s="95"/>
      <c r="Q92" s="95"/>
      <c r="R92" s="95"/>
      <c r="S92" s="95"/>
      <c r="T92" s="95"/>
      <c r="U92" s="297" t="s">
        <v>1180</v>
      </c>
      <c r="V92" s="300" t="s">
        <v>1483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470</v>
      </c>
      <c r="G93" s="101" t="s">
        <v>386</v>
      </c>
      <c r="H93" s="101" t="s">
        <v>387</v>
      </c>
      <c r="I93" s="103">
        <v>1903</v>
      </c>
      <c r="J93" s="104">
        <v>4750</v>
      </c>
      <c r="K93" s="104"/>
      <c r="L93" s="286">
        <f t="shared" si="4"/>
        <v>508.92857074999995</v>
      </c>
      <c r="M93" s="286">
        <f t="shared" si="5"/>
        <v>508.92857074999995</v>
      </c>
      <c r="N93" s="286">
        <f t="shared" si="6"/>
        <v>4241.0714292499997</v>
      </c>
      <c r="O93" s="286">
        <f t="shared" si="7"/>
        <v>4241.0714292499997</v>
      </c>
      <c r="P93" s="95"/>
      <c r="Q93" s="95"/>
      <c r="R93" s="95"/>
      <c r="S93" s="95"/>
      <c r="T93" s="95"/>
      <c r="U93" s="297" t="s">
        <v>1181</v>
      </c>
      <c r="V93" s="300" t="s">
        <v>1484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471</v>
      </c>
      <c r="G94" s="101" t="s">
        <v>386</v>
      </c>
      <c r="H94" s="101" t="s">
        <v>387</v>
      </c>
      <c r="I94" s="103">
        <v>1904</v>
      </c>
      <c r="J94" s="104">
        <v>5400</v>
      </c>
      <c r="K94" s="104"/>
      <c r="L94" s="286">
        <f t="shared" si="4"/>
        <v>578.57142779999992</v>
      </c>
      <c r="M94" s="286">
        <f t="shared" si="5"/>
        <v>578.57142779999992</v>
      </c>
      <c r="N94" s="286">
        <f t="shared" si="6"/>
        <v>4821.4285722000004</v>
      </c>
      <c r="O94" s="286">
        <f t="shared" si="7"/>
        <v>4821.4285722000004</v>
      </c>
      <c r="P94" s="95"/>
      <c r="Q94" s="95"/>
      <c r="R94" s="95"/>
      <c r="S94" s="95"/>
      <c r="T94" s="95"/>
      <c r="U94" s="297" t="s">
        <v>1182</v>
      </c>
      <c r="V94" s="300" t="s">
        <v>1485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472</v>
      </c>
      <c r="G95" s="101" t="s">
        <v>386</v>
      </c>
      <c r="H95" s="101" t="s">
        <v>387</v>
      </c>
      <c r="I95" s="103">
        <v>1905</v>
      </c>
      <c r="J95" s="104">
        <v>2600</v>
      </c>
      <c r="K95" s="104"/>
      <c r="L95" s="286">
        <f t="shared" si="4"/>
        <v>278.57142819999996</v>
      </c>
      <c r="M95" s="286">
        <f t="shared" si="5"/>
        <v>278.57142819999996</v>
      </c>
      <c r="N95" s="286">
        <f t="shared" si="6"/>
        <v>2321.4285718000001</v>
      </c>
      <c r="O95" s="286">
        <f t="shared" si="7"/>
        <v>2321.4285718000001</v>
      </c>
      <c r="P95" s="95"/>
      <c r="Q95" s="95"/>
      <c r="R95" s="95"/>
      <c r="S95" s="95"/>
      <c r="T95" s="95"/>
      <c r="U95" s="297" t="s">
        <v>1183</v>
      </c>
      <c r="V95" s="300" t="s">
        <v>1486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473</v>
      </c>
      <c r="G96" s="101" t="s">
        <v>386</v>
      </c>
      <c r="H96" s="101" t="s">
        <v>387</v>
      </c>
      <c r="I96" s="103">
        <v>1906</v>
      </c>
      <c r="J96" s="104">
        <v>4500</v>
      </c>
      <c r="K96" s="104"/>
      <c r="L96" s="286">
        <f t="shared" si="4"/>
        <v>482.14285649999999</v>
      </c>
      <c r="M96" s="286">
        <f t="shared" si="5"/>
        <v>482.14285649999999</v>
      </c>
      <c r="N96" s="286">
        <f t="shared" si="6"/>
        <v>4017.8571434999999</v>
      </c>
      <c r="O96" s="286">
        <f t="shared" si="7"/>
        <v>4017.8571434999999</v>
      </c>
      <c r="P96" s="95"/>
      <c r="Q96" s="95"/>
      <c r="R96" s="95"/>
      <c r="S96" s="95"/>
      <c r="T96" s="95"/>
      <c r="U96" s="297" t="s">
        <v>1184</v>
      </c>
      <c r="V96" s="300" t="s">
        <v>1487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474</v>
      </c>
      <c r="G97" s="101" t="s">
        <v>386</v>
      </c>
      <c r="H97" s="101" t="s">
        <v>387</v>
      </c>
      <c r="I97" s="103">
        <v>1907</v>
      </c>
      <c r="J97" s="104">
        <v>2200</v>
      </c>
      <c r="K97" s="104"/>
      <c r="L97" s="286">
        <f t="shared" si="4"/>
        <v>235.71428539999999</v>
      </c>
      <c r="M97" s="286">
        <f t="shared" si="5"/>
        <v>235.71428539999999</v>
      </c>
      <c r="N97" s="286">
        <f t="shared" si="6"/>
        <v>1964.2857146000001</v>
      </c>
      <c r="O97" s="286">
        <f t="shared" si="7"/>
        <v>1964.2857146000001</v>
      </c>
      <c r="P97" s="95"/>
      <c r="Q97" s="95"/>
      <c r="R97" s="95"/>
      <c r="S97" s="95"/>
      <c r="T97" s="95"/>
      <c r="U97" s="297" t="s">
        <v>1185</v>
      </c>
      <c r="V97" s="300" t="s">
        <v>1488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17</v>
      </c>
      <c r="D98" s="101">
        <v>24</v>
      </c>
      <c r="E98" s="104"/>
      <c r="F98" s="102" t="s">
        <v>475</v>
      </c>
      <c r="G98" s="101" t="s">
        <v>386</v>
      </c>
      <c r="H98" s="101" t="s">
        <v>387</v>
      </c>
      <c r="I98" s="103">
        <v>1908</v>
      </c>
      <c r="J98" s="104">
        <v>2950</v>
      </c>
      <c r="K98" s="104"/>
      <c r="L98" s="286">
        <f t="shared" si="4"/>
        <v>316.07142814999997</v>
      </c>
      <c r="M98" s="286">
        <f t="shared" si="5"/>
        <v>316.07142814999997</v>
      </c>
      <c r="N98" s="286">
        <f t="shared" si="6"/>
        <v>2633.92857185</v>
      </c>
      <c r="O98" s="286">
        <f t="shared" si="7"/>
        <v>2633.92857185</v>
      </c>
      <c r="P98" s="95"/>
      <c r="Q98" s="95"/>
      <c r="R98" s="95"/>
      <c r="S98" s="95"/>
      <c r="T98" s="95"/>
      <c r="U98" s="297" t="s">
        <v>1186</v>
      </c>
      <c r="V98" s="300" t="s">
        <v>1489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476</v>
      </c>
      <c r="G99" s="101" t="s">
        <v>386</v>
      </c>
      <c r="H99" s="101" t="s">
        <v>387</v>
      </c>
      <c r="I99" s="103">
        <v>1910</v>
      </c>
      <c r="J99" s="104">
        <v>11950</v>
      </c>
      <c r="K99" s="104"/>
      <c r="L99" s="286">
        <f t="shared" si="4"/>
        <v>1280.35714115</v>
      </c>
      <c r="M99" s="286">
        <f t="shared" si="5"/>
        <v>1280.35714115</v>
      </c>
      <c r="N99" s="286">
        <f t="shared" si="6"/>
        <v>10669.64285885</v>
      </c>
      <c r="O99" s="286">
        <f t="shared" si="7"/>
        <v>10669.64285885</v>
      </c>
      <c r="P99" s="95"/>
      <c r="Q99" s="95"/>
      <c r="R99" s="95"/>
      <c r="S99" s="95"/>
      <c r="T99" s="95"/>
      <c r="U99" s="297" t="s">
        <v>1187</v>
      </c>
      <c r="V99" s="300" t="s">
        <v>1490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477</v>
      </c>
      <c r="G100" s="101" t="s">
        <v>386</v>
      </c>
      <c r="H100" s="101" t="s">
        <v>387</v>
      </c>
      <c r="I100" s="103">
        <v>1911</v>
      </c>
      <c r="J100" s="104">
        <v>3180</v>
      </c>
      <c r="K100" s="104"/>
      <c r="L100" s="286">
        <f t="shared" si="4"/>
        <v>340.71428526</v>
      </c>
      <c r="M100" s="286">
        <f t="shared" si="5"/>
        <v>340.71428526</v>
      </c>
      <c r="N100" s="286">
        <f t="shared" si="6"/>
        <v>2839.28571474</v>
      </c>
      <c r="O100" s="286">
        <f t="shared" si="7"/>
        <v>2839.28571474</v>
      </c>
      <c r="P100" s="95"/>
      <c r="Q100" s="95"/>
      <c r="R100" s="95"/>
      <c r="S100" s="95"/>
      <c r="T100" s="95"/>
      <c r="U100" s="297" t="s">
        <v>1188</v>
      </c>
      <c r="V100" s="300" t="s">
        <v>1491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478</v>
      </c>
      <c r="G101" s="101" t="s">
        <v>386</v>
      </c>
      <c r="H101" s="101" t="s">
        <v>387</v>
      </c>
      <c r="I101" s="103">
        <v>1912</v>
      </c>
      <c r="J101" s="104">
        <v>1800</v>
      </c>
      <c r="K101" s="104"/>
      <c r="L101" s="286">
        <f t="shared" si="4"/>
        <v>192.8571426</v>
      </c>
      <c r="M101" s="286">
        <f t="shared" si="5"/>
        <v>192.8571426</v>
      </c>
      <c r="N101" s="286">
        <f t="shared" si="6"/>
        <v>1607.1428573999999</v>
      </c>
      <c r="O101" s="286">
        <f t="shared" si="7"/>
        <v>1607.1428573999999</v>
      </c>
      <c r="P101" s="95"/>
      <c r="Q101" s="95"/>
      <c r="R101" s="95"/>
      <c r="S101" s="95"/>
      <c r="T101" s="95"/>
      <c r="U101" s="297" t="s">
        <v>1189</v>
      </c>
      <c r="V101" s="300" t="s">
        <v>1492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479</v>
      </c>
      <c r="G102" s="101" t="s">
        <v>386</v>
      </c>
      <c r="H102" s="101" t="s">
        <v>387</v>
      </c>
      <c r="I102" s="103">
        <v>1913</v>
      </c>
      <c r="J102" s="104">
        <v>2950</v>
      </c>
      <c r="K102" s="104"/>
      <c r="L102" s="286">
        <f t="shared" si="4"/>
        <v>316.07142814999997</v>
      </c>
      <c r="M102" s="286">
        <f t="shared" si="5"/>
        <v>316.07142814999997</v>
      </c>
      <c r="N102" s="286">
        <f t="shared" si="6"/>
        <v>2633.92857185</v>
      </c>
      <c r="O102" s="286">
        <f t="shared" si="7"/>
        <v>2633.92857185</v>
      </c>
      <c r="P102" s="95"/>
      <c r="Q102" s="95"/>
      <c r="R102" s="95"/>
      <c r="S102" s="95"/>
      <c r="T102" s="95"/>
      <c r="U102" s="297" t="s">
        <v>1190</v>
      </c>
      <c r="V102" s="300" t="s">
        <v>1493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480</v>
      </c>
      <c r="G103" s="101" t="s">
        <v>386</v>
      </c>
      <c r="H103" s="101" t="s">
        <v>387</v>
      </c>
      <c r="I103" s="103">
        <v>1914</v>
      </c>
      <c r="J103" s="104">
        <v>1800</v>
      </c>
      <c r="K103" s="104"/>
      <c r="L103" s="286">
        <f t="shared" si="4"/>
        <v>192.8571426</v>
      </c>
      <c r="M103" s="286">
        <f t="shared" si="5"/>
        <v>192.8571426</v>
      </c>
      <c r="N103" s="286">
        <f t="shared" si="6"/>
        <v>1607.1428573999999</v>
      </c>
      <c r="O103" s="286">
        <f t="shared" si="7"/>
        <v>1607.1428573999999</v>
      </c>
      <c r="P103" s="95"/>
      <c r="Q103" s="95"/>
      <c r="R103" s="95"/>
      <c r="S103" s="95"/>
      <c r="T103" s="95"/>
      <c r="U103" s="297" t="s">
        <v>1191</v>
      </c>
      <c r="V103" s="300" t="s">
        <v>1494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481</v>
      </c>
      <c r="G104" s="101" t="s">
        <v>386</v>
      </c>
      <c r="H104" s="101" t="s">
        <v>387</v>
      </c>
      <c r="I104" s="103">
        <v>1915</v>
      </c>
      <c r="J104" s="104">
        <v>785.71</v>
      </c>
      <c r="K104" s="104">
        <v>785.71</v>
      </c>
      <c r="L104" s="286">
        <f t="shared" si="4"/>
        <v>0</v>
      </c>
      <c r="M104" s="286">
        <f t="shared" si="5"/>
        <v>0</v>
      </c>
      <c r="N104" s="286">
        <f t="shared" si="6"/>
        <v>0</v>
      </c>
      <c r="O104" s="286">
        <f t="shared" si="7"/>
        <v>0</v>
      </c>
      <c r="P104" s="95"/>
      <c r="Q104" s="95"/>
      <c r="R104" s="95"/>
      <c r="S104" s="95"/>
      <c r="T104" s="95"/>
      <c r="U104" s="297" t="s">
        <v>1192</v>
      </c>
      <c r="V104" s="300" t="s">
        <v>1495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482</v>
      </c>
      <c r="G105" s="101" t="s">
        <v>386</v>
      </c>
      <c r="H105" s="101" t="s">
        <v>387</v>
      </c>
      <c r="I105" s="103">
        <v>1916</v>
      </c>
      <c r="J105" s="104">
        <v>2950</v>
      </c>
      <c r="K105" s="104"/>
      <c r="L105" s="286">
        <f t="shared" si="4"/>
        <v>316.07142814999997</v>
      </c>
      <c r="M105" s="286">
        <f t="shared" si="5"/>
        <v>316.07142814999997</v>
      </c>
      <c r="N105" s="286">
        <f t="shared" si="6"/>
        <v>2633.92857185</v>
      </c>
      <c r="O105" s="286">
        <f t="shared" si="7"/>
        <v>2633.92857185</v>
      </c>
      <c r="P105" s="95"/>
      <c r="Q105" s="95"/>
      <c r="R105" s="95"/>
      <c r="S105" s="95"/>
      <c r="T105" s="95"/>
      <c r="U105" s="297" t="s">
        <v>1193</v>
      </c>
      <c r="V105" s="300" t="s">
        <v>1496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483</v>
      </c>
      <c r="G106" s="101" t="s">
        <v>386</v>
      </c>
      <c r="H106" s="101" t="s">
        <v>387</v>
      </c>
      <c r="I106" s="103">
        <v>1917</v>
      </c>
      <c r="J106" s="104">
        <v>785.71</v>
      </c>
      <c r="K106" s="104">
        <v>785.71</v>
      </c>
      <c r="L106" s="286">
        <f t="shared" si="4"/>
        <v>0</v>
      </c>
      <c r="M106" s="286">
        <f t="shared" si="5"/>
        <v>0</v>
      </c>
      <c r="N106" s="286">
        <f t="shared" si="6"/>
        <v>0</v>
      </c>
      <c r="O106" s="286">
        <f t="shared" si="7"/>
        <v>0</v>
      </c>
      <c r="P106" s="95"/>
      <c r="Q106" s="95"/>
      <c r="R106" s="95"/>
      <c r="S106" s="95"/>
      <c r="T106" s="95"/>
      <c r="U106" s="297" t="s">
        <v>1194</v>
      </c>
      <c r="V106" s="300" t="s">
        <v>1497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484</v>
      </c>
      <c r="G107" s="101" t="s">
        <v>386</v>
      </c>
      <c r="H107" s="101" t="s">
        <v>387</v>
      </c>
      <c r="I107" s="103">
        <v>1918</v>
      </c>
      <c r="J107" s="104">
        <v>785.71</v>
      </c>
      <c r="K107" s="104">
        <v>785.71</v>
      </c>
      <c r="L107" s="286">
        <f t="shared" si="4"/>
        <v>0</v>
      </c>
      <c r="M107" s="286">
        <f t="shared" si="5"/>
        <v>0</v>
      </c>
      <c r="N107" s="286">
        <f t="shared" si="6"/>
        <v>0</v>
      </c>
      <c r="O107" s="286">
        <f t="shared" si="7"/>
        <v>0</v>
      </c>
      <c r="P107" s="95"/>
      <c r="Q107" s="95"/>
      <c r="R107" s="95"/>
      <c r="S107" s="95"/>
      <c r="T107" s="95"/>
      <c r="U107" s="297" t="s">
        <v>1195</v>
      </c>
      <c r="V107" s="300" t="s">
        <v>1498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485</v>
      </c>
      <c r="G108" s="101" t="s">
        <v>386</v>
      </c>
      <c r="H108" s="101" t="s">
        <v>387</v>
      </c>
      <c r="I108" s="103">
        <v>1919</v>
      </c>
      <c r="J108" s="104">
        <v>1535.71</v>
      </c>
      <c r="K108" s="104">
        <v>1535.71</v>
      </c>
      <c r="L108" s="286">
        <f t="shared" si="4"/>
        <v>0</v>
      </c>
      <c r="M108" s="286">
        <f t="shared" si="5"/>
        <v>0</v>
      </c>
      <c r="N108" s="286">
        <f t="shared" si="6"/>
        <v>0</v>
      </c>
      <c r="O108" s="286">
        <f t="shared" si="7"/>
        <v>0</v>
      </c>
      <c r="P108" s="95"/>
      <c r="Q108" s="95"/>
      <c r="R108" s="95"/>
      <c r="S108" s="95"/>
      <c r="T108" s="95"/>
      <c r="U108" s="297" t="s">
        <v>1196</v>
      </c>
      <c r="V108" s="300" t="s">
        <v>1499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486</v>
      </c>
      <c r="G109" s="101" t="s">
        <v>386</v>
      </c>
      <c r="H109" s="101" t="s">
        <v>387</v>
      </c>
      <c r="I109" s="103">
        <v>1920</v>
      </c>
      <c r="J109" s="104">
        <v>1535.71</v>
      </c>
      <c r="K109" s="104">
        <v>1535.71</v>
      </c>
      <c r="L109" s="286">
        <f t="shared" si="4"/>
        <v>0</v>
      </c>
      <c r="M109" s="286">
        <f t="shared" si="5"/>
        <v>0</v>
      </c>
      <c r="N109" s="286">
        <f t="shared" si="6"/>
        <v>0</v>
      </c>
      <c r="O109" s="286">
        <f t="shared" si="7"/>
        <v>0</v>
      </c>
      <c r="P109" s="95"/>
      <c r="Q109" s="95"/>
      <c r="R109" s="95"/>
      <c r="S109" s="95"/>
      <c r="T109" s="95"/>
      <c r="U109" s="297" t="s">
        <v>1197</v>
      </c>
      <c r="V109" s="300" t="s">
        <v>1500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487</v>
      </c>
      <c r="G110" s="101" t="s">
        <v>386</v>
      </c>
      <c r="H110" s="101" t="s">
        <v>387</v>
      </c>
      <c r="I110" s="103">
        <v>1921</v>
      </c>
      <c r="J110" s="104">
        <v>2300</v>
      </c>
      <c r="K110" s="104"/>
      <c r="L110" s="286">
        <f t="shared" si="4"/>
        <v>246.4285711</v>
      </c>
      <c r="M110" s="286">
        <f t="shared" si="5"/>
        <v>246.4285711</v>
      </c>
      <c r="N110" s="286">
        <f t="shared" si="6"/>
        <v>2053.5714288999998</v>
      </c>
      <c r="O110" s="286">
        <f t="shared" si="7"/>
        <v>2053.5714288999998</v>
      </c>
      <c r="P110" s="95"/>
      <c r="Q110" s="95"/>
      <c r="R110" s="95"/>
      <c r="S110" s="95"/>
      <c r="T110" s="95"/>
      <c r="U110" s="297" t="s">
        <v>1198</v>
      </c>
      <c r="V110" s="300" t="s">
        <v>1501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488</v>
      </c>
      <c r="G111" s="101" t="s">
        <v>386</v>
      </c>
      <c r="H111" s="101" t="s">
        <v>387</v>
      </c>
      <c r="I111" s="103">
        <v>1922</v>
      </c>
      <c r="J111" s="104">
        <v>1700</v>
      </c>
      <c r="K111" s="104"/>
      <c r="L111" s="286">
        <f t="shared" si="4"/>
        <v>182.1428569</v>
      </c>
      <c r="M111" s="286">
        <f t="shared" si="5"/>
        <v>182.1428569</v>
      </c>
      <c r="N111" s="286">
        <f t="shared" si="6"/>
        <v>1517.8571431</v>
      </c>
      <c r="O111" s="286">
        <f t="shared" si="7"/>
        <v>1517.8571431</v>
      </c>
      <c r="P111" s="95"/>
      <c r="Q111" s="95"/>
      <c r="R111" s="95"/>
      <c r="S111" s="95"/>
      <c r="T111" s="95"/>
      <c r="U111" s="297" t="s">
        <v>1199</v>
      </c>
      <c r="V111" s="300" t="s">
        <v>1502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489</v>
      </c>
      <c r="G112" s="101" t="s">
        <v>386</v>
      </c>
      <c r="H112" s="101" t="s">
        <v>387</v>
      </c>
      <c r="I112" s="103">
        <v>1923</v>
      </c>
      <c r="J112" s="104">
        <v>2700</v>
      </c>
      <c r="K112" s="104"/>
      <c r="L112" s="286">
        <f t="shared" si="4"/>
        <v>289.28571389999996</v>
      </c>
      <c r="M112" s="286">
        <f t="shared" si="5"/>
        <v>289.28571389999996</v>
      </c>
      <c r="N112" s="286">
        <f t="shared" si="6"/>
        <v>2410.7142861000002</v>
      </c>
      <c r="O112" s="286">
        <f t="shared" si="7"/>
        <v>2410.7142861000002</v>
      </c>
      <c r="P112" s="95"/>
      <c r="Q112" s="95"/>
      <c r="R112" s="95"/>
      <c r="S112" s="95"/>
      <c r="T112" s="95"/>
      <c r="U112" s="297" t="s">
        <v>1200</v>
      </c>
      <c r="V112" s="300" t="s">
        <v>1503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490</v>
      </c>
      <c r="G113" s="101" t="s">
        <v>386</v>
      </c>
      <c r="H113" s="101" t="s">
        <v>387</v>
      </c>
      <c r="I113" s="103">
        <v>1925</v>
      </c>
      <c r="J113" s="104">
        <v>1000</v>
      </c>
      <c r="K113" s="104"/>
      <c r="L113" s="286">
        <f t="shared" si="4"/>
        <v>107.14285699999999</v>
      </c>
      <c r="M113" s="286">
        <f t="shared" si="5"/>
        <v>107.14285699999999</v>
      </c>
      <c r="N113" s="286">
        <f t="shared" si="6"/>
        <v>892.85714299999995</v>
      </c>
      <c r="O113" s="286">
        <f t="shared" si="7"/>
        <v>892.85714299999995</v>
      </c>
      <c r="P113" s="95"/>
      <c r="Q113" s="95"/>
      <c r="R113" s="95"/>
      <c r="S113" s="95"/>
      <c r="T113" s="95"/>
      <c r="U113" s="297" t="s">
        <v>1201</v>
      </c>
      <c r="V113" s="300" t="s">
        <v>1504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491</v>
      </c>
      <c r="G114" s="272" t="s">
        <v>386</v>
      </c>
      <c r="H114" s="272" t="s">
        <v>387</v>
      </c>
      <c r="I114" s="273">
        <v>1928</v>
      </c>
      <c r="J114" s="265">
        <v>4940</v>
      </c>
      <c r="K114" s="265"/>
      <c r="L114" s="311">
        <f t="shared" si="4"/>
        <v>529.28571357999999</v>
      </c>
      <c r="M114" s="311">
        <f t="shared" si="5"/>
        <v>529.28571357999999</v>
      </c>
      <c r="N114" s="311">
        <f t="shared" si="6"/>
        <v>4410.7142864199996</v>
      </c>
      <c r="O114" s="286">
        <f t="shared" si="7"/>
        <v>4410.7142864199996</v>
      </c>
      <c r="P114" s="95"/>
      <c r="Q114" s="95"/>
      <c r="R114" s="95"/>
      <c r="S114" s="95"/>
      <c r="T114" s="95"/>
      <c r="U114" s="297" t="s">
        <v>1202</v>
      </c>
      <c r="V114" s="300" t="s">
        <v>1505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492</v>
      </c>
      <c r="G115" s="323" t="s">
        <v>386</v>
      </c>
      <c r="H115" s="323" t="s">
        <v>387</v>
      </c>
      <c r="I115" s="324">
        <v>1927</v>
      </c>
      <c r="J115" s="321">
        <v>30856</v>
      </c>
      <c r="K115" s="321"/>
      <c r="L115" s="318">
        <f t="shared" si="4"/>
        <v>3305.9999955919998</v>
      </c>
      <c r="M115" s="318">
        <f t="shared" si="5"/>
        <v>3305.9999955919998</v>
      </c>
      <c r="N115" s="318">
        <f t="shared" si="6"/>
        <v>27550.000004408001</v>
      </c>
      <c r="O115" s="311">
        <f t="shared" si="7"/>
        <v>27550.000004408001</v>
      </c>
      <c r="P115" s="95"/>
      <c r="Q115" s="95"/>
      <c r="R115" s="95"/>
      <c r="S115" s="95"/>
      <c r="T115" s="95"/>
      <c r="U115" s="297" t="s">
        <v>1203</v>
      </c>
      <c r="V115" s="300" t="s">
        <v>1506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160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161</v>
      </c>
      <c r="D120" s="100" t="s">
        <v>327</v>
      </c>
      <c r="E120" s="104"/>
      <c r="F120" s="102" t="s">
        <v>493</v>
      </c>
      <c r="G120" s="101" t="s">
        <v>386</v>
      </c>
      <c r="H120" s="101" t="s">
        <v>387</v>
      </c>
      <c r="I120" s="103">
        <v>1929</v>
      </c>
      <c r="J120" s="104">
        <v>1100</v>
      </c>
      <c r="K120" s="104"/>
      <c r="L120" s="286">
        <f t="shared" ref="L120:L183" si="8">M120</f>
        <v>117.8571427</v>
      </c>
      <c r="M120" s="286">
        <f t="shared" ref="M120:M183" si="9">IF(J120-K120=0, 0, (J120-K120)*0.107142857)</f>
        <v>117.8571427</v>
      </c>
      <c r="N120" s="286">
        <f t="shared" ref="N120:N183" si="10">O120</f>
        <v>982.14285730000006</v>
      </c>
      <c r="O120" s="286">
        <f t="shared" ref="O120:O183" si="11">J120-K120-M120</f>
        <v>982.14285730000006</v>
      </c>
      <c r="P120" s="95"/>
      <c r="Q120" s="95"/>
      <c r="R120" s="95"/>
      <c r="S120" s="95"/>
      <c r="T120" s="95"/>
      <c r="U120" s="297" t="s">
        <v>1204</v>
      </c>
      <c r="V120" s="300" t="s">
        <v>1507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494</v>
      </c>
      <c r="G121" s="101" t="s">
        <v>386</v>
      </c>
      <c r="H121" s="101" t="s">
        <v>387</v>
      </c>
      <c r="I121" s="103">
        <v>1930</v>
      </c>
      <c r="J121" s="104">
        <v>6150</v>
      </c>
      <c r="K121" s="104"/>
      <c r="L121" s="286">
        <f t="shared" si="8"/>
        <v>658.92857055000002</v>
      </c>
      <c r="M121" s="286">
        <f t="shared" si="9"/>
        <v>658.92857055000002</v>
      </c>
      <c r="N121" s="286">
        <f t="shared" si="10"/>
        <v>5491.0714294500003</v>
      </c>
      <c r="O121" s="286">
        <f t="shared" si="11"/>
        <v>5491.0714294500003</v>
      </c>
      <c r="P121" s="95"/>
      <c r="Q121" s="95"/>
      <c r="R121" s="95"/>
      <c r="S121" s="95"/>
      <c r="T121" s="95"/>
      <c r="U121" s="297" t="s">
        <v>1205</v>
      </c>
      <c r="V121" s="300" t="s">
        <v>1508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495</v>
      </c>
      <c r="G122" s="101" t="s">
        <v>386</v>
      </c>
      <c r="H122" s="101" t="s">
        <v>387</v>
      </c>
      <c r="I122" s="103">
        <v>1931</v>
      </c>
      <c r="J122" s="104">
        <v>5500</v>
      </c>
      <c r="K122" s="104"/>
      <c r="L122" s="286">
        <f t="shared" si="8"/>
        <v>589.28571349999993</v>
      </c>
      <c r="M122" s="286">
        <f t="shared" si="9"/>
        <v>589.28571349999993</v>
      </c>
      <c r="N122" s="286">
        <f t="shared" si="10"/>
        <v>4910.7142865000005</v>
      </c>
      <c r="O122" s="286">
        <f t="shared" si="11"/>
        <v>4910.7142865000005</v>
      </c>
      <c r="P122" s="95"/>
      <c r="Q122" s="95"/>
      <c r="R122" s="95"/>
      <c r="S122" s="95"/>
      <c r="T122" s="95"/>
      <c r="U122" s="297" t="s">
        <v>1206</v>
      </c>
      <c r="V122" s="300" t="s">
        <v>1509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496</v>
      </c>
      <c r="G123" s="101" t="s">
        <v>386</v>
      </c>
      <c r="H123" s="101" t="s">
        <v>387</v>
      </c>
      <c r="I123" s="103">
        <v>1932</v>
      </c>
      <c r="J123" s="104">
        <v>67000</v>
      </c>
      <c r="K123" s="104"/>
      <c r="L123" s="286">
        <f t="shared" si="8"/>
        <v>7178.5714189999999</v>
      </c>
      <c r="M123" s="286">
        <f t="shared" si="9"/>
        <v>7178.5714189999999</v>
      </c>
      <c r="N123" s="286">
        <f t="shared" si="10"/>
        <v>59821.428581</v>
      </c>
      <c r="O123" s="286">
        <f t="shared" si="11"/>
        <v>59821.428581</v>
      </c>
      <c r="P123" s="95"/>
      <c r="Q123" s="95"/>
      <c r="R123" s="95"/>
      <c r="S123" s="95"/>
      <c r="T123" s="95"/>
      <c r="U123" s="297" t="s">
        <v>1207</v>
      </c>
      <c r="V123" s="300" t="s">
        <v>1510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497</v>
      </c>
      <c r="E124" s="104"/>
      <c r="F124" s="102" t="s">
        <v>498</v>
      </c>
      <c r="G124" s="101" t="s">
        <v>386</v>
      </c>
      <c r="H124" s="101" t="s">
        <v>387</v>
      </c>
      <c r="I124" s="103">
        <v>1933</v>
      </c>
      <c r="J124" s="104">
        <v>2700</v>
      </c>
      <c r="K124" s="104"/>
      <c r="L124" s="286">
        <f t="shared" si="8"/>
        <v>289.28571389999996</v>
      </c>
      <c r="M124" s="286">
        <f t="shared" si="9"/>
        <v>289.28571389999996</v>
      </c>
      <c r="N124" s="286">
        <f t="shared" si="10"/>
        <v>2410.7142861000002</v>
      </c>
      <c r="O124" s="286">
        <f t="shared" si="11"/>
        <v>2410.7142861000002</v>
      </c>
      <c r="P124" s="95"/>
      <c r="Q124" s="95"/>
      <c r="R124" s="95"/>
      <c r="S124" s="95"/>
      <c r="T124" s="95"/>
      <c r="U124" s="297" t="s">
        <v>1208</v>
      </c>
      <c r="V124" s="300" t="s">
        <v>1511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404</v>
      </c>
      <c r="G125" s="101" t="s">
        <v>386</v>
      </c>
      <c r="H125" s="101" t="s">
        <v>387</v>
      </c>
      <c r="I125" s="103">
        <v>1935</v>
      </c>
      <c r="J125" s="104">
        <v>12400</v>
      </c>
      <c r="K125" s="104"/>
      <c r="L125" s="286">
        <f t="shared" si="8"/>
        <v>1328.5714267999999</v>
      </c>
      <c r="M125" s="286">
        <f t="shared" si="9"/>
        <v>1328.5714267999999</v>
      </c>
      <c r="N125" s="286">
        <f t="shared" si="10"/>
        <v>11071.428573200001</v>
      </c>
      <c r="O125" s="286">
        <f t="shared" si="11"/>
        <v>11071.428573200001</v>
      </c>
      <c r="P125" s="95"/>
      <c r="Q125" s="95"/>
      <c r="R125" s="95"/>
      <c r="S125" s="95"/>
      <c r="T125" s="95"/>
      <c r="U125" s="297" t="s">
        <v>1209</v>
      </c>
      <c r="V125" s="300" t="s">
        <v>1512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355</v>
      </c>
      <c r="E126" s="104"/>
      <c r="F126" s="102" t="s">
        <v>499</v>
      </c>
      <c r="G126" s="101" t="s">
        <v>386</v>
      </c>
      <c r="H126" s="101" t="s">
        <v>387</v>
      </c>
      <c r="I126" s="103">
        <v>1936</v>
      </c>
      <c r="J126" s="104">
        <v>2500</v>
      </c>
      <c r="K126" s="104"/>
      <c r="L126" s="286">
        <f t="shared" si="8"/>
        <v>267.85714250000001</v>
      </c>
      <c r="M126" s="286">
        <f t="shared" si="9"/>
        <v>267.85714250000001</v>
      </c>
      <c r="N126" s="286">
        <f t="shared" si="10"/>
        <v>2232.1428575</v>
      </c>
      <c r="O126" s="286">
        <f t="shared" si="11"/>
        <v>2232.1428575</v>
      </c>
      <c r="P126" s="95"/>
      <c r="Q126" s="95"/>
      <c r="R126" s="95"/>
      <c r="S126" s="95"/>
      <c r="T126" s="95"/>
      <c r="U126" s="297" t="s">
        <v>1210</v>
      </c>
      <c r="V126" s="300" t="s">
        <v>1513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500</v>
      </c>
      <c r="G127" s="101" t="s">
        <v>386</v>
      </c>
      <c r="H127" s="101" t="s">
        <v>387</v>
      </c>
      <c r="I127" s="103">
        <v>1937</v>
      </c>
      <c r="J127" s="104">
        <v>6520</v>
      </c>
      <c r="K127" s="104"/>
      <c r="L127" s="286">
        <f t="shared" si="8"/>
        <v>698.57142763999991</v>
      </c>
      <c r="M127" s="286">
        <f t="shared" si="9"/>
        <v>698.57142763999991</v>
      </c>
      <c r="N127" s="286">
        <f t="shared" si="10"/>
        <v>5821.4285723600005</v>
      </c>
      <c r="O127" s="286">
        <f t="shared" si="11"/>
        <v>5821.4285723600005</v>
      </c>
      <c r="P127" s="95"/>
      <c r="Q127" s="95"/>
      <c r="R127" s="95"/>
      <c r="S127" s="95"/>
      <c r="T127" s="95"/>
      <c r="U127" s="297" t="s">
        <v>1211</v>
      </c>
      <c r="V127" s="300" t="s">
        <v>1514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501</v>
      </c>
      <c r="G128" s="101" t="s">
        <v>386</v>
      </c>
      <c r="H128" s="101" t="s">
        <v>387</v>
      </c>
      <c r="I128" s="103">
        <v>1938</v>
      </c>
      <c r="J128" s="104">
        <v>8400</v>
      </c>
      <c r="K128" s="104"/>
      <c r="L128" s="286">
        <f t="shared" si="8"/>
        <v>899.99999879999996</v>
      </c>
      <c r="M128" s="286">
        <f t="shared" si="9"/>
        <v>899.99999879999996</v>
      </c>
      <c r="N128" s="286">
        <f t="shared" si="10"/>
        <v>7500.0000012</v>
      </c>
      <c r="O128" s="286">
        <f t="shared" si="11"/>
        <v>7500.0000012</v>
      </c>
      <c r="P128" s="95"/>
      <c r="Q128" s="95"/>
      <c r="R128" s="95"/>
      <c r="S128" s="95"/>
      <c r="T128" s="95"/>
      <c r="U128" s="297" t="s">
        <v>1212</v>
      </c>
      <c r="V128" s="300" t="s">
        <v>1515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502</v>
      </c>
      <c r="G129" s="101" t="s">
        <v>386</v>
      </c>
      <c r="H129" s="101" t="s">
        <v>387</v>
      </c>
      <c r="I129" s="103">
        <v>1939</v>
      </c>
      <c r="J129" s="104">
        <v>2900</v>
      </c>
      <c r="K129" s="104"/>
      <c r="L129" s="286">
        <f t="shared" si="8"/>
        <v>310.71428529999997</v>
      </c>
      <c r="M129" s="286">
        <f t="shared" si="9"/>
        <v>310.71428529999997</v>
      </c>
      <c r="N129" s="286">
        <f t="shared" si="10"/>
        <v>2589.2857147</v>
      </c>
      <c r="O129" s="286">
        <f t="shared" si="11"/>
        <v>2589.2857147</v>
      </c>
      <c r="P129" s="95"/>
      <c r="Q129" s="95"/>
      <c r="R129" s="95"/>
      <c r="S129" s="95"/>
      <c r="T129" s="95"/>
      <c r="U129" s="297" t="s">
        <v>1213</v>
      </c>
      <c r="V129" s="300" t="s">
        <v>1516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503</v>
      </c>
      <c r="G130" s="101" t="s">
        <v>386</v>
      </c>
      <c r="H130" s="101" t="s">
        <v>387</v>
      </c>
      <c r="I130" s="103">
        <v>1934</v>
      </c>
      <c r="J130" s="104">
        <v>2571.4299999999998</v>
      </c>
      <c r="K130" s="104">
        <v>2571.4299999999998</v>
      </c>
      <c r="L130" s="286">
        <f t="shared" si="8"/>
        <v>0</v>
      </c>
      <c r="M130" s="286">
        <f t="shared" si="9"/>
        <v>0</v>
      </c>
      <c r="N130" s="286">
        <f t="shared" si="10"/>
        <v>0</v>
      </c>
      <c r="O130" s="286">
        <f t="shared" si="11"/>
        <v>0</v>
      </c>
      <c r="P130" s="95"/>
      <c r="Q130" s="95"/>
      <c r="R130" s="95"/>
      <c r="S130" s="95"/>
      <c r="T130" s="95"/>
      <c r="U130" s="297" t="s">
        <v>1214</v>
      </c>
      <c r="V130" s="300" t="s">
        <v>1517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504</v>
      </c>
      <c r="G131" s="101" t="s">
        <v>386</v>
      </c>
      <c r="H131" s="101" t="s">
        <v>387</v>
      </c>
      <c r="I131" s="103">
        <v>1940</v>
      </c>
      <c r="J131" s="104">
        <v>2300</v>
      </c>
      <c r="K131" s="104"/>
      <c r="L131" s="286">
        <f t="shared" si="8"/>
        <v>246.4285711</v>
      </c>
      <c r="M131" s="286">
        <f t="shared" si="9"/>
        <v>246.4285711</v>
      </c>
      <c r="N131" s="286">
        <f t="shared" si="10"/>
        <v>2053.5714288999998</v>
      </c>
      <c r="O131" s="286">
        <f t="shared" si="11"/>
        <v>2053.5714288999998</v>
      </c>
      <c r="P131" s="95"/>
      <c r="Q131" s="95"/>
      <c r="R131" s="95"/>
      <c r="S131" s="95"/>
      <c r="T131" s="95"/>
      <c r="U131" s="297" t="s">
        <v>1215</v>
      </c>
      <c r="V131" s="300" t="s">
        <v>1518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392</v>
      </c>
      <c r="E132" s="104"/>
      <c r="F132" s="102" t="s">
        <v>505</v>
      </c>
      <c r="G132" s="101" t="s">
        <v>386</v>
      </c>
      <c r="H132" s="101" t="s">
        <v>387</v>
      </c>
      <c r="I132" s="103">
        <v>1941</v>
      </c>
      <c r="J132" s="104">
        <v>1500</v>
      </c>
      <c r="K132" s="104"/>
      <c r="L132" s="286">
        <f t="shared" si="8"/>
        <v>160.71428549999999</v>
      </c>
      <c r="M132" s="286">
        <f t="shared" si="9"/>
        <v>160.71428549999999</v>
      </c>
      <c r="N132" s="286">
        <f t="shared" si="10"/>
        <v>1339.2857145</v>
      </c>
      <c r="O132" s="286">
        <f t="shared" si="11"/>
        <v>1339.2857145</v>
      </c>
      <c r="P132" s="95"/>
      <c r="Q132" s="95"/>
      <c r="R132" s="95"/>
      <c r="S132" s="95"/>
      <c r="T132" s="95"/>
      <c r="U132" s="297" t="s">
        <v>1216</v>
      </c>
      <c r="V132" s="300" t="s">
        <v>1519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506</v>
      </c>
      <c r="G133" s="101" t="s">
        <v>386</v>
      </c>
      <c r="H133" s="101" t="s">
        <v>387</v>
      </c>
      <c r="I133" s="103">
        <v>1942</v>
      </c>
      <c r="J133" s="104">
        <v>500</v>
      </c>
      <c r="K133" s="104"/>
      <c r="L133" s="286">
        <f t="shared" si="8"/>
        <v>53.571428499999996</v>
      </c>
      <c r="M133" s="286">
        <f t="shared" si="9"/>
        <v>53.571428499999996</v>
      </c>
      <c r="N133" s="286">
        <f t="shared" si="10"/>
        <v>446.42857149999998</v>
      </c>
      <c r="O133" s="286">
        <f t="shared" si="11"/>
        <v>446.42857149999998</v>
      </c>
      <c r="P133" s="95"/>
      <c r="Q133" s="95"/>
      <c r="R133" s="95"/>
      <c r="S133" s="95"/>
      <c r="T133" s="95"/>
      <c r="U133" s="297" t="s">
        <v>1217</v>
      </c>
      <c r="V133" s="300" t="s">
        <v>1520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507</v>
      </c>
      <c r="G134" s="101" t="s">
        <v>386</v>
      </c>
      <c r="H134" s="101" t="s">
        <v>387</v>
      </c>
      <c r="I134" s="103">
        <v>1944</v>
      </c>
      <c r="J134" s="104">
        <v>2250</v>
      </c>
      <c r="K134" s="104"/>
      <c r="L134" s="286">
        <f t="shared" si="8"/>
        <v>241.07142825</v>
      </c>
      <c r="M134" s="286">
        <f t="shared" si="9"/>
        <v>241.07142825</v>
      </c>
      <c r="N134" s="286">
        <f t="shared" si="10"/>
        <v>2008.9285717499999</v>
      </c>
      <c r="O134" s="286">
        <f t="shared" si="11"/>
        <v>2008.9285717499999</v>
      </c>
      <c r="P134" s="95"/>
      <c r="Q134" s="95"/>
      <c r="R134" s="95"/>
      <c r="S134" s="95"/>
      <c r="T134" s="95"/>
      <c r="U134" s="297" t="s">
        <v>1218</v>
      </c>
      <c r="V134" s="300" t="s">
        <v>1521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508</v>
      </c>
      <c r="G135" s="101" t="s">
        <v>386</v>
      </c>
      <c r="H135" s="101" t="s">
        <v>387</v>
      </c>
      <c r="I135" s="103">
        <v>1943</v>
      </c>
      <c r="J135" s="104">
        <v>3600</v>
      </c>
      <c r="K135" s="104"/>
      <c r="L135" s="286">
        <f t="shared" si="8"/>
        <v>385.71428520000001</v>
      </c>
      <c r="M135" s="286">
        <f t="shared" si="9"/>
        <v>385.71428520000001</v>
      </c>
      <c r="N135" s="286">
        <f t="shared" si="10"/>
        <v>3214.2857147999998</v>
      </c>
      <c r="O135" s="286">
        <f t="shared" si="11"/>
        <v>3214.2857147999998</v>
      </c>
      <c r="P135" s="95"/>
      <c r="Q135" s="95"/>
      <c r="R135" s="95"/>
      <c r="S135" s="95"/>
      <c r="T135" s="95"/>
      <c r="U135" s="297" t="s">
        <v>1219</v>
      </c>
      <c r="V135" s="300" t="s">
        <v>1522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509</v>
      </c>
      <c r="G136" s="101" t="s">
        <v>386</v>
      </c>
      <c r="H136" s="101" t="s">
        <v>387</v>
      </c>
      <c r="I136" s="103">
        <v>1945</v>
      </c>
      <c r="J136" s="104">
        <v>34800</v>
      </c>
      <c r="K136" s="104"/>
      <c r="L136" s="286">
        <f t="shared" si="8"/>
        <v>3728.5714235999999</v>
      </c>
      <c r="M136" s="286">
        <f t="shared" si="9"/>
        <v>3728.5714235999999</v>
      </c>
      <c r="N136" s="286">
        <f t="shared" si="10"/>
        <v>31071.428576400001</v>
      </c>
      <c r="O136" s="286">
        <f t="shared" si="11"/>
        <v>31071.428576400001</v>
      </c>
      <c r="P136" s="95"/>
      <c r="Q136" s="95"/>
      <c r="R136" s="95"/>
      <c r="S136" s="95"/>
      <c r="T136" s="95"/>
      <c r="U136" s="297" t="s">
        <v>1220</v>
      </c>
      <c r="V136" s="300" t="s">
        <v>1523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277</v>
      </c>
      <c r="E137" s="104"/>
      <c r="F137" s="102" t="s">
        <v>510</v>
      </c>
      <c r="G137" s="101" t="s">
        <v>386</v>
      </c>
      <c r="H137" s="101" t="s">
        <v>387</v>
      </c>
      <c r="I137" s="103">
        <v>1946</v>
      </c>
      <c r="J137" s="104">
        <v>2700</v>
      </c>
      <c r="K137" s="104"/>
      <c r="L137" s="286">
        <f t="shared" si="8"/>
        <v>289.28571389999996</v>
      </c>
      <c r="M137" s="286">
        <f t="shared" si="9"/>
        <v>289.28571389999996</v>
      </c>
      <c r="N137" s="286">
        <f t="shared" si="10"/>
        <v>2410.7142861000002</v>
      </c>
      <c r="O137" s="286">
        <f t="shared" si="11"/>
        <v>2410.7142861000002</v>
      </c>
      <c r="P137" s="95"/>
      <c r="Q137" s="95"/>
      <c r="R137" s="95"/>
      <c r="S137" s="95"/>
      <c r="T137" s="95"/>
      <c r="U137" s="297" t="s">
        <v>1221</v>
      </c>
      <c r="V137" s="300" t="s">
        <v>1524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287</v>
      </c>
      <c r="E138" s="104"/>
      <c r="F138" s="102" t="s">
        <v>511</v>
      </c>
      <c r="G138" s="101" t="s">
        <v>386</v>
      </c>
      <c r="H138" s="101" t="s">
        <v>387</v>
      </c>
      <c r="I138" s="103">
        <v>1947</v>
      </c>
      <c r="J138" s="104">
        <v>3400</v>
      </c>
      <c r="K138" s="104"/>
      <c r="L138" s="286">
        <f t="shared" si="8"/>
        <v>364.2857138</v>
      </c>
      <c r="M138" s="286">
        <f t="shared" si="9"/>
        <v>364.2857138</v>
      </c>
      <c r="N138" s="286">
        <f t="shared" si="10"/>
        <v>3035.7142862000001</v>
      </c>
      <c r="O138" s="286">
        <f t="shared" si="11"/>
        <v>3035.7142862000001</v>
      </c>
      <c r="P138" s="95"/>
      <c r="Q138" s="95"/>
      <c r="R138" s="95"/>
      <c r="S138" s="95"/>
      <c r="T138" s="95"/>
      <c r="U138" s="297" t="s">
        <v>1222</v>
      </c>
      <c r="V138" s="300" t="s">
        <v>1525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512</v>
      </c>
      <c r="G139" s="101" t="s">
        <v>386</v>
      </c>
      <c r="H139" s="101" t="s">
        <v>387</v>
      </c>
      <c r="I139" s="103">
        <v>1948</v>
      </c>
      <c r="J139" s="104">
        <v>2700</v>
      </c>
      <c r="K139" s="104"/>
      <c r="L139" s="286">
        <f t="shared" si="8"/>
        <v>289.28571389999996</v>
      </c>
      <c r="M139" s="286">
        <f t="shared" si="9"/>
        <v>289.28571389999996</v>
      </c>
      <c r="N139" s="286">
        <f t="shared" si="10"/>
        <v>2410.7142861000002</v>
      </c>
      <c r="O139" s="286">
        <f t="shared" si="11"/>
        <v>2410.7142861000002</v>
      </c>
      <c r="P139" s="95"/>
      <c r="Q139" s="95"/>
      <c r="R139" s="95"/>
      <c r="S139" s="95"/>
      <c r="T139" s="95"/>
      <c r="U139" s="297" t="s">
        <v>1223</v>
      </c>
      <c r="V139" s="300" t="s">
        <v>1526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513</v>
      </c>
      <c r="G140" s="101" t="s">
        <v>386</v>
      </c>
      <c r="H140" s="101" t="s">
        <v>387</v>
      </c>
      <c r="I140" s="103">
        <v>1949</v>
      </c>
      <c r="J140" s="104">
        <v>3400</v>
      </c>
      <c r="K140" s="104"/>
      <c r="L140" s="286">
        <f t="shared" si="8"/>
        <v>364.2857138</v>
      </c>
      <c r="M140" s="286">
        <f t="shared" si="9"/>
        <v>364.2857138</v>
      </c>
      <c r="N140" s="286">
        <f t="shared" si="10"/>
        <v>3035.7142862000001</v>
      </c>
      <c r="O140" s="286">
        <f t="shared" si="11"/>
        <v>3035.7142862000001</v>
      </c>
      <c r="P140" s="95"/>
      <c r="Q140" s="95"/>
      <c r="R140" s="95"/>
      <c r="S140" s="95"/>
      <c r="T140" s="95"/>
      <c r="U140" s="297" t="s">
        <v>1224</v>
      </c>
      <c r="V140" s="300" t="s">
        <v>1527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514</v>
      </c>
      <c r="G141" s="101" t="s">
        <v>386</v>
      </c>
      <c r="H141" s="101" t="s">
        <v>387</v>
      </c>
      <c r="I141" s="103">
        <v>1950</v>
      </c>
      <c r="J141" s="104">
        <v>5000</v>
      </c>
      <c r="K141" s="104"/>
      <c r="L141" s="286">
        <f t="shared" si="8"/>
        <v>535.71428500000002</v>
      </c>
      <c r="M141" s="286">
        <f t="shared" si="9"/>
        <v>535.71428500000002</v>
      </c>
      <c r="N141" s="286">
        <f t="shared" si="10"/>
        <v>4464.285715</v>
      </c>
      <c r="O141" s="286">
        <f t="shared" si="11"/>
        <v>4464.285715</v>
      </c>
      <c r="P141" s="95"/>
      <c r="Q141" s="95"/>
      <c r="R141" s="95"/>
      <c r="S141" s="95"/>
      <c r="T141" s="95"/>
      <c r="U141" s="297" t="s">
        <v>1225</v>
      </c>
      <c r="V141" s="300" t="s">
        <v>1528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515</v>
      </c>
      <c r="G142" s="101" t="s">
        <v>386</v>
      </c>
      <c r="H142" s="101" t="s">
        <v>387</v>
      </c>
      <c r="I142" s="103">
        <v>1951</v>
      </c>
      <c r="J142" s="104">
        <v>3000</v>
      </c>
      <c r="K142" s="104"/>
      <c r="L142" s="286">
        <f t="shared" si="8"/>
        <v>321.42857099999998</v>
      </c>
      <c r="M142" s="286">
        <f t="shared" si="9"/>
        <v>321.42857099999998</v>
      </c>
      <c r="N142" s="286">
        <f t="shared" si="10"/>
        <v>2678.5714290000001</v>
      </c>
      <c r="O142" s="286">
        <f t="shared" si="11"/>
        <v>2678.5714290000001</v>
      </c>
      <c r="P142" s="95"/>
      <c r="Q142" s="95"/>
      <c r="R142" s="95"/>
      <c r="S142" s="95"/>
      <c r="T142" s="95"/>
      <c r="U142" s="297" t="s">
        <v>1226</v>
      </c>
      <c r="V142" s="300" t="s">
        <v>1529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516</v>
      </c>
      <c r="G143" s="101" t="s">
        <v>386</v>
      </c>
      <c r="H143" s="101" t="s">
        <v>387</v>
      </c>
      <c r="I143" s="103">
        <v>1952</v>
      </c>
      <c r="J143" s="104">
        <v>4900</v>
      </c>
      <c r="K143" s="104"/>
      <c r="L143" s="286">
        <f t="shared" si="8"/>
        <v>524.99999930000001</v>
      </c>
      <c r="M143" s="286">
        <f t="shared" si="9"/>
        <v>524.99999930000001</v>
      </c>
      <c r="N143" s="286">
        <f t="shared" si="10"/>
        <v>4375.0000006999999</v>
      </c>
      <c r="O143" s="286">
        <f t="shared" si="11"/>
        <v>4375.0000006999999</v>
      </c>
      <c r="P143" s="95"/>
      <c r="Q143" s="95"/>
      <c r="R143" s="95"/>
      <c r="S143" s="95"/>
      <c r="T143" s="95"/>
      <c r="U143" s="297" t="s">
        <v>1227</v>
      </c>
      <c r="V143" s="300" t="s">
        <v>1530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476</v>
      </c>
      <c r="G144" s="101" t="s">
        <v>386</v>
      </c>
      <c r="H144" s="101" t="s">
        <v>387</v>
      </c>
      <c r="I144" s="103">
        <v>1953</v>
      </c>
      <c r="J144" s="104">
        <v>9000</v>
      </c>
      <c r="K144" s="104"/>
      <c r="L144" s="286">
        <f t="shared" si="8"/>
        <v>964.28571299999999</v>
      </c>
      <c r="M144" s="286">
        <f t="shared" si="9"/>
        <v>964.28571299999999</v>
      </c>
      <c r="N144" s="286">
        <f t="shared" si="10"/>
        <v>8035.7142869999998</v>
      </c>
      <c r="O144" s="286">
        <f t="shared" si="11"/>
        <v>8035.7142869999998</v>
      </c>
      <c r="P144" s="95"/>
      <c r="Q144" s="95"/>
      <c r="R144" s="95"/>
      <c r="S144" s="95"/>
      <c r="T144" s="95"/>
      <c r="U144" s="297" t="s">
        <v>1228</v>
      </c>
      <c r="V144" s="300" t="s">
        <v>1531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294</v>
      </c>
      <c r="E145" s="104"/>
      <c r="F145" s="102" t="s">
        <v>517</v>
      </c>
      <c r="G145" s="101" t="s">
        <v>386</v>
      </c>
      <c r="H145" s="101" t="s">
        <v>387</v>
      </c>
      <c r="I145" s="103">
        <v>1954</v>
      </c>
      <c r="J145" s="104">
        <v>2950</v>
      </c>
      <c r="K145" s="104"/>
      <c r="L145" s="286">
        <f t="shared" si="8"/>
        <v>316.07142814999997</v>
      </c>
      <c r="M145" s="286">
        <f t="shared" si="9"/>
        <v>316.07142814999997</v>
      </c>
      <c r="N145" s="286">
        <f t="shared" si="10"/>
        <v>2633.92857185</v>
      </c>
      <c r="O145" s="286">
        <f t="shared" si="11"/>
        <v>2633.92857185</v>
      </c>
      <c r="P145" s="95"/>
      <c r="Q145" s="95"/>
      <c r="R145" s="95"/>
      <c r="S145" s="95"/>
      <c r="T145" s="95"/>
      <c r="U145" s="297" t="s">
        <v>1229</v>
      </c>
      <c r="V145" s="300" t="s">
        <v>1532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161</v>
      </c>
      <c r="D146" s="100" t="s">
        <v>294</v>
      </c>
      <c r="E146" s="104"/>
      <c r="F146" s="102" t="s">
        <v>518</v>
      </c>
      <c r="G146" s="101" t="s">
        <v>386</v>
      </c>
      <c r="H146" s="101" t="s">
        <v>387</v>
      </c>
      <c r="I146" s="103">
        <v>1955</v>
      </c>
      <c r="J146" s="104">
        <v>1200</v>
      </c>
      <c r="K146" s="104"/>
      <c r="L146" s="286">
        <f t="shared" si="8"/>
        <v>128.5714284</v>
      </c>
      <c r="M146" s="286">
        <f t="shared" si="9"/>
        <v>128.5714284</v>
      </c>
      <c r="N146" s="286">
        <f t="shared" si="10"/>
        <v>1071.4285715999999</v>
      </c>
      <c r="O146" s="286">
        <f t="shared" si="11"/>
        <v>1071.4285715999999</v>
      </c>
      <c r="P146" s="95"/>
      <c r="Q146" s="95"/>
      <c r="R146" s="95"/>
      <c r="S146" s="95"/>
      <c r="T146" s="95"/>
      <c r="U146" s="297" t="s">
        <v>1230</v>
      </c>
      <c r="V146" s="300" t="s">
        <v>1533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519</v>
      </c>
      <c r="G147" s="101" t="s">
        <v>386</v>
      </c>
      <c r="H147" s="101" t="s">
        <v>387</v>
      </c>
      <c r="I147" s="103">
        <v>1956</v>
      </c>
      <c r="J147" s="104">
        <v>2450</v>
      </c>
      <c r="K147" s="104"/>
      <c r="L147" s="286">
        <f t="shared" si="8"/>
        <v>262.49999965000001</v>
      </c>
      <c r="M147" s="286">
        <f t="shared" si="9"/>
        <v>262.49999965000001</v>
      </c>
      <c r="N147" s="286">
        <f t="shared" si="10"/>
        <v>2187.5000003499999</v>
      </c>
      <c r="O147" s="286">
        <f t="shared" si="11"/>
        <v>2187.5000003499999</v>
      </c>
      <c r="P147" s="95"/>
      <c r="Q147" s="95"/>
      <c r="R147" s="95"/>
      <c r="S147" s="95"/>
      <c r="T147" s="95"/>
      <c r="U147" s="297" t="s">
        <v>1231</v>
      </c>
      <c r="V147" s="300" t="s">
        <v>1534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520</v>
      </c>
      <c r="G148" s="101" t="s">
        <v>386</v>
      </c>
      <c r="H148" s="101" t="s">
        <v>387</v>
      </c>
      <c r="I148" s="103">
        <v>1957</v>
      </c>
      <c r="J148" s="104">
        <v>1950</v>
      </c>
      <c r="K148" s="104"/>
      <c r="L148" s="286">
        <f t="shared" si="8"/>
        <v>208.92857114999998</v>
      </c>
      <c r="M148" s="286">
        <f t="shared" si="9"/>
        <v>208.92857114999998</v>
      </c>
      <c r="N148" s="286">
        <f t="shared" si="10"/>
        <v>1741.0714288500001</v>
      </c>
      <c r="O148" s="286">
        <f t="shared" si="11"/>
        <v>1741.0714288500001</v>
      </c>
      <c r="P148" s="95"/>
      <c r="Q148" s="95"/>
      <c r="R148" s="95"/>
      <c r="S148" s="95"/>
      <c r="T148" s="95"/>
      <c r="U148" s="297" t="s">
        <v>1232</v>
      </c>
      <c r="V148" s="300" t="s">
        <v>1535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521</v>
      </c>
      <c r="G149" s="101" t="s">
        <v>386</v>
      </c>
      <c r="H149" s="101" t="s">
        <v>387</v>
      </c>
      <c r="I149" s="103">
        <v>1959</v>
      </c>
      <c r="J149" s="104">
        <v>4500</v>
      </c>
      <c r="K149" s="104"/>
      <c r="L149" s="286">
        <f t="shared" si="8"/>
        <v>482.14285649999999</v>
      </c>
      <c r="M149" s="286">
        <f t="shared" si="9"/>
        <v>482.14285649999999</v>
      </c>
      <c r="N149" s="286">
        <f t="shared" si="10"/>
        <v>4017.8571434999999</v>
      </c>
      <c r="O149" s="286">
        <f t="shared" si="11"/>
        <v>4017.8571434999999</v>
      </c>
      <c r="P149" s="95"/>
      <c r="Q149" s="95"/>
      <c r="R149" s="95"/>
      <c r="S149" s="95"/>
      <c r="T149" s="95"/>
      <c r="U149" s="297" t="s">
        <v>1233</v>
      </c>
      <c r="V149" s="300" t="s">
        <v>1536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522</v>
      </c>
      <c r="G150" s="101" t="s">
        <v>386</v>
      </c>
      <c r="H150" s="101" t="s">
        <v>387</v>
      </c>
      <c r="I150" s="103">
        <v>1961</v>
      </c>
      <c r="J150" s="104">
        <v>2000</v>
      </c>
      <c r="K150" s="104"/>
      <c r="L150" s="286">
        <f t="shared" si="8"/>
        <v>214.28571399999998</v>
      </c>
      <c r="M150" s="286">
        <f t="shared" si="9"/>
        <v>214.28571399999998</v>
      </c>
      <c r="N150" s="286">
        <f t="shared" si="10"/>
        <v>1785.7142859999999</v>
      </c>
      <c r="O150" s="286">
        <f t="shared" si="11"/>
        <v>1785.7142859999999</v>
      </c>
      <c r="P150" s="95"/>
      <c r="Q150" s="95"/>
      <c r="R150" s="95"/>
      <c r="S150" s="95"/>
      <c r="T150" s="95"/>
      <c r="U150" s="297" t="s">
        <v>1234</v>
      </c>
      <c r="V150" s="300" t="s">
        <v>1537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523</v>
      </c>
      <c r="G151" s="101" t="s">
        <v>386</v>
      </c>
      <c r="H151" s="101" t="s">
        <v>387</v>
      </c>
      <c r="I151" s="103">
        <v>1960</v>
      </c>
      <c r="J151" s="104">
        <v>23500</v>
      </c>
      <c r="K151" s="104"/>
      <c r="L151" s="286">
        <f t="shared" si="8"/>
        <v>2517.8571394999999</v>
      </c>
      <c r="M151" s="286">
        <f t="shared" si="9"/>
        <v>2517.8571394999999</v>
      </c>
      <c r="N151" s="286">
        <f t="shared" si="10"/>
        <v>20982.1428605</v>
      </c>
      <c r="O151" s="286">
        <f t="shared" si="11"/>
        <v>20982.1428605</v>
      </c>
      <c r="P151" s="95"/>
      <c r="Q151" s="95"/>
      <c r="R151" s="95"/>
      <c r="S151" s="95"/>
      <c r="T151" s="95"/>
      <c r="U151" s="297" t="s">
        <v>1235</v>
      </c>
      <c r="V151" s="300" t="s">
        <v>1538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524</v>
      </c>
      <c r="G152" s="101" t="s">
        <v>386</v>
      </c>
      <c r="H152" s="101" t="s">
        <v>387</v>
      </c>
      <c r="I152" s="103">
        <v>1962</v>
      </c>
      <c r="J152" s="104">
        <v>1700</v>
      </c>
      <c r="K152" s="104"/>
      <c r="L152" s="286">
        <f t="shared" si="8"/>
        <v>182.1428569</v>
      </c>
      <c r="M152" s="286">
        <f t="shared" si="9"/>
        <v>182.1428569</v>
      </c>
      <c r="N152" s="286">
        <f t="shared" si="10"/>
        <v>1517.8571431</v>
      </c>
      <c r="O152" s="286">
        <f t="shared" si="11"/>
        <v>1517.8571431</v>
      </c>
      <c r="P152" s="95"/>
      <c r="Q152" s="95"/>
      <c r="R152" s="95"/>
      <c r="S152" s="95"/>
      <c r="T152" s="95"/>
      <c r="U152" s="297" t="s">
        <v>1236</v>
      </c>
      <c r="V152" s="300" t="s">
        <v>1539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525</v>
      </c>
      <c r="G153" s="101" t="s">
        <v>386</v>
      </c>
      <c r="H153" s="101" t="s">
        <v>387</v>
      </c>
      <c r="I153" s="103">
        <v>1964</v>
      </c>
      <c r="J153" s="104">
        <v>5400</v>
      </c>
      <c r="K153" s="104"/>
      <c r="L153" s="286">
        <f t="shared" si="8"/>
        <v>578.57142779999992</v>
      </c>
      <c r="M153" s="286">
        <f t="shared" si="9"/>
        <v>578.57142779999992</v>
      </c>
      <c r="N153" s="286">
        <f t="shared" si="10"/>
        <v>4821.4285722000004</v>
      </c>
      <c r="O153" s="286">
        <f t="shared" si="11"/>
        <v>4821.4285722000004</v>
      </c>
      <c r="P153" s="95"/>
      <c r="Q153" s="95"/>
      <c r="R153" s="95"/>
      <c r="S153" s="95"/>
      <c r="T153" s="95"/>
      <c r="U153" s="297" t="s">
        <v>1237</v>
      </c>
      <c r="V153" s="300" t="s">
        <v>1540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526</v>
      </c>
      <c r="G154" s="101" t="s">
        <v>386</v>
      </c>
      <c r="H154" s="101" t="s">
        <v>387</v>
      </c>
      <c r="I154" s="103">
        <v>1965</v>
      </c>
      <c r="J154" s="104">
        <v>8500</v>
      </c>
      <c r="K154" s="104"/>
      <c r="L154" s="286">
        <f t="shared" si="8"/>
        <v>910.71428449999996</v>
      </c>
      <c r="M154" s="286">
        <f t="shared" si="9"/>
        <v>910.71428449999996</v>
      </c>
      <c r="N154" s="286">
        <f t="shared" si="10"/>
        <v>7589.2857155000002</v>
      </c>
      <c r="O154" s="286">
        <f t="shared" si="11"/>
        <v>7589.2857155000002</v>
      </c>
      <c r="P154" s="95"/>
      <c r="Q154" s="95"/>
      <c r="R154" s="95"/>
      <c r="S154" s="95"/>
      <c r="T154" s="95"/>
      <c r="U154" s="297" t="s">
        <v>1238</v>
      </c>
      <c r="V154" s="300" t="s">
        <v>1541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527</v>
      </c>
      <c r="G155" s="101" t="s">
        <v>386</v>
      </c>
      <c r="H155" s="101" t="s">
        <v>387</v>
      </c>
      <c r="I155" s="103">
        <v>1967</v>
      </c>
      <c r="J155" s="104">
        <v>2500</v>
      </c>
      <c r="K155" s="104">
        <v>2500</v>
      </c>
      <c r="L155" s="286">
        <f t="shared" si="8"/>
        <v>0</v>
      </c>
      <c r="M155" s="286">
        <f t="shared" si="9"/>
        <v>0</v>
      </c>
      <c r="N155" s="286">
        <f t="shared" si="10"/>
        <v>0</v>
      </c>
      <c r="O155" s="286">
        <f t="shared" si="11"/>
        <v>0</v>
      </c>
      <c r="P155" s="95"/>
      <c r="Q155" s="95"/>
      <c r="R155" s="95"/>
      <c r="S155" s="95"/>
      <c r="T155" s="95"/>
      <c r="U155" s="297" t="s">
        <v>1239</v>
      </c>
      <c r="V155" s="300" t="s">
        <v>1542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528</v>
      </c>
      <c r="G156" s="101" t="s">
        <v>386</v>
      </c>
      <c r="H156" s="101" t="s">
        <v>387</v>
      </c>
      <c r="I156" s="103">
        <v>1963</v>
      </c>
      <c r="J156" s="104">
        <v>1400</v>
      </c>
      <c r="K156" s="104"/>
      <c r="L156" s="286">
        <f t="shared" si="8"/>
        <v>149.99999979999998</v>
      </c>
      <c r="M156" s="286">
        <f t="shared" si="9"/>
        <v>149.99999979999998</v>
      </c>
      <c r="N156" s="286">
        <f t="shared" si="10"/>
        <v>1250.0000001999999</v>
      </c>
      <c r="O156" s="286">
        <f t="shared" si="11"/>
        <v>1250.0000001999999</v>
      </c>
      <c r="P156" s="95"/>
      <c r="Q156" s="95"/>
      <c r="R156" s="95"/>
      <c r="S156" s="95"/>
      <c r="T156" s="95"/>
      <c r="U156" s="297" t="s">
        <v>1240</v>
      </c>
      <c r="V156" s="300" t="s">
        <v>1543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529</v>
      </c>
      <c r="G157" s="101" t="s">
        <v>386</v>
      </c>
      <c r="H157" s="101" t="s">
        <v>387</v>
      </c>
      <c r="I157" s="103">
        <v>1966</v>
      </c>
      <c r="J157" s="104">
        <v>2200</v>
      </c>
      <c r="K157" s="104"/>
      <c r="L157" s="286">
        <f t="shared" si="8"/>
        <v>235.71428539999999</v>
      </c>
      <c r="M157" s="286">
        <f t="shared" si="9"/>
        <v>235.71428539999999</v>
      </c>
      <c r="N157" s="286">
        <f t="shared" si="10"/>
        <v>1964.2857146000001</v>
      </c>
      <c r="O157" s="286">
        <f t="shared" si="11"/>
        <v>1964.2857146000001</v>
      </c>
      <c r="P157" s="95"/>
      <c r="Q157" s="95"/>
      <c r="R157" s="95"/>
      <c r="S157" s="95"/>
      <c r="T157" s="95"/>
      <c r="U157" s="297" t="s">
        <v>1241</v>
      </c>
      <c r="V157" s="300" t="s">
        <v>1544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409</v>
      </c>
      <c r="G158" s="101" t="s">
        <v>386</v>
      </c>
      <c r="H158" s="101" t="s">
        <v>387</v>
      </c>
      <c r="I158" s="103">
        <v>1968</v>
      </c>
      <c r="J158" s="104">
        <v>4300</v>
      </c>
      <c r="K158" s="104"/>
      <c r="L158" s="286">
        <f t="shared" si="8"/>
        <v>460.71428509999998</v>
      </c>
      <c r="M158" s="286">
        <f t="shared" si="9"/>
        <v>460.71428509999998</v>
      </c>
      <c r="N158" s="286">
        <f t="shared" si="10"/>
        <v>3839.2857149000001</v>
      </c>
      <c r="O158" s="286">
        <f t="shared" si="11"/>
        <v>3839.2857149000001</v>
      </c>
      <c r="P158" s="95"/>
      <c r="Q158" s="95"/>
      <c r="R158" s="95"/>
      <c r="S158" s="95"/>
      <c r="T158" s="95"/>
      <c r="U158" s="297" t="s">
        <v>1242</v>
      </c>
      <c r="V158" s="300" t="s">
        <v>1545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410</v>
      </c>
      <c r="G159" s="101" t="s">
        <v>386</v>
      </c>
      <c r="H159" s="101" t="s">
        <v>387</v>
      </c>
      <c r="I159" s="103">
        <v>1969</v>
      </c>
      <c r="J159" s="104">
        <v>4650</v>
      </c>
      <c r="K159" s="104"/>
      <c r="L159" s="286">
        <f t="shared" si="8"/>
        <v>498.21428505</v>
      </c>
      <c r="M159" s="286">
        <f t="shared" si="9"/>
        <v>498.21428505</v>
      </c>
      <c r="N159" s="286">
        <f t="shared" si="10"/>
        <v>4151.7857149499996</v>
      </c>
      <c r="O159" s="286">
        <f t="shared" si="11"/>
        <v>4151.7857149499996</v>
      </c>
      <c r="P159" s="95"/>
      <c r="Q159" s="95"/>
      <c r="R159" s="95"/>
      <c r="S159" s="95"/>
      <c r="T159" s="95"/>
      <c r="U159" s="297" t="s">
        <v>1243</v>
      </c>
      <c r="V159" s="300" t="s">
        <v>1546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411</v>
      </c>
      <c r="G160" s="101" t="s">
        <v>386</v>
      </c>
      <c r="H160" s="101" t="s">
        <v>387</v>
      </c>
      <c r="I160" s="103">
        <v>1970</v>
      </c>
      <c r="J160" s="104">
        <v>4000</v>
      </c>
      <c r="K160" s="104"/>
      <c r="L160" s="286">
        <f t="shared" si="8"/>
        <v>428.57142799999997</v>
      </c>
      <c r="M160" s="286">
        <f t="shared" si="9"/>
        <v>428.57142799999997</v>
      </c>
      <c r="N160" s="286">
        <f t="shared" si="10"/>
        <v>3571.4285719999998</v>
      </c>
      <c r="O160" s="286">
        <f t="shared" si="11"/>
        <v>3571.4285719999998</v>
      </c>
      <c r="P160" s="95"/>
      <c r="Q160" s="95"/>
      <c r="R160" s="95"/>
      <c r="S160" s="95"/>
      <c r="T160" s="95"/>
      <c r="U160" s="297" t="s">
        <v>1244</v>
      </c>
      <c r="V160" s="300" t="s">
        <v>1547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530</v>
      </c>
      <c r="G161" s="101" t="s">
        <v>386</v>
      </c>
      <c r="H161" s="101" t="s">
        <v>387</v>
      </c>
      <c r="I161" s="103">
        <v>1971</v>
      </c>
      <c r="J161" s="104">
        <v>4000</v>
      </c>
      <c r="K161" s="104"/>
      <c r="L161" s="286">
        <f t="shared" si="8"/>
        <v>428.57142799999997</v>
      </c>
      <c r="M161" s="286">
        <f t="shared" si="9"/>
        <v>428.57142799999997</v>
      </c>
      <c r="N161" s="286">
        <f t="shared" si="10"/>
        <v>3571.4285719999998</v>
      </c>
      <c r="O161" s="286">
        <f t="shared" si="11"/>
        <v>3571.4285719999998</v>
      </c>
      <c r="P161" s="95"/>
      <c r="Q161" s="95"/>
      <c r="R161" s="95"/>
      <c r="S161" s="95"/>
      <c r="T161" s="95"/>
      <c r="U161" s="297" t="s">
        <v>1245</v>
      </c>
      <c r="V161" s="300" t="s">
        <v>1548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531</v>
      </c>
      <c r="G162" s="101" t="s">
        <v>386</v>
      </c>
      <c r="H162" s="101" t="s">
        <v>387</v>
      </c>
      <c r="I162" s="103">
        <v>1972</v>
      </c>
      <c r="J162" s="104">
        <v>2000</v>
      </c>
      <c r="K162" s="104"/>
      <c r="L162" s="286">
        <f t="shared" si="8"/>
        <v>214.28571399999998</v>
      </c>
      <c r="M162" s="286">
        <f t="shared" si="9"/>
        <v>214.28571399999998</v>
      </c>
      <c r="N162" s="286">
        <f t="shared" si="10"/>
        <v>1785.7142859999999</v>
      </c>
      <c r="O162" s="286">
        <f t="shared" si="11"/>
        <v>1785.7142859999999</v>
      </c>
      <c r="P162" s="95"/>
      <c r="Q162" s="95"/>
      <c r="R162" s="95"/>
      <c r="S162" s="95"/>
      <c r="T162" s="95"/>
      <c r="U162" s="297" t="s">
        <v>1246</v>
      </c>
      <c r="V162" s="300" t="s">
        <v>1549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532</v>
      </c>
      <c r="G163" s="101" t="s">
        <v>386</v>
      </c>
      <c r="H163" s="101" t="s">
        <v>387</v>
      </c>
      <c r="I163" s="103">
        <v>1973</v>
      </c>
      <c r="J163" s="104">
        <v>1700</v>
      </c>
      <c r="K163" s="104"/>
      <c r="L163" s="286">
        <f t="shared" si="8"/>
        <v>182.1428569</v>
      </c>
      <c r="M163" s="286">
        <f t="shared" si="9"/>
        <v>182.1428569</v>
      </c>
      <c r="N163" s="286">
        <f t="shared" si="10"/>
        <v>1517.8571431</v>
      </c>
      <c r="O163" s="286">
        <f t="shared" si="11"/>
        <v>1517.8571431</v>
      </c>
      <c r="P163" s="95"/>
      <c r="Q163" s="95"/>
      <c r="R163" s="95"/>
      <c r="S163" s="95"/>
      <c r="T163" s="95"/>
      <c r="U163" s="297" t="s">
        <v>1247</v>
      </c>
      <c r="V163" s="300" t="s">
        <v>1550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533</v>
      </c>
      <c r="G164" s="101" t="s">
        <v>386</v>
      </c>
      <c r="H164" s="101" t="s">
        <v>387</v>
      </c>
      <c r="I164" s="103">
        <v>1974</v>
      </c>
      <c r="J164" s="104">
        <v>2200</v>
      </c>
      <c r="K164" s="104"/>
      <c r="L164" s="286">
        <f t="shared" si="8"/>
        <v>235.71428539999999</v>
      </c>
      <c r="M164" s="286">
        <f t="shared" si="9"/>
        <v>235.71428539999999</v>
      </c>
      <c r="N164" s="286">
        <f t="shared" si="10"/>
        <v>1964.2857146000001</v>
      </c>
      <c r="O164" s="286">
        <f t="shared" si="11"/>
        <v>1964.2857146000001</v>
      </c>
      <c r="P164" s="95"/>
      <c r="Q164" s="95"/>
      <c r="R164" s="95"/>
      <c r="S164" s="95"/>
      <c r="T164" s="95"/>
      <c r="U164" s="297" t="s">
        <v>1248</v>
      </c>
      <c r="V164" s="300" t="s">
        <v>1551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534</v>
      </c>
      <c r="G165" s="101" t="s">
        <v>386</v>
      </c>
      <c r="H165" s="101" t="s">
        <v>387</v>
      </c>
      <c r="I165" s="103">
        <v>1975</v>
      </c>
      <c r="J165" s="104">
        <v>2700</v>
      </c>
      <c r="K165" s="104"/>
      <c r="L165" s="286">
        <f t="shared" si="8"/>
        <v>289.28571389999996</v>
      </c>
      <c r="M165" s="286">
        <f t="shared" si="9"/>
        <v>289.28571389999996</v>
      </c>
      <c r="N165" s="286">
        <f t="shared" si="10"/>
        <v>2410.7142861000002</v>
      </c>
      <c r="O165" s="286">
        <f t="shared" si="11"/>
        <v>2410.7142861000002</v>
      </c>
      <c r="P165" s="95"/>
      <c r="Q165" s="95"/>
      <c r="R165" s="95"/>
      <c r="S165" s="95"/>
      <c r="T165" s="95"/>
      <c r="U165" s="297" t="s">
        <v>1249</v>
      </c>
      <c r="V165" s="300" t="s">
        <v>1552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445</v>
      </c>
      <c r="G166" s="101" t="s">
        <v>386</v>
      </c>
      <c r="H166" s="101" t="s">
        <v>387</v>
      </c>
      <c r="I166" s="103">
        <v>1976</v>
      </c>
      <c r="J166" s="104">
        <v>3200</v>
      </c>
      <c r="K166" s="104"/>
      <c r="L166" s="286">
        <f t="shared" si="8"/>
        <v>342.85714239999999</v>
      </c>
      <c r="M166" s="286">
        <f t="shared" si="9"/>
        <v>342.85714239999999</v>
      </c>
      <c r="N166" s="286">
        <f t="shared" si="10"/>
        <v>2857.1428575999998</v>
      </c>
      <c r="O166" s="286">
        <f t="shared" si="11"/>
        <v>2857.1428575999998</v>
      </c>
      <c r="P166" s="95"/>
      <c r="Q166" s="95"/>
      <c r="R166" s="95"/>
      <c r="S166" s="95"/>
      <c r="T166" s="95"/>
      <c r="U166" s="297" t="s">
        <v>1250</v>
      </c>
      <c r="V166" s="300" t="s">
        <v>1553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417</v>
      </c>
      <c r="G167" s="101" t="s">
        <v>386</v>
      </c>
      <c r="H167" s="101" t="s">
        <v>387</v>
      </c>
      <c r="I167" s="103">
        <v>1977</v>
      </c>
      <c r="J167" s="104">
        <v>1200</v>
      </c>
      <c r="K167" s="104"/>
      <c r="L167" s="286">
        <f t="shared" si="8"/>
        <v>128.5714284</v>
      </c>
      <c r="M167" s="286">
        <f t="shared" si="9"/>
        <v>128.5714284</v>
      </c>
      <c r="N167" s="286">
        <f t="shared" si="10"/>
        <v>1071.4285715999999</v>
      </c>
      <c r="O167" s="286">
        <f t="shared" si="11"/>
        <v>1071.4285715999999</v>
      </c>
      <c r="P167" s="95"/>
      <c r="Q167" s="95"/>
      <c r="R167" s="95"/>
      <c r="S167" s="95"/>
      <c r="T167" s="95"/>
      <c r="U167" s="297" t="s">
        <v>1251</v>
      </c>
      <c r="V167" s="300" t="s">
        <v>1554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535</v>
      </c>
      <c r="G168" s="101" t="s">
        <v>386</v>
      </c>
      <c r="H168" s="101" t="s">
        <v>387</v>
      </c>
      <c r="I168" s="103">
        <v>1978</v>
      </c>
      <c r="J168" s="104">
        <v>6480</v>
      </c>
      <c r="K168" s="104"/>
      <c r="L168" s="286">
        <f t="shared" si="8"/>
        <v>694.28571335999993</v>
      </c>
      <c r="M168" s="286">
        <f t="shared" si="9"/>
        <v>694.28571335999993</v>
      </c>
      <c r="N168" s="286">
        <f t="shared" si="10"/>
        <v>5785.71428664</v>
      </c>
      <c r="O168" s="286">
        <f t="shared" si="11"/>
        <v>5785.71428664</v>
      </c>
      <c r="P168" s="95"/>
      <c r="Q168" s="95"/>
      <c r="R168" s="95"/>
      <c r="S168" s="95"/>
      <c r="T168" s="95"/>
      <c r="U168" s="297" t="s">
        <v>1252</v>
      </c>
      <c r="V168" s="300" t="s">
        <v>1555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536</v>
      </c>
      <c r="G169" s="101" t="s">
        <v>386</v>
      </c>
      <c r="H169" s="101" t="s">
        <v>387</v>
      </c>
      <c r="I169" s="103">
        <v>1979</v>
      </c>
      <c r="J169" s="104">
        <v>7200</v>
      </c>
      <c r="K169" s="104"/>
      <c r="L169" s="286">
        <f t="shared" si="8"/>
        <v>771.42857040000001</v>
      </c>
      <c r="M169" s="286">
        <f t="shared" si="9"/>
        <v>771.42857040000001</v>
      </c>
      <c r="N169" s="286">
        <f t="shared" si="10"/>
        <v>6428.5714295999996</v>
      </c>
      <c r="O169" s="286">
        <f t="shared" si="11"/>
        <v>6428.5714295999996</v>
      </c>
      <c r="P169" s="95"/>
      <c r="Q169" s="95"/>
      <c r="R169" s="95"/>
      <c r="S169" s="95"/>
      <c r="T169" s="95"/>
      <c r="U169" s="297" t="s">
        <v>1253</v>
      </c>
      <c r="V169" s="300" t="s">
        <v>1556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537</v>
      </c>
      <c r="G170" s="101" t="s">
        <v>386</v>
      </c>
      <c r="H170" s="101" t="s">
        <v>387</v>
      </c>
      <c r="I170" s="103">
        <v>1980</v>
      </c>
      <c r="J170" s="104">
        <v>3900</v>
      </c>
      <c r="K170" s="104"/>
      <c r="L170" s="286">
        <f t="shared" si="8"/>
        <v>417.85714229999996</v>
      </c>
      <c r="M170" s="286">
        <f t="shared" si="9"/>
        <v>417.85714229999996</v>
      </c>
      <c r="N170" s="286">
        <f t="shared" si="10"/>
        <v>3482.1428577000001</v>
      </c>
      <c r="O170" s="286">
        <f t="shared" si="11"/>
        <v>3482.1428577000001</v>
      </c>
      <c r="P170" s="95"/>
      <c r="Q170" s="95"/>
      <c r="R170" s="95"/>
      <c r="S170" s="95"/>
      <c r="T170" s="95"/>
      <c r="U170" s="297" t="s">
        <v>1254</v>
      </c>
      <c r="V170" s="300" t="s">
        <v>1557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538</v>
      </c>
      <c r="G171" s="101" t="s">
        <v>386</v>
      </c>
      <c r="H171" s="101" t="s">
        <v>387</v>
      </c>
      <c r="I171" s="103">
        <v>1983</v>
      </c>
      <c r="J171" s="104">
        <v>1800</v>
      </c>
      <c r="K171" s="104"/>
      <c r="L171" s="286">
        <f t="shared" si="8"/>
        <v>192.8571426</v>
      </c>
      <c r="M171" s="286">
        <f t="shared" si="9"/>
        <v>192.8571426</v>
      </c>
      <c r="N171" s="286">
        <f t="shared" si="10"/>
        <v>1607.1428573999999</v>
      </c>
      <c r="O171" s="286">
        <f t="shared" si="11"/>
        <v>1607.1428573999999</v>
      </c>
      <c r="P171" s="95"/>
      <c r="Q171" s="95"/>
      <c r="R171" s="95"/>
      <c r="S171" s="95"/>
      <c r="T171" s="95"/>
      <c r="U171" s="297" t="s">
        <v>1255</v>
      </c>
      <c r="V171" s="300" t="s">
        <v>1558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539</v>
      </c>
      <c r="G172" s="101" t="s">
        <v>386</v>
      </c>
      <c r="H172" s="101" t="s">
        <v>387</v>
      </c>
      <c r="I172" s="103">
        <v>1981</v>
      </c>
      <c r="J172" s="104">
        <v>1800</v>
      </c>
      <c r="K172" s="104"/>
      <c r="L172" s="286">
        <f t="shared" si="8"/>
        <v>192.8571426</v>
      </c>
      <c r="M172" s="286">
        <f t="shared" si="9"/>
        <v>192.8571426</v>
      </c>
      <c r="N172" s="286">
        <f t="shared" si="10"/>
        <v>1607.1428573999999</v>
      </c>
      <c r="O172" s="286">
        <f t="shared" si="11"/>
        <v>1607.1428573999999</v>
      </c>
      <c r="P172" s="95"/>
      <c r="Q172" s="95"/>
      <c r="R172" s="95"/>
      <c r="S172" s="95"/>
      <c r="T172" s="95"/>
      <c r="U172" s="297" t="s">
        <v>1256</v>
      </c>
      <c r="V172" s="300" t="s">
        <v>1559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540</v>
      </c>
      <c r="G173" s="101" t="s">
        <v>386</v>
      </c>
      <c r="H173" s="101" t="s">
        <v>387</v>
      </c>
      <c r="I173" s="103">
        <v>1982</v>
      </c>
      <c r="J173" s="104">
        <v>1800</v>
      </c>
      <c r="K173" s="104"/>
      <c r="L173" s="286">
        <f t="shared" si="8"/>
        <v>192.8571426</v>
      </c>
      <c r="M173" s="286">
        <f t="shared" si="9"/>
        <v>192.8571426</v>
      </c>
      <c r="N173" s="286">
        <f t="shared" si="10"/>
        <v>1607.1428573999999</v>
      </c>
      <c r="O173" s="286">
        <f t="shared" si="11"/>
        <v>1607.1428573999999</v>
      </c>
      <c r="P173" s="95"/>
      <c r="Q173" s="95"/>
      <c r="R173" s="95"/>
      <c r="S173" s="95"/>
      <c r="T173" s="95"/>
      <c r="U173" s="297" t="s">
        <v>1257</v>
      </c>
      <c r="V173" s="300" t="s">
        <v>1560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541</v>
      </c>
      <c r="G174" s="101" t="s">
        <v>386</v>
      </c>
      <c r="H174" s="101" t="s">
        <v>387</v>
      </c>
      <c r="I174" s="103">
        <v>1985</v>
      </c>
      <c r="J174" s="104">
        <v>1600</v>
      </c>
      <c r="K174" s="104"/>
      <c r="L174" s="286">
        <f t="shared" si="8"/>
        <v>171.42857119999999</v>
      </c>
      <c r="M174" s="286">
        <f t="shared" si="9"/>
        <v>171.42857119999999</v>
      </c>
      <c r="N174" s="286">
        <f t="shared" si="10"/>
        <v>1428.5714287999999</v>
      </c>
      <c r="O174" s="286">
        <f t="shared" si="11"/>
        <v>1428.5714287999999</v>
      </c>
      <c r="P174" s="95"/>
      <c r="Q174" s="95"/>
      <c r="R174" s="95"/>
      <c r="S174" s="95"/>
      <c r="T174" s="95"/>
      <c r="U174" s="297" t="s">
        <v>1258</v>
      </c>
      <c r="V174" s="300" t="s">
        <v>1561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458</v>
      </c>
      <c r="G175" s="101" t="s">
        <v>386</v>
      </c>
      <c r="H175" s="101" t="s">
        <v>387</v>
      </c>
      <c r="I175" s="103">
        <v>1984</v>
      </c>
      <c r="J175" s="104">
        <v>6300</v>
      </c>
      <c r="K175" s="104"/>
      <c r="L175" s="286">
        <f t="shared" si="8"/>
        <v>674.99999909999997</v>
      </c>
      <c r="M175" s="286">
        <f t="shared" si="9"/>
        <v>674.99999909999997</v>
      </c>
      <c r="N175" s="286">
        <f t="shared" si="10"/>
        <v>5625.0000008999996</v>
      </c>
      <c r="O175" s="286">
        <f t="shared" si="11"/>
        <v>5625.0000008999996</v>
      </c>
      <c r="P175" s="95"/>
      <c r="Q175" s="95"/>
      <c r="R175" s="95"/>
      <c r="S175" s="95"/>
      <c r="T175" s="95"/>
      <c r="U175" s="297" t="s">
        <v>1259</v>
      </c>
      <c r="V175" s="300" t="s">
        <v>1562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410</v>
      </c>
      <c r="G176" s="101" t="s">
        <v>386</v>
      </c>
      <c r="H176" s="101" t="s">
        <v>387</v>
      </c>
      <c r="I176" s="103">
        <v>1986</v>
      </c>
      <c r="J176" s="104">
        <v>3050</v>
      </c>
      <c r="K176" s="104"/>
      <c r="L176" s="286">
        <f t="shared" si="8"/>
        <v>326.78571384999998</v>
      </c>
      <c r="M176" s="286">
        <f t="shared" si="9"/>
        <v>326.78571384999998</v>
      </c>
      <c r="N176" s="286">
        <f t="shared" si="10"/>
        <v>2723.2142861500001</v>
      </c>
      <c r="O176" s="286">
        <f t="shared" si="11"/>
        <v>2723.2142861500001</v>
      </c>
      <c r="P176" s="95"/>
      <c r="Q176" s="95"/>
      <c r="R176" s="95"/>
      <c r="S176" s="95"/>
      <c r="T176" s="95"/>
      <c r="U176" s="297" t="s">
        <v>1260</v>
      </c>
      <c r="V176" s="300" t="s">
        <v>1563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542</v>
      </c>
      <c r="G177" s="101" t="s">
        <v>386</v>
      </c>
      <c r="H177" s="101" t="s">
        <v>387</v>
      </c>
      <c r="I177" s="103">
        <v>1987</v>
      </c>
      <c r="J177" s="104">
        <v>3200</v>
      </c>
      <c r="K177" s="104"/>
      <c r="L177" s="286">
        <f t="shared" si="8"/>
        <v>342.85714239999999</v>
      </c>
      <c r="M177" s="286">
        <f t="shared" si="9"/>
        <v>342.85714239999999</v>
      </c>
      <c r="N177" s="286">
        <f t="shared" si="10"/>
        <v>2857.1428575999998</v>
      </c>
      <c r="O177" s="286">
        <f t="shared" si="11"/>
        <v>2857.1428575999998</v>
      </c>
      <c r="P177" s="95"/>
      <c r="Q177" s="95"/>
      <c r="R177" s="95"/>
      <c r="S177" s="95"/>
      <c r="T177" s="95"/>
      <c r="U177" s="297" t="s">
        <v>1261</v>
      </c>
      <c r="V177" s="300" t="s">
        <v>1564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543</v>
      </c>
      <c r="G178" s="101" t="s">
        <v>386</v>
      </c>
      <c r="H178" s="101" t="s">
        <v>387</v>
      </c>
      <c r="I178" s="103">
        <v>1988</v>
      </c>
      <c r="J178" s="104">
        <v>2700</v>
      </c>
      <c r="K178" s="104"/>
      <c r="L178" s="286">
        <f t="shared" si="8"/>
        <v>289.28571389999996</v>
      </c>
      <c r="M178" s="286">
        <f t="shared" si="9"/>
        <v>289.28571389999996</v>
      </c>
      <c r="N178" s="286">
        <f t="shared" si="10"/>
        <v>2410.7142861000002</v>
      </c>
      <c r="O178" s="286">
        <f t="shared" si="11"/>
        <v>2410.7142861000002</v>
      </c>
      <c r="P178" s="95"/>
      <c r="Q178" s="95"/>
      <c r="R178" s="95"/>
      <c r="S178" s="95"/>
      <c r="T178" s="95"/>
      <c r="U178" s="297" t="s">
        <v>1262</v>
      </c>
      <c r="V178" s="300" t="s">
        <v>1565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443</v>
      </c>
      <c r="G179" s="101" t="s">
        <v>386</v>
      </c>
      <c r="H179" s="101" t="s">
        <v>387</v>
      </c>
      <c r="I179" s="103">
        <v>1989</v>
      </c>
      <c r="J179" s="104">
        <v>7500</v>
      </c>
      <c r="K179" s="104"/>
      <c r="L179" s="286">
        <f t="shared" si="8"/>
        <v>803.57142749999991</v>
      </c>
      <c r="M179" s="286">
        <f t="shared" si="9"/>
        <v>803.57142749999991</v>
      </c>
      <c r="N179" s="286">
        <f t="shared" si="10"/>
        <v>6696.4285725</v>
      </c>
      <c r="O179" s="286">
        <f t="shared" si="11"/>
        <v>6696.4285725</v>
      </c>
      <c r="P179" s="95"/>
      <c r="Q179" s="95"/>
      <c r="R179" s="95"/>
      <c r="S179" s="95"/>
      <c r="T179" s="95"/>
      <c r="U179" s="297" t="s">
        <v>1263</v>
      </c>
      <c r="V179" s="300" t="s">
        <v>1566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430</v>
      </c>
      <c r="G180" s="101" t="s">
        <v>386</v>
      </c>
      <c r="H180" s="101" t="s">
        <v>387</v>
      </c>
      <c r="I180" s="103">
        <v>1990</v>
      </c>
      <c r="J180" s="104">
        <v>25000</v>
      </c>
      <c r="K180" s="104"/>
      <c r="L180" s="286">
        <f t="shared" si="8"/>
        <v>2678.5714249999996</v>
      </c>
      <c r="M180" s="286">
        <f t="shared" si="9"/>
        <v>2678.5714249999996</v>
      </c>
      <c r="N180" s="286">
        <f t="shared" si="10"/>
        <v>22321.428575000002</v>
      </c>
      <c r="O180" s="286">
        <f t="shared" si="11"/>
        <v>22321.428575000002</v>
      </c>
      <c r="P180" s="95"/>
      <c r="Q180" s="95"/>
      <c r="R180" s="95"/>
      <c r="S180" s="95"/>
      <c r="T180" s="95"/>
      <c r="U180" s="297" t="s">
        <v>1264</v>
      </c>
      <c r="V180" s="300" t="s">
        <v>1567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412</v>
      </c>
      <c r="G181" s="101" t="s">
        <v>386</v>
      </c>
      <c r="H181" s="101" t="s">
        <v>387</v>
      </c>
      <c r="I181" s="103">
        <v>1991</v>
      </c>
      <c r="J181" s="104">
        <v>2000</v>
      </c>
      <c r="K181" s="104"/>
      <c r="L181" s="286">
        <f t="shared" si="8"/>
        <v>214.28571399999998</v>
      </c>
      <c r="M181" s="286">
        <f t="shared" si="9"/>
        <v>214.28571399999998</v>
      </c>
      <c r="N181" s="286">
        <f t="shared" si="10"/>
        <v>1785.7142859999999</v>
      </c>
      <c r="O181" s="286">
        <f t="shared" si="11"/>
        <v>1785.7142859999999</v>
      </c>
      <c r="P181" s="95"/>
      <c r="Q181" s="95"/>
      <c r="R181" s="95"/>
      <c r="S181" s="95"/>
      <c r="T181" s="95"/>
      <c r="U181" s="297" t="s">
        <v>1265</v>
      </c>
      <c r="V181" s="300" t="s">
        <v>1568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544</v>
      </c>
      <c r="G182" s="101" t="s">
        <v>386</v>
      </c>
      <c r="H182" s="101" t="s">
        <v>387</v>
      </c>
      <c r="I182" s="103">
        <v>1992</v>
      </c>
      <c r="J182" s="104">
        <v>4000</v>
      </c>
      <c r="K182" s="104"/>
      <c r="L182" s="286">
        <f t="shared" si="8"/>
        <v>428.57142799999997</v>
      </c>
      <c r="M182" s="286">
        <f t="shared" si="9"/>
        <v>428.57142799999997</v>
      </c>
      <c r="N182" s="286">
        <f t="shared" si="10"/>
        <v>3571.4285719999998</v>
      </c>
      <c r="O182" s="286">
        <f t="shared" si="11"/>
        <v>3571.4285719999998</v>
      </c>
      <c r="P182" s="95"/>
      <c r="Q182" s="95"/>
      <c r="R182" s="95"/>
      <c r="S182" s="95"/>
      <c r="T182" s="95"/>
      <c r="U182" s="297" t="s">
        <v>1266</v>
      </c>
      <c r="V182" s="300" t="s">
        <v>1569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545</v>
      </c>
      <c r="G183" s="101" t="s">
        <v>386</v>
      </c>
      <c r="H183" s="101" t="s">
        <v>387</v>
      </c>
      <c r="I183" s="103">
        <v>1993</v>
      </c>
      <c r="J183" s="104">
        <v>8000</v>
      </c>
      <c r="K183" s="104"/>
      <c r="L183" s="286">
        <f t="shared" si="8"/>
        <v>857.14285599999994</v>
      </c>
      <c r="M183" s="286">
        <f t="shared" si="9"/>
        <v>857.14285599999994</v>
      </c>
      <c r="N183" s="286">
        <f t="shared" si="10"/>
        <v>7142.8571439999996</v>
      </c>
      <c r="O183" s="286">
        <f t="shared" si="11"/>
        <v>7142.8571439999996</v>
      </c>
      <c r="P183" s="95"/>
      <c r="Q183" s="95"/>
      <c r="R183" s="95"/>
      <c r="S183" s="95"/>
      <c r="T183" s="95"/>
      <c r="U183" s="297" t="s">
        <v>1267</v>
      </c>
      <c r="V183" s="300" t="s">
        <v>1570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546</v>
      </c>
      <c r="G184" s="101" t="s">
        <v>386</v>
      </c>
      <c r="H184" s="101" t="s">
        <v>387</v>
      </c>
      <c r="I184" s="103">
        <v>1994</v>
      </c>
      <c r="J184" s="104">
        <v>3400</v>
      </c>
      <c r="K184" s="104"/>
      <c r="L184" s="286">
        <f t="shared" ref="L184:L199" si="12">M184</f>
        <v>364.2857138</v>
      </c>
      <c r="M184" s="286">
        <f t="shared" ref="M184:M199" si="13">IF(J184-K184=0, 0, (J184-K184)*0.107142857)</f>
        <v>364.2857138</v>
      </c>
      <c r="N184" s="286">
        <f t="shared" ref="N184:N199" si="14">O184</f>
        <v>3035.7142862000001</v>
      </c>
      <c r="O184" s="286">
        <f t="shared" ref="O184:O199" si="15">J184-K184-M184</f>
        <v>3035.7142862000001</v>
      </c>
      <c r="P184" s="95"/>
      <c r="Q184" s="95"/>
      <c r="R184" s="95"/>
      <c r="S184" s="95"/>
      <c r="T184" s="95"/>
      <c r="U184" s="297" t="s">
        <v>1268</v>
      </c>
      <c r="V184" s="300" t="s">
        <v>1571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528</v>
      </c>
      <c r="G185" s="101" t="s">
        <v>386</v>
      </c>
      <c r="H185" s="101" t="s">
        <v>387</v>
      </c>
      <c r="I185" s="103">
        <v>1995</v>
      </c>
      <c r="J185" s="104">
        <v>500</v>
      </c>
      <c r="K185" s="104"/>
      <c r="L185" s="286">
        <f t="shared" si="12"/>
        <v>53.571428499999996</v>
      </c>
      <c r="M185" s="286">
        <f t="shared" si="13"/>
        <v>53.571428499999996</v>
      </c>
      <c r="N185" s="286">
        <f t="shared" si="14"/>
        <v>446.42857149999998</v>
      </c>
      <c r="O185" s="286">
        <f t="shared" si="15"/>
        <v>446.42857149999998</v>
      </c>
      <c r="P185" s="95"/>
      <c r="Q185" s="95"/>
      <c r="R185" s="95"/>
      <c r="S185" s="95"/>
      <c r="T185" s="95"/>
      <c r="U185" s="297" t="s">
        <v>1269</v>
      </c>
      <c r="V185" s="300" t="s">
        <v>1572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547</v>
      </c>
      <c r="G186" s="101" t="s">
        <v>386</v>
      </c>
      <c r="H186" s="101" t="s">
        <v>387</v>
      </c>
      <c r="I186" s="103">
        <v>1996</v>
      </c>
      <c r="J186" s="104">
        <v>4300</v>
      </c>
      <c r="K186" s="104"/>
      <c r="L186" s="286">
        <f t="shared" si="12"/>
        <v>460.71428509999998</v>
      </c>
      <c r="M186" s="286">
        <f t="shared" si="13"/>
        <v>460.71428509999998</v>
      </c>
      <c r="N186" s="286">
        <f t="shared" si="14"/>
        <v>3839.2857149000001</v>
      </c>
      <c r="O186" s="286">
        <f t="shared" si="15"/>
        <v>3839.2857149000001</v>
      </c>
      <c r="P186" s="95"/>
      <c r="Q186" s="95"/>
      <c r="R186" s="95"/>
      <c r="S186" s="95"/>
      <c r="T186" s="95"/>
      <c r="U186" s="297" t="s">
        <v>1270</v>
      </c>
      <c r="V186" s="300" t="s">
        <v>1573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548</v>
      </c>
      <c r="G187" s="101" t="s">
        <v>386</v>
      </c>
      <c r="H187" s="101" t="s">
        <v>387</v>
      </c>
      <c r="I187" s="103">
        <v>1997</v>
      </c>
      <c r="J187" s="104">
        <v>2700</v>
      </c>
      <c r="K187" s="104"/>
      <c r="L187" s="286">
        <f t="shared" si="12"/>
        <v>289.28571389999996</v>
      </c>
      <c r="M187" s="286">
        <f t="shared" si="13"/>
        <v>289.28571389999996</v>
      </c>
      <c r="N187" s="286">
        <f t="shared" si="14"/>
        <v>2410.7142861000002</v>
      </c>
      <c r="O187" s="286">
        <f t="shared" si="15"/>
        <v>2410.7142861000002</v>
      </c>
      <c r="P187" s="95"/>
      <c r="Q187" s="95"/>
      <c r="R187" s="95"/>
      <c r="S187" s="95"/>
      <c r="T187" s="95"/>
      <c r="U187" s="297" t="s">
        <v>1271</v>
      </c>
      <c r="V187" s="300" t="s">
        <v>1574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549</v>
      </c>
      <c r="G188" s="101" t="s">
        <v>386</v>
      </c>
      <c r="H188" s="101" t="s">
        <v>387</v>
      </c>
      <c r="I188" s="103">
        <v>1998</v>
      </c>
      <c r="J188" s="104">
        <v>2700</v>
      </c>
      <c r="K188" s="104"/>
      <c r="L188" s="286">
        <f t="shared" si="12"/>
        <v>289.28571389999996</v>
      </c>
      <c r="M188" s="286">
        <f t="shared" si="13"/>
        <v>289.28571389999996</v>
      </c>
      <c r="N188" s="286">
        <f t="shared" si="14"/>
        <v>2410.7142861000002</v>
      </c>
      <c r="O188" s="286">
        <f t="shared" si="15"/>
        <v>2410.7142861000002</v>
      </c>
      <c r="P188" s="95"/>
      <c r="Q188" s="95"/>
      <c r="R188" s="95"/>
      <c r="S188" s="95"/>
      <c r="T188" s="95"/>
      <c r="U188" s="297" t="s">
        <v>1272</v>
      </c>
      <c r="V188" s="300" t="s">
        <v>1575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550</v>
      </c>
      <c r="G189" s="101" t="s">
        <v>386</v>
      </c>
      <c r="H189" s="101" t="s">
        <v>387</v>
      </c>
      <c r="I189" s="103">
        <v>2051</v>
      </c>
      <c r="J189" s="104">
        <v>2650</v>
      </c>
      <c r="K189" s="104"/>
      <c r="L189" s="286">
        <f t="shared" si="12"/>
        <v>283.92857104999996</v>
      </c>
      <c r="M189" s="286">
        <f t="shared" si="13"/>
        <v>283.92857104999996</v>
      </c>
      <c r="N189" s="286">
        <f t="shared" si="14"/>
        <v>2366.0714289500002</v>
      </c>
      <c r="O189" s="286">
        <f t="shared" si="15"/>
        <v>2366.0714289500002</v>
      </c>
      <c r="P189" s="95"/>
      <c r="Q189" s="95"/>
      <c r="R189" s="95"/>
      <c r="S189" s="95"/>
      <c r="T189" s="95"/>
      <c r="U189" s="297" t="s">
        <v>1273</v>
      </c>
      <c r="V189" s="300" t="s">
        <v>1576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551</v>
      </c>
      <c r="G190" s="101" t="s">
        <v>386</v>
      </c>
      <c r="H190" s="101" t="s">
        <v>387</v>
      </c>
      <c r="I190" s="103">
        <v>2052</v>
      </c>
      <c r="J190" s="104">
        <v>5400</v>
      </c>
      <c r="K190" s="104"/>
      <c r="L190" s="286">
        <f t="shared" si="12"/>
        <v>578.57142779999992</v>
      </c>
      <c r="M190" s="286">
        <f t="shared" si="13"/>
        <v>578.57142779999992</v>
      </c>
      <c r="N190" s="286">
        <f t="shared" si="14"/>
        <v>4821.4285722000004</v>
      </c>
      <c r="O190" s="286">
        <f t="shared" si="15"/>
        <v>4821.4285722000004</v>
      </c>
      <c r="P190" s="95"/>
      <c r="Q190" s="95"/>
      <c r="R190" s="95"/>
      <c r="S190" s="95"/>
      <c r="T190" s="95"/>
      <c r="U190" s="297" t="s">
        <v>1274</v>
      </c>
      <c r="V190" s="300" t="s">
        <v>1577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552</v>
      </c>
      <c r="G191" s="101" t="s">
        <v>386</v>
      </c>
      <c r="H191" s="101" t="s">
        <v>387</v>
      </c>
      <c r="I191" s="103">
        <v>1999</v>
      </c>
      <c r="J191" s="104">
        <v>4100</v>
      </c>
      <c r="K191" s="104"/>
      <c r="L191" s="286">
        <f t="shared" si="12"/>
        <v>439.28571369999997</v>
      </c>
      <c r="M191" s="286">
        <f t="shared" si="13"/>
        <v>439.28571369999997</v>
      </c>
      <c r="N191" s="286">
        <f t="shared" si="14"/>
        <v>3660.7142862999999</v>
      </c>
      <c r="O191" s="286">
        <f t="shared" si="15"/>
        <v>3660.7142862999999</v>
      </c>
      <c r="P191" s="95"/>
      <c r="Q191" s="95"/>
      <c r="R191" s="95"/>
      <c r="S191" s="95"/>
      <c r="T191" s="95"/>
      <c r="U191" s="297" t="s">
        <v>1275</v>
      </c>
      <c r="V191" s="300" t="s">
        <v>1578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161</v>
      </c>
      <c r="D192" s="101">
        <v>22</v>
      </c>
      <c r="E192" s="104"/>
      <c r="F192" s="102" t="s">
        <v>495</v>
      </c>
      <c r="G192" s="101" t="s">
        <v>386</v>
      </c>
      <c r="H192" s="101" t="s">
        <v>387</v>
      </c>
      <c r="I192" s="103">
        <v>2000</v>
      </c>
      <c r="J192" s="104">
        <v>27000</v>
      </c>
      <c r="K192" s="104"/>
      <c r="L192" s="286">
        <f t="shared" si="12"/>
        <v>2892.8571389999997</v>
      </c>
      <c r="M192" s="286">
        <f t="shared" si="13"/>
        <v>2892.8571389999997</v>
      </c>
      <c r="N192" s="286">
        <f t="shared" si="14"/>
        <v>24107.142861</v>
      </c>
      <c r="O192" s="286">
        <f t="shared" si="15"/>
        <v>24107.142861</v>
      </c>
      <c r="P192" s="95"/>
      <c r="Q192" s="95"/>
      <c r="R192" s="95"/>
      <c r="S192" s="95"/>
      <c r="T192" s="95"/>
      <c r="U192" s="297" t="s">
        <v>1276</v>
      </c>
      <c r="V192" s="300" t="s">
        <v>1579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553</v>
      </c>
      <c r="G193" s="101" t="s">
        <v>386</v>
      </c>
      <c r="H193" s="101" t="s">
        <v>387</v>
      </c>
      <c r="I193" s="103">
        <v>2053</v>
      </c>
      <c r="J193" s="104">
        <v>5650</v>
      </c>
      <c r="K193" s="104"/>
      <c r="L193" s="286">
        <f t="shared" si="12"/>
        <v>605.35714204999999</v>
      </c>
      <c r="M193" s="286">
        <f t="shared" si="13"/>
        <v>605.35714204999999</v>
      </c>
      <c r="N193" s="286">
        <f t="shared" si="14"/>
        <v>5044.6428579499998</v>
      </c>
      <c r="O193" s="286">
        <f t="shared" si="15"/>
        <v>5044.6428579499998</v>
      </c>
      <c r="P193" s="95"/>
      <c r="Q193" s="95"/>
      <c r="R193" s="95"/>
      <c r="S193" s="95"/>
      <c r="T193" s="95"/>
      <c r="U193" s="297" t="s">
        <v>1277</v>
      </c>
      <c r="V193" s="300" t="s">
        <v>1580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554</v>
      </c>
      <c r="G194" s="101" t="s">
        <v>386</v>
      </c>
      <c r="H194" s="101" t="s">
        <v>387</v>
      </c>
      <c r="I194" s="103">
        <v>2001</v>
      </c>
      <c r="J194" s="104">
        <v>2500</v>
      </c>
      <c r="K194" s="104"/>
      <c r="L194" s="286">
        <f t="shared" si="12"/>
        <v>267.85714250000001</v>
      </c>
      <c r="M194" s="286">
        <f t="shared" si="13"/>
        <v>267.85714250000001</v>
      </c>
      <c r="N194" s="286">
        <f t="shared" si="14"/>
        <v>2232.1428575</v>
      </c>
      <c r="O194" s="286">
        <f t="shared" si="15"/>
        <v>2232.1428575</v>
      </c>
      <c r="P194" s="95"/>
      <c r="Q194" s="95"/>
      <c r="R194" s="95"/>
      <c r="S194" s="95"/>
      <c r="T194" s="95"/>
      <c r="U194" s="297" t="s">
        <v>1278</v>
      </c>
      <c r="V194" s="300" t="s">
        <v>1581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555</v>
      </c>
      <c r="G195" s="101" t="s">
        <v>386</v>
      </c>
      <c r="H195" s="101" t="s">
        <v>387</v>
      </c>
      <c r="I195" s="103">
        <v>2002</v>
      </c>
      <c r="J195" s="104">
        <v>2142.85</v>
      </c>
      <c r="K195" s="104">
        <v>2142.85</v>
      </c>
      <c r="L195" s="286">
        <f t="shared" si="12"/>
        <v>0</v>
      </c>
      <c r="M195" s="286">
        <f t="shared" si="13"/>
        <v>0</v>
      </c>
      <c r="N195" s="286">
        <f t="shared" si="14"/>
        <v>0</v>
      </c>
      <c r="O195" s="286">
        <f t="shared" si="15"/>
        <v>0</v>
      </c>
      <c r="P195" s="95"/>
      <c r="Q195" s="95"/>
      <c r="R195" s="95"/>
      <c r="S195" s="95"/>
      <c r="T195" s="95"/>
      <c r="U195" s="297" t="s">
        <v>1279</v>
      </c>
      <c r="V195" s="300" t="s">
        <v>1582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556</v>
      </c>
      <c r="G196" s="101" t="s">
        <v>386</v>
      </c>
      <c r="H196" s="101" t="s">
        <v>387</v>
      </c>
      <c r="I196" s="103">
        <v>2003</v>
      </c>
      <c r="J196" s="104">
        <v>2950</v>
      </c>
      <c r="K196" s="104"/>
      <c r="L196" s="286">
        <f t="shared" si="12"/>
        <v>316.07142814999997</v>
      </c>
      <c r="M196" s="286">
        <f t="shared" si="13"/>
        <v>316.07142814999997</v>
      </c>
      <c r="N196" s="286">
        <f t="shared" si="14"/>
        <v>2633.92857185</v>
      </c>
      <c r="O196" s="286">
        <f t="shared" si="15"/>
        <v>2633.92857185</v>
      </c>
      <c r="P196" s="95"/>
      <c r="Q196" s="95"/>
      <c r="R196" s="95"/>
      <c r="S196" s="95"/>
      <c r="T196" s="95"/>
      <c r="U196" s="297" t="s">
        <v>1280</v>
      </c>
      <c r="V196" s="300" t="s">
        <v>1583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557</v>
      </c>
      <c r="G197" s="101" t="s">
        <v>386</v>
      </c>
      <c r="H197" s="101" t="s">
        <v>387</v>
      </c>
      <c r="I197" s="103">
        <v>2004</v>
      </c>
      <c r="J197" s="104">
        <v>2050</v>
      </c>
      <c r="K197" s="104"/>
      <c r="L197" s="286">
        <f t="shared" si="12"/>
        <v>219.64285684999999</v>
      </c>
      <c r="M197" s="286">
        <f t="shared" si="13"/>
        <v>219.64285684999999</v>
      </c>
      <c r="N197" s="286">
        <f t="shared" si="14"/>
        <v>1830.35714315</v>
      </c>
      <c r="O197" s="286">
        <f t="shared" si="15"/>
        <v>1830.35714315</v>
      </c>
      <c r="P197" s="95"/>
      <c r="Q197" s="95"/>
      <c r="R197" s="95"/>
      <c r="S197" s="95"/>
      <c r="T197" s="95"/>
      <c r="U197" s="297" t="s">
        <v>1281</v>
      </c>
      <c r="V197" s="300" t="s">
        <v>1584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558</v>
      </c>
      <c r="G198" s="101" t="s">
        <v>386</v>
      </c>
      <c r="H198" s="101" t="s">
        <v>387</v>
      </c>
      <c r="I198" s="103">
        <v>2005</v>
      </c>
      <c r="J198" s="104">
        <v>5700</v>
      </c>
      <c r="K198" s="104"/>
      <c r="L198" s="286">
        <f t="shared" si="12"/>
        <v>610.71428489999994</v>
      </c>
      <c r="M198" s="286">
        <f t="shared" si="13"/>
        <v>610.71428489999994</v>
      </c>
      <c r="N198" s="286">
        <f t="shared" si="14"/>
        <v>5089.2857150999998</v>
      </c>
      <c r="O198" s="286">
        <f t="shared" si="15"/>
        <v>5089.2857150999998</v>
      </c>
      <c r="P198" s="95"/>
      <c r="Q198" s="95"/>
      <c r="R198" s="95"/>
      <c r="S198" s="95"/>
      <c r="T198" s="95"/>
      <c r="U198" s="297" t="s">
        <v>1282</v>
      </c>
      <c r="V198" s="300" t="s">
        <v>1585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559</v>
      </c>
      <c r="G199" s="272" t="s">
        <v>386</v>
      </c>
      <c r="H199" s="272" t="s">
        <v>387</v>
      </c>
      <c r="I199" s="273">
        <v>2006</v>
      </c>
      <c r="J199" s="265">
        <v>3450</v>
      </c>
      <c r="K199" s="265"/>
      <c r="L199" s="311">
        <f t="shared" si="12"/>
        <v>369.64285665</v>
      </c>
      <c r="M199" s="311">
        <f t="shared" si="13"/>
        <v>369.64285665</v>
      </c>
      <c r="N199" s="311">
        <f t="shared" si="14"/>
        <v>3080.3571433500001</v>
      </c>
      <c r="O199" s="311">
        <f t="shared" si="15"/>
        <v>3080.3571433500001</v>
      </c>
      <c r="P199" s="95"/>
      <c r="Q199" s="95"/>
      <c r="R199" s="95"/>
      <c r="S199" s="95"/>
      <c r="T199" s="95"/>
      <c r="U199" s="297" t="s">
        <v>1283</v>
      </c>
      <c r="V199" s="300" t="s">
        <v>1586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161</v>
      </c>
      <c r="D202" s="101">
        <v>28</v>
      </c>
      <c r="E202" s="264" t="s">
        <v>160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225</v>
      </c>
      <c r="D204" s="100" t="s">
        <v>327</v>
      </c>
      <c r="E204" s="104"/>
      <c r="F204" s="102" t="s">
        <v>560</v>
      </c>
      <c r="G204" s="101" t="s">
        <v>386</v>
      </c>
      <c r="H204" s="101" t="s">
        <v>387</v>
      </c>
      <c r="I204" s="103">
        <v>2007</v>
      </c>
      <c r="J204" s="104">
        <v>3200</v>
      </c>
      <c r="K204" s="104"/>
      <c r="L204" s="286">
        <f t="shared" ref="L204:L267" si="16">M204</f>
        <v>342.85714239999999</v>
      </c>
      <c r="M204" s="286">
        <f t="shared" ref="M204:M267" si="17">IF(J204-K204=0, 0, (J204-K204)*0.107142857)</f>
        <v>342.85714239999999</v>
      </c>
      <c r="N204" s="286">
        <f t="shared" ref="N204:N267" si="18">O204</f>
        <v>2857.1428575999998</v>
      </c>
      <c r="O204" s="286">
        <f t="shared" ref="O204:O267" si="19">J204-K204-M204</f>
        <v>2857.1428575999998</v>
      </c>
      <c r="P204" s="95"/>
      <c r="Q204" s="95"/>
      <c r="R204" s="95"/>
      <c r="S204" s="95"/>
      <c r="T204" s="95"/>
      <c r="U204" s="297" t="s">
        <v>1284</v>
      </c>
      <c r="V204" s="300" t="s">
        <v>1587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497</v>
      </c>
      <c r="E205" s="104"/>
      <c r="F205" s="102" t="s">
        <v>400</v>
      </c>
      <c r="G205" s="101" t="s">
        <v>386</v>
      </c>
      <c r="H205" s="101" t="s">
        <v>387</v>
      </c>
      <c r="I205" s="103">
        <v>2009</v>
      </c>
      <c r="J205" s="104">
        <v>2160</v>
      </c>
      <c r="K205" s="104"/>
      <c r="L205" s="286">
        <f t="shared" si="16"/>
        <v>231.42857111999999</v>
      </c>
      <c r="M205" s="286">
        <f t="shared" si="17"/>
        <v>231.42857111999999</v>
      </c>
      <c r="N205" s="286">
        <f t="shared" si="18"/>
        <v>1928.57142888</v>
      </c>
      <c r="O205" s="286">
        <f t="shared" si="19"/>
        <v>1928.57142888</v>
      </c>
      <c r="P205" s="95"/>
      <c r="Q205" s="95"/>
      <c r="R205" s="95"/>
      <c r="S205" s="95"/>
      <c r="T205" s="95"/>
      <c r="U205" s="297" t="s">
        <v>1285</v>
      </c>
      <c r="V205" s="300" t="s">
        <v>1588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355</v>
      </c>
      <c r="E206" s="104"/>
      <c r="F206" s="102" t="s">
        <v>561</v>
      </c>
      <c r="G206" s="101" t="s">
        <v>386</v>
      </c>
      <c r="H206" s="101" t="s">
        <v>387</v>
      </c>
      <c r="I206" s="103">
        <v>2010</v>
      </c>
      <c r="J206" s="104">
        <v>13300</v>
      </c>
      <c r="K206" s="104"/>
      <c r="L206" s="286">
        <f t="shared" si="16"/>
        <v>1424.9999980999999</v>
      </c>
      <c r="M206" s="286">
        <f t="shared" si="17"/>
        <v>1424.9999980999999</v>
      </c>
      <c r="N206" s="286">
        <f t="shared" si="18"/>
        <v>11875.0000019</v>
      </c>
      <c r="O206" s="286">
        <f t="shared" si="19"/>
        <v>11875.0000019</v>
      </c>
      <c r="P206" s="95"/>
      <c r="Q206" s="95"/>
      <c r="R206" s="95"/>
      <c r="S206" s="95"/>
      <c r="T206" s="95"/>
      <c r="U206" s="297" t="s">
        <v>1286</v>
      </c>
      <c r="V206" s="300" t="s">
        <v>1589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562</v>
      </c>
      <c r="G207" s="101" t="s">
        <v>386</v>
      </c>
      <c r="H207" s="101" t="s">
        <v>387</v>
      </c>
      <c r="I207" s="103">
        <v>2012</v>
      </c>
      <c r="J207" s="104">
        <v>2320</v>
      </c>
      <c r="K207" s="104"/>
      <c r="L207" s="286">
        <f t="shared" si="16"/>
        <v>248.57142823999999</v>
      </c>
      <c r="M207" s="286">
        <f t="shared" si="17"/>
        <v>248.57142823999999</v>
      </c>
      <c r="N207" s="286">
        <f t="shared" si="18"/>
        <v>2071.4285717600001</v>
      </c>
      <c r="O207" s="286">
        <f t="shared" si="19"/>
        <v>2071.4285717600001</v>
      </c>
      <c r="P207" s="95"/>
      <c r="Q207" s="95"/>
      <c r="R207" s="95"/>
      <c r="S207" s="95"/>
      <c r="T207" s="95"/>
      <c r="U207" s="297" t="s">
        <v>1287</v>
      </c>
      <c r="V207" s="300" t="s">
        <v>1590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563</v>
      </c>
      <c r="G208" s="101" t="s">
        <v>386</v>
      </c>
      <c r="H208" s="101" t="s">
        <v>387</v>
      </c>
      <c r="I208" s="103">
        <v>2013</v>
      </c>
      <c r="J208" s="104">
        <v>4400</v>
      </c>
      <c r="K208" s="104"/>
      <c r="L208" s="286">
        <f t="shared" si="16"/>
        <v>471.42857079999999</v>
      </c>
      <c r="M208" s="286">
        <f t="shared" si="17"/>
        <v>471.42857079999999</v>
      </c>
      <c r="N208" s="286">
        <f t="shared" si="18"/>
        <v>3928.5714292000002</v>
      </c>
      <c r="O208" s="286">
        <f t="shared" si="19"/>
        <v>3928.5714292000002</v>
      </c>
      <c r="P208" s="95"/>
      <c r="Q208" s="95"/>
      <c r="R208" s="95"/>
      <c r="S208" s="95"/>
      <c r="T208" s="95"/>
      <c r="U208" s="297" t="s">
        <v>1288</v>
      </c>
      <c r="V208" s="300" t="s">
        <v>1591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564</v>
      </c>
      <c r="G209" s="101" t="s">
        <v>386</v>
      </c>
      <c r="H209" s="101" t="s">
        <v>387</v>
      </c>
      <c r="I209" s="103">
        <v>2011</v>
      </c>
      <c r="J209" s="104">
        <v>2600</v>
      </c>
      <c r="K209" s="104"/>
      <c r="L209" s="286">
        <f t="shared" si="16"/>
        <v>278.57142819999996</v>
      </c>
      <c r="M209" s="286">
        <f t="shared" si="17"/>
        <v>278.57142819999996</v>
      </c>
      <c r="N209" s="286">
        <f t="shared" si="18"/>
        <v>2321.4285718000001</v>
      </c>
      <c r="O209" s="286">
        <f t="shared" si="19"/>
        <v>2321.4285718000001</v>
      </c>
      <c r="P209" s="95"/>
      <c r="Q209" s="95"/>
      <c r="R209" s="95"/>
      <c r="S209" s="95"/>
      <c r="T209" s="95"/>
      <c r="U209" s="297" t="s">
        <v>1289</v>
      </c>
      <c r="V209" s="300" t="s">
        <v>1592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392</v>
      </c>
      <c r="E210" s="104"/>
      <c r="F210" s="102" t="s">
        <v>459</v>
      </c>
      <c r="G210" s="101" t="s">
        <v>386</v>
      </c>
      <c r="H210" s="101" t="s">
        <v>387</v>
      </c>
      <c r="I210" s="103">
        <v>2017</v>
      </c>
      <c r="J210" s="104">
        <v>3000</v>
      </c>
      <c r="K210" s="104"/>
      <c r="L210" s="286">
        <f t="shared" si="16"/>
        <v>321.42857099999998</v>
      </c>
      <c r="M210" s="286">
        <f t="shared" si="17"/>
        <v>321.42857099999998</v>
      </c>
      <c r="N210" s="286">
        <f t="shared" si="18"/>
        <v>2678.5714290000001</v>
      </c>
      <c r="O210" s="286">
        <f t="shared" si="19"/>
        <v>2678.5714290000001</v>
      </c>
      <c r="P210" s="95"/>
      <c r="Q210" s="95"/>
      <c r="R210" s="95"/>
      <c r="S210" s="95"/>
      <c r="T210" s="95"/>
      <c r="U210" s="297" t="s">
        <v>1290</v>
      </c>
      <c r="V210" s="300" t="s">
        <v>1593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565</v>
      </c>
      <c r="G211" s="101" t="s">
        <v>386</v>
      </c>
      <c r="H211" s="101" t="s">
        <v>387</v>
      </c>
      <c r="I211" s="103">
        <v>2019</v>
      </c>
      <c r="J211" s="104">
        <v>155000</v>
      </c>
      <c r="K211" s="104"/>
      <c r="L211" s="286">
        <f t="shared" si="16"/>
        <v>16607.142834999999</v>
      </c>
      <c r="M211" s="286">
        <f t="shared" si="17"/>
        <v>16607.142834999999</v>
      </c>
      <c r="N211" s="286">
        <f t="shared" si="18"/>
        <v>138392.85716499999</v>
      </c>
      <c r="O211" s="286">
        <f t="shared" si="19"/>
        <v>138392.85716499999</v>
      </c>
      <c r="P211" s="95"/>
      <c r="Q211" s="95"/>
      <c r="R211" s="95"/>
      <c r="S211" s="95"/>
      <c r="T211" s="95"/>
      <c r="U211" s="297" t="s">
        <v>1291</v>
      </c>
      <c r="V211" s="300" t="s">
        <v>1594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566</v>
      </c>
      <c r="G212" s="101" t="s">
        <v>386</v>
      </c>
      <c r="H212" s="101" t="s">
        <v>387</v>
      </c>
      <c r="I212" s="103">
        <v>2014</v>
      </c>
      <c r="J212" s="104">
        <v>4700</v>
      </c>
      <c r="K212" s="104"/>
      <c r="L212" s="286">
        <f t="shared" si="16"/>
        <v>503.57142789999995</v>
      </c>
      <c r="M212" s="286">
        <f t="shared" si="17"/>
        <v>503.57142789999995</v>
      </c>
      <c r="N212" s="286">
        <f t="shared" si="18"/>
        <v>4196.4285720999997</v>
      </c>
      <c r="O212" s="286">
        <f t="shared" si="19"/>
        <v>4196.4285720999997</v>
      </c>
      <c r="P212" s="95"/>
      <c r="Q212" s="95"/>
      <c r="R212" s="95"/>
      <c r="S212" s="95"/>
      <c r="T212" s="95"/>
      <c r="U212" s="297" t="s">
        <v>1292</v>
      </c>
      <c r="V212" s="300" t="s">
        <v>1595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567</v>
      </c>
      <c r="G213" s="101" t="s">
        <v>386</v>
      </c>
      <c r="H213" s="101" t="s">
        <v>387</v>
      </c>
      <c r="I213" s="103">
        <v>2015</v>
      </c>
      <c r="J213" s="104">
        <v>1928.57</v>
      </c>
      <c r="K213" s="104">
        <v>1928.57</v>
      </c>
      <c r="L213" s="286">
        <f t="shared" si="16"/>
        <v>0</v>
      </c>
      <c r="M213" s="286">
        <f t="shared" si="17"/>
        <v>0</v>
      </c>
      <c r="N213" s="286">
        <f t="shared" si="18"/>
        <v>0</v>
      </c>
      <c r="O213" s="286">
        <f t="shared" si="19"/>
        <v>0</v>
      </c>
      <c r="P213" s="95"/>
      <c r="Q213" s="95"/>
      <c r="R213" s="95"/>
      <c r="S213" s="95"/>
      <c r="T213" s="95"/>
      <c r="U213" s="297" t="s">
        <v>1293</v>
      </c>
      <c r="V213" s="300" t="s">
        <v>1596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568</v>
      </c>
      <c r="G214" s="101" t="s">
        <v>386</v>
      </c>
      <c r="H214" s="101" t="s">
        <v>387</v>
      </c>
      <c r="I214" s="103">
        <v>2018</v>
      </c>
      <c r="J214" s="104">
        <v>2160</v>
      </c>
      <c r="K214" s="104"/>
      <c r="L214" s="286">
        <f t="shared" si="16"/>
        <v>231.42857111999999</v>
      </c>
      <c r="M214" s="286">
        <f t="shared" si="17"/>
        <v>231.42857111999999</v>
      </c>
      <c r="N214" s="286">
        <f t="shared" si="18"/>
        <v>1928.57142888</v>
      </c>
      <c r="O214" s="286">
        <f t="shared" si="19"/>
        <v>1928.57142888</v>
      </c>
      <c r="P214" s="95"/>
      <c r="Q214" s="95"/>
      <c r="R214" s="95"/>
      <c r="S214" s="95"/>
      <c r="T214" s="95"/>
      <c r="U214" s="297" t="s">
        <v>1294</v>
      </c>
      <c r="V214" s="300" t="s">
        <v>1597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569</v>
      </c>
      <c r="G215" s="101" t="s">
        <v>386</v>
      </c>
      <c r="H215" s="101" t="s">
        <v>387</v>
      </c>
      <c r="I215" s="103">
        <v>2016</v>
      </c>
      <c r="J215" s="104">
        <v>2700</v>
      </c>
      <c r="K215" s="104"/>
      <c r="L215" s="286">
        <f t="shared" si="16"/>
        <v>289.28571389999996</v>
      </c>
      <c r="M215" s="286">
        <f t="shared" si="17"/>
        <v>289.28571389999996</v>
      </c>
      <c r="N215" s="286">
        <f t="shared" si="18"/>
        <v>2410.7142861000002</v>
      </c>
      <c r="O215" s="286">
        <f t="shared" si="19"/>
        <v>2410.7142861000002</v>
      </c>
      <c r="P215" s="95"/>
      <c r="Q215" s="95"/>
      <c r="R215" s="95"/>
      <c r="S215" s="95"/>
      <c r="T215" s="95"/>
      <c r="U215" s="297" t="s">
        <v>1295</v>
      </c>
      <c r="V215" s="300" t="s">
        <v>1598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277</v>
      </c>
      <c r="E216" s="104"/>
      <c r="F216" s="102" t="s">
        <v>570</v>
      </c>
      <c r="G216" s="101" t="s">
        <v>386</v>
      </c>
      <c r="H216" s="101" t="s">
        <v>387</v>
      </c>
      <c r="I216" s="103">
        <v>2020</v>
      </c>
      <c r="J216" s="104">
        <v>5000</v>
      </c>
      <c r="K216" s="104"/>
      <c r="L216" s="286">
        <f t="shared" si="16"/>
        <v>535.71428500000002</v>
      </c>
      <c r="M216" s="286">
        <f t="shared" si="17"/>
        <v>535.71428500000002</v>
      </c>
      <c r="N216" s="286">
        <f t="shared" si="18"/>
        <v>4464.285715</v>
      </c>
      <c r="O216" s="286">
        <f t="shared" si="19"/>
        <v>4464.285715</v>
      </c>
      <c r="P216" s="95"/>
      <c r="Q216" s="95"/>
      <c r="R216" s="95"/>
      <c r="S216" s="95"/>
      <c r="T216" s="95"/>
      <c r="U216" s="297" t="s">
        <v>1296</v>
      </c>
      <c r="V216" s="300" t="s">
        <v>1599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571</v>
      </c>
      <c r="G217" s="101" t="s">
        <v>386</v>
      </c>
      <c r="H217" s="101" t="s">
        <v>387</v>
      </c>
      <c r="I217" s="103">
        <v>2021</v>
      </c>
      <c r="J217" s="104">
        <v>3600</v>
      </c>
      <c r="K217" s="104"/>
      <c r="L217" s="286">
        <f t="shared" si="16"/>
        <v>385.71428520000001</v>
      </c>
      <c r="M217" s="286">
        <f t="shared" si="17"/>
        <v>385.71428520000001</v>
      </c>
      <c r="N217" s="286">
        <f t="shared" si="18"/>
        <v>3214.2857147999998</v>
      </c>
      <c r="O217" s="286">
        <f t="shared" si="19"/>
        <v>3214.2857147999998</v>
      </c>
      <c r="P217" s="95"/>
      <c r="Q217" s="95"/>
      <c r="R217" s="95"/>
      <c r="S217" s="95"/>
      <c r="T217" s="95"/>
      <c r="U217" s="297" t="s">
        <v>1297</v>
      </c>
      <c r="V217" s="300" t="s">
        <v>1600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287</v>
      </c>
      <c r="E218" s="104"/>
      <c r="F218" s="102" t="s">
        <v>572</v>
      </c>
      <c r="G218" s="101" t="s">
        <v>386</v>
      </c>
      <c r="H218" s="101" t="s">
        <v>387</v>
      </c>
      <c r="I218" s="103">
        <v>2022</v>
      </c>
      <c r="J218" s="104">
        <v>2950</v>
      </c>
      <c r="K218" s="104"/>
      <c r="L218" s="286">
        <f t="shared" si="16"/>
        <v>316.07142814999997</v>
      </c>
      <c r="M218" s="286">
        <f t="shared" si="17"/>
        <v>316.07142814999997</v>
      </c>
      <c r="N218" s="286">
        <f t="shared" si="18"/>
        <v>2633.92857185</v>
      </c>
      <c r="O218" s="286">
        <f t="shared" si="19"/>
        <v>2633.92857185</v>
      </c>
      <c r="P218" s="95"/>
      <c r="Q218" s="95"/>
      <c r="R218" s="95"/>
      <c r="S218" s="95"/>
      <c r="T218" s="95"/>
      <c r="U218" s="297" t="s">
        <v>1298</v>
      </c>
      <c r="V218" s="300" t="s">
        <v>1601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573</v>
      </c>
      <c r="G219" s="101" t="s">
        <v>386</v>
      </c>
      <c r="H219" s="101" t="s">
        <v>387</v>
      </c>
      <c r="I219" s="103">
        <v>2023</v>
      </c>
      <c r="J219" s="104">
        <v>2700</v>
      </c>
      <c r="K219" s="104"/>
      <c r="L219" s="286">
        <f t="shared" si="16"/>
        <v>289.28571389999996</v>
      </c>
      <c r="M219" s="286">
        <f t="shared" si="17"/>
        <v>289.28571389999996</v>
      </c>
      <c r="N219" s="286">
        <f t="shared" si="18"/>
        <v>2410.7142861000002</v>
      </c>
      <c r="O219" s="286">
        <f t="shared" si="19"/>
        <v>2410.7142861000002</v>
      </c>
      <c r="P219" s="95"/>
      <c r="Q219" s="95"/>
      <c r="R219" s="95"/>
      <c r="S219" s="95"/>
      <c r="T219" s="95"/>
      <c r="U219" s="297" t="s">
        <v>1299</v>
      </c>
      <c r="V219" s="300" t="s">
        <v>1602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567</v>
      </c>
      <c r="G220" s="101" t="s">
        <v>386</v>
      </c>
      <c r="H220" s="101" t="s">
        <v>387</v>
      </c>
      <c r="I220" s="103">
        <v>2026</v>
      </c>
      <c r="J220" s="104">
        <v>1928.57</v>
      </c>
      <c r="K220" s="104">
        <v>1928.57</v>
      </c>
      <c r="L220" s="286">
        <f t="shared" si="16"/>
        <v>0</v>
      </c>
      <c r="M220" s="286">
        <f t="shared" si="17"/>
        <v>0</v>
      </c>
      <c r="N220" s="286">
        <f t="shared" si="18"/>
        <v>0</v>
      </c>
      <c r="O220" s="286">
        <f t="shared" si="19"/>
        <v>0</v>
      </c>
      <c r="P220" s="95"/>
      <c r="Q220" s="95"/>
      <c r="R220" s="95"/>
      <c r="S220" s="95"/>
      <c r="T220" s="95"/>
      <c r="U220" s="297" t="s">
        <v>1300</v>
      </c>
      <c r="V220" s="300" t="s">
        <v>1603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574</v>
      </c>
      <c r="G221" s="101" t="s">
        <v>386</v>
      </c>
      <c r="H221" s="101" t="s">
        <v>387</v>
      </c>
      <c r="I221" s="103">
        <v>2025</v>
      </c>
      <c r="J221" s="104">
        <v>3400</v>
      </c>
      <c r="K221" s="104"/>
      <c r="L221" s="286">
        <f t="shared" si="16"/>
        <v>364.2857138</v>
      </c>
      <c r="M221" s="286">
        <f t="shared" si="17"/>
        <v>364.2857138</v>
      </c>
      <c r="N221" s="286">
        <f t="shared" si="18"/>
        <v>3035.7142862000001</v>
      </c>
      <c r="O221" s="286">
        <f t="shared" si="19"/>
        <v>3035.7142862000001</v>
      </c>
      <c r="P221" s="95"/>
      <c r="Q221" s="95"/>
      <c r="R221" s="95"/>
      <c r="S221" s="95"/>
      <c r="T221" s="95"/>
      <c r="U221" s="297" t="s">
        <v>1301</v>
      </c>
      <c r="V221" s="300" t="s">
        <v>1604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575</v>
      </c>
      <c r="G222" s="101" t="s">
        <v>386</v>
      </c>
      <c r="H222" s="101" t="s">
        <v>387</v>
      </c>
      <c r="I222" s="103">
        <v>2024</v>
      </c>
      <c r="J222" s="104">
        <v>2500</v>
      </c>
      <c r="K222" s="104">
        <v>2500</v>
      </c>
      <c r="L222" s="286">
        <f t="shared" si="16"/>
        <v>0</v>
      </c>
      <c r="M222" s="286">
        <f t="shared" si="17"/>
        <v>0</v>
      </c>
      <c r="N222" s="286">
        <f t="shared" si="18"/>
        <v>0</v>
      </c>
      <c r="O222" s="286">
        <f t="shared" si="19"/>
        <v>0</v>
      </c>
      <c r="P222" s="95"/>
      <c r="Q222" s="95"/>
      <c r="R222" s="95"/>
      <c r="S222" s="95"/>
      <c r="T222" s="95"/>
      <c r="U222" s="297" t="s">
        <v>1302</v>
      </c>
      <c r="V222" s="300" t="s">
        <v>1605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576</v>
      </c>
      <c r="G223" s="101" t="s">
        <v>386</v>
      </c>
      <c r="H223" s="101" t="s">
        <v>387</v>
      </c>
      <c r="I223" s="103">
        <v>2028</v>
      </c>
      <c r="J223" s="104">
        <v>2800</v>
      </c>
      <c r="K223" s="104"/>
      <c r="L223" s="286">
        <f t="shared" si="16"/>
        <v>299.99999959999997</v>
      </c>
      <c r="M223" s="286">
        <f t="shared" si="17"/>
        <v>299.99999959999997</v>
      </c>
      <c r="N223" s="286">
        <f t="shared" si="18"/>
        <v>2500.0000003999999</v>
      </c>
      <c r="O223" s="286">
        <f t="shared" si="19"/>
        <v>2500.0000003999999</v>
      </c>
      <c r="P223" s="95"/>
      <c r="Q223" s="95"/>
      <c r="R223" s="95"/>
      <c r="S223" s="95"/>
      <c r="T223" s="95"/>
      <c r="U223" s="297" t="s">
        <v>1303</v>
      </c>
      <c r="V223" s="300" t="s">
        <v>1606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577</v>
      </c>
      <c r="G224" s="101" t="s">
        <v>386</v>
      </c>
      <c r="H224" s="101" t="s">
        <v>387</v>
      </c>
      <c r="I224" s="103">
        <v>2031</v>
      </c>
      <c r="J224" s="104">
        <v>1700</v>
      </c>
      <c r="K224" s="104"/>
      <c r="L224" s="286">
        <f t="shared" si="16"/>
        <v>182.1428569</v>
      </c>
      <c r="M224" s="286">
        <f t="shared" si="17"/>
        <v>182.1428569</v>
      </c>
      <c r="N224" s="286">
        <f t="shared" si="18"/>
        <v>1517.8571431</v>
      </c>
      <c r="O224" s="286">
        <f t="shared" si="19"/>
        <v>1517.8571431</v>
      </c>
      <c r="P224" s="95"/>
      <c r="Q224" s="95"/>
      <c r="R224" s="95"/>
      <c r="S224" s="95"/>
      <c r="T224" s="95"/>
      <c r="U224" s="297" t="s">
        <v>1304</v>
      </c>
      <c r="V224" s="300" t="s">
        <v>1607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578</v>
      </c>
      <c r="G225" s="101" t="s">
        <v>386</v>
      </c>
      <c r="H225" s="101" t="s">
        <v>387</v>
      </c>
      <c r="I225" s="103">
        <v>2030</v>
      </c>
      <c r="J225" s="104">
        <v>6700</v>
      </c>
      <c r="K225" s="104"/>
      <c r="L225" s="286">
        <f t="shared" si="16"/>
        <v>717.85714189999999</v>
      </c>
      <c r="M225" s="286">
        <f t="shared" si="17"/>
        <v>717.85714189999999</v>
      </c>
      <c r="N225" s="286">
        <f t="shared" si="18"/>
        <v>5982.1428581</v>
      </c>
      <c r="O225" s="286">
        <f t="shared" si="19"/>
        <v>5982.1428581</v>
      </c>
      <c r="P225" s="95"/>
      <c r="Q225" s="95"/>
      <c r="R225" s="95"/>
      <c r="S225" s="95"/>
      <c r="T225" s="95"/>
      <c r="U225" s="297" t="s">
        <v>1305</v>
      </c>
      <c r="V225" s="300" t="s">
        <v>1608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579</v>
      </c>
      <c r="G226" s="101" t="s">
        <v>386</v>
      </c>
      <c r="H226" s="101" t="s">
        <v>387</v>
      </c>
      <c r="I226" s="103">
        <v>2033</v>
      </c>
      <c r="J226" s="104">
        <v>2200</v>
      </c>
      <c r="K226" s="104"/>
      <c r="L226" s="286">
        <f t="shared" si="16"/>
        <v>235.71428539999999</v>
      </c>
      <c r="M226" s="286">
        <f t="shared" si="17"/>
        <v>235.71428539999999</v>
      </c>
      <c r="N226" s="286">
        <f t="shared" si="18"/>
        <v>1964.2857146000001</v>
      </c>
      <c r="O226" s="286">
        <f t="shared" si="19"/>
        <v>1964.2857146000001</v>
      </c>
      <c r="P226" s="95"/>
      <c r="Q226" s="95"/>
      <c r="R226" s="95"/>
      <c r="S226" s="95"/>
      <c r="T226" s="95"/>
      <c r="U226" s="297" t="s">
        <v>1306</v>
      </c>
      <c r="V226" s="300" t="s">
        <v>1609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580</v>
      </c>
      <c r="G227" s="101" t="s">
        <v>386</v>
      </c>
      <c r="H227" s="101" t="s">
        <v>387</v>
      </c>
      <c r="I227" s="103">
        <v>2032</v>
      </c>
      <c r="J227" s="104">
        <v>7600</v>
      </c>
      <c r="K227" s="104"/>
      <c r="L227" s="286">
        <f t="shared" si="16"/>
        <v>814.28571319999992</v>
      </c>
      <c r="M227" s="286">
        <f t="shared" si="17"/>
        <v>814.28571319999992</v>
      </c>
      <c r="N227" s="286">
        <f t="shared" si="18"/>
        <v>6785.7142868000001</v>
      </c>
      <c r="O227" s="286">
        <f t="shared" si="19"/>
        <v>6785.7142868000001</v>
      </c>
      <c r="P227" s="95"/>
      <c r="Q227" s="95"/>
      <c r="R227" s="95"/>
      <c r="S227" s="95"/>
      <c r="T227" s="95"/>
      <c r="U227" s="297" t="s">
        <v>1307</v>
      </c>
      <c r="V227" s="300" t="s">
        <v>1610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581</v>
      </c>
      <c r="G228" s="101" t="s">
        <v>386</v>
      </c>
      <c r="H228" s="101" t="s">
        <v>387</v>
      </c>
      <c r="I228" s="103">
        <v>2027</v>
      </c>
      <c r="J228" s="104">
        <v>1500</v>
      </c>
      <c r="K228" s="104"/>
      <c r="L228" s="286">
        <f t="shared" si="16"/>
        <v>160.71428549999999</v>
      </c>
      <c r="M228" s="286">
        <f t="shared" si="17"/>
        <v>160.71428549999999</v>
      </c>
      <c r="N228" s="286">
        <f t="shared" si="18"/>
        <v>1339.2857145</v>
      </c>
      <c r="O228" s="286">
        <f t="shared" si="19"/>
        <v>1339.2857145</v>
      </c>
      <c r="P228" s="95"/>
      <c r="Q228" s="95"/>
      <c r="R228" s="95"/>
      <c r="S228" s="95"/>
      <c r="T228" s="95"/>
      <c r="U228" s="297" t="s">
        <v>1308</v>
      </c>
      <c r="V228" s="300" t="s">
        <v>1611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294</v>
      </c>
      <c r="E229" s="104"/>
      <c r="F229" s="102" t="s">
        <v>582</v>
      </c>
      <c r="G229" s="101" t="s">
        <v>386</v>
      </c>
      <c r="H229" s="101" t="s">
        <v>387</v>
      </c>
      <c r="I229" s="103">
        <v>2034</v>
      </c>
      <c r="J229" s="104">
        <v>1500</v>
      </c>
      <c r="K229" s="104"/>
      <c r="L229" s="286">
        <f t="shared" si="16"/>
        <v>160.71428549999999</v>
      </c>
      <c r="M229" s="286">
        <f t="shared" si="17"/>
        <v>160.71428549999999</v>
      </c>
      <c r="N229" s="286">
        <f t="shared" si="18"/>
        <v>1339.2857145</v>
      </c>
      <c r="O229" s="286">
        <f t="shared" si="19"/>
        <v>1339.2857145</v>
      </c>
      <c r="P229" s="95"/>
      <c r="Q229" s="95"/>
      <c r="R229" s="95"/>
      <c r="S229" s="95"/>
      <c r="T229" s="95"/>
      <c r="U229" s="297" t="s">
        <v>1309</v>
      </c>
      <c r="V229" s="300" t="s">
        <v>1612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583</v>
      </c>
      <c r="G230" s="101" t="s">
        <v>386</v>
      </c>
      <c r="H230" s="101" t="s">
        <v>387</v>
      </c>
      <c r="I230" s="103">
        <v>2035</v>
      </c>
      <c r="J230" s="104">
        <v>3200</v>
      </c>
      <c r="K230" s="104"/>
      <c r="L230" s="286">
        <f t="shared" si="16"/>
        <v>342.85714239999999</v>
      </c>
      <c r="M230" s="286">
        <f t="shared" si="17"/>
        <v>342.85714239999999</v>
      </c>
      <c r="N230" s="286">
        <f t="shared" si="18"/>
        <v>2857.1428575999998</v>
      </c>
      <c r="O230" s="286">
        <f t="shared" si="19"/>
        <v>2857.1428575999998</v>
      </c>
      <c r="P230" s="95"/>
      <c r="Q230" s="95"/>
      <c r="R230" s="95"/>
      <c r="S230" s="95"/>
      <c r="T230" s="95"/>
      <c r="U230" s="297" t="s">
        <v>1310</v>
      </c>
      <c r="V230" s="300" t="s">
        <v>1613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584</v>
      </c>
      <c r="G231" s="101" t="s">
        <v>386</v>
      </c>
      <c r="H231" s="101" t="s">
        <v>387</v>
      </c>
      <c r="I231" s="103">
        <v>2036</v>
      </c>
      <c r="J231" s="104">
        <v>2300</v>
      </c>
      <c r="K231" s="104"/>
      <c r="L231" s="286">
        <f t="shared" si="16"/>
        <v>246.4285711</v>
      </c>
      <c r="M231" s="286">
        <f t="shared" si="17"/>
        <v>246.4285711</v>
      </c>
      <c r="N231" s="286">
        <f t="shared" si="18"/>
        <v>2053.5714288999998</v>
      </c>
      <c r="O231" s="286">
        <f t="shared" si="19"/>
        <v>2053.5714288999998</v>
      </c>
      <c r="P231" s="95"/>
      <c r="Q231" s="95"/>
      <c r="R231" s="95"/>
      <c r="S231" s="95"/>
      <c r="T231" s="95"/>
      <c r="U231" s="297" t="s">
        <v>1311</v>
      </c>
      <c r="V231" s="300" t="s">
        <v>1614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445</v>
      </c>
      <c r="G232" s="101" t="s">
        <v>386</v>
      </c>
      <c r="H232" s="101" t="s">
        <v>387</v>
      </c>
      <c r="I232" s="103">
        <v>2037</v>
      </c>
      <c r="J232" s="104">
        <v>4500</v>
      </c>
      <c r="K232" s="104"/>
      <c r="L232" s="286">
        <f t="shared" si="16"/>
        <v>482.14285649999999</v>
      </c>
      <c r="M232" s="286">
        <f t="shared" si="17"/>
        <v>482.14285649999999</v>
      </c>
      <c r="N232" s="286">
        <f t="shared" si="18"/>
        <v>4017.8571434999999</v>
      </c>
      <c r="O232" s="286">
        <f t="shared" si="19"/>
        <v>4017.8571434999999</v>
      </c>
      <c r="P232" s="95"/>
      <c r="Q232" s="95"/>
      <c r="R232" s="95"/>
      <c r="S232" s="95"/>
      <c r="T232" s="95"/>
      <c r="U232" s="297" t="s">
        <v>1312</v>
      </c>
      <c r="V232" s="300" t="s">
        <v>1615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585</v>
      </c>
      <c r="G233" s="101" t="s">
        <v>386</v>
      </c>
      <c r="H233" s="101" t="s">
        <v>387</v>
      </c>
      <c r="I233" s="103">
        <v>2038</v>
      </c>
      <c r="J233" s="104">
        <v>2500</v>
      </c>
      <c r="K233" s="104"/>
      <c r="L233" s="286">
        <f t="shared" si="16"/>
        <v>267.85714250000001</v>
      </c>
      <c r="M233" s="286">
        <f t="shared" si="17"/>
        <v>267.85714250000001</v>
      </c>
      <c r="N233" s="286">
        <f t="shared" si="18"/>
        <v>2232.1428575</v>
      </c>
      <c r="O233" s="286">
        <f t="shared" si="19"/>
        <v>2232.1428575</v>
      </c>
      <c r="P233" s="95"/>
      <c r="Q233" s="95"/>
      <c r="R233" s="95"/>
      <c r="S233" s="95"/>
      <c r="T233" s="95"/>
      <c r="U233" s="297" t="s">
        <v>1313</v>
      </c>
      <c r="V233" s="300" t="s">
        <v>1616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586</v>
      </c>
      <c r="G234" s="101" t="s">
        <v>386</v>
      </c>
      <c r="H234" s="101" t="s">
        <v>387</v>
      </c>
      <c r="I234" s="103">
        <v>2039</v>
      </c>
      <c r="J234" s="104">
        <v>2800</v>
      </c>
      <c r="K234" s="104"/>
      <c r="L234" s="286">
        <f t="shared" si="16"/>
        <v>299.99999959999997</v>
      </c>
      <c r="M234" s="286">
        <f t="shared" si="17"/>
        <v>299.99999959999997</v>
      </c>
      <c r="N234" s="286">
        <f t="shared" si="18"/>
        <v>2500.0000003999999</v>
      </c>
      <c r="O234" s="286">
        <f t="shared" si="19"/>
        <v>2500.0000003999999</v>
      </c>
      <c r="P234" s="95"/>
      <c r="Q234" s="95"/>
      <c r="R234" s="95"/>
      <c r="S234" s="95"/>
      <c r="T234" s="95"/>
      <c r="U234" s="297" t="s">
        <v>1314</v>
      </c>
      <c r="V234" s="300" t="s">
        <v>1617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335</v>
      </c>
      <c r="E235" s="104"/>
      <c r="F235" s="102" t="s">
        <v>587</v>
      </c>
      <c r="G235" s="101" t="s">
        <v>386</v>
      </c>
      <c r="H235" s="101" t="s">
        <v>387</v>
      </c>
      <c r="I235" s="103">
        <v>2040</v>
      </c>
      <c r="J235" s="104">
        <v>21000</v>
      </c>
      <c r="K235" s="104"/>
      <c r="L235" s="286">
        <f t="shared" si="16"/>
        <v>2249.9999969999999</v>
      </c>
      <c r="M235" s="286">
        <f t="shared" si="17"/>
        <v>2249.9999969999999</v>
      </c>
      <c r="N235" s="286">
        <f t="shared" si="18"/>
        <v>18750.000003000001</v>
      </c>
      <c r="O235" s="286">
        <f t="shared" si="19"/>
        <v>18750.000003000001</v>
      </c>
      <c r="P235" s="95"/>
      <c r="Q235" s="95"/>
      <c r="R235" s="95"/>
      <c r="S235" s="95"/>
      <c r="T235" s="95"/>
      <c r="U235" s="297" t="s">
        <v>1315</v>
      </c>
      <c r="V235" s="300" t="s">
        <v>1618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410</v>
      </c>
      <c r="G236" s="101" t="s">
        <v>386</v>
      </c>
      <c r="H236" s="101" t="s">
        <v>387</v>
      </c>
      <c r="I236" s="103">
        <v>2041</v>
      </c>
      <c r="J236" s="104">
        <v>4500</v>
      </c>
      <c r="K236" s="104"/>
      <c r="L236" s="286">
        <f t="shared" si="16"/>
        <v>482.14285649999999</v>
      </c>
      <c r="M236" s="286">
        <f t="shared" si="17"/>
        <v>482.14285649999999</v>
      </c>
      <c r="N236" s="286">
        <f t="shared" si="18"/>
        <v>4017.8571434999999</v>
      </c>
      <c r="O236" s="286">
        <f t="shared" si="19"/>
        <v>4017.8571434999999</v>
      </c>
      <c r="P236" s="95"/>
      <c r="Q236" s="95"/>
      <c r="R236" s="95"/>
      <c r="S236" s="95"/>
      <c r="T236" s="95"/>
      <c r="U236" s="297" t="s">
        <v>1316</v>
      </c>
      <c r="V236" s="300" t="s">
        <v>1619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588</v>
      </c>
      <c r="G237" s="101" t="s">
        <v>386</v>
      </c>
      <c r="H237" s="101" t="s">
        <v>387</v>
      </c>
      <c r="I237" s="103">
        <v>2042</v>
      </c>
      <c r="J237" s="104">
        <v>3600</v>
      </c>
      <c r="K237" s="104"/>
      <c r="L237" s="286">
        <f t="shared" si="16"/>
        <v>385.71428520000001</v>
      </c>
      <c r="M237" s="286">
        <f t="shared" si="17"/>
        <v>385.71428520000001</v>
      </c>
      <c r="N237" s="286">
        <f t="shared" si="18"/>
        <v>3214.2857147999998</v>
      </c>
      <c r="O237" s="286">
        <f t="shared" si="19"/>
        <v>3214.2857147999998</v>
      </c>
      <c r="P237" s="95"/>
      <c r="Q237" s="95"/>
      <c r="R237" s="95"/>
      <c r="S237" s="95"/>
      <c r="T237" s="95"/>
      <c r="U237" s="297" t="s">
        <v>1317</v>
      </c>
      <c r="V237" s="300" t="s">
        <v>1620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589</v>
      </c>
      <c r="G238" s="101" t="s">
        <v>386</v>
      </c>
      <c r="H238" s="101" t="s">
        <v>387</v>
      </c>
      <c r="I238" s="103">
        <v>2043</v>
      </c>
      <c r="J238" s="104">
        <v>1700</v>
      </c>
      <c r="K238" s="104"/>
      <c r="L238" s="286">
        <f t="shared" si="16"/>
        <v>182.1428569</v>
      </c>
      <c r="M238" s="286">
        <f t="shared" si="17"/>
        <v>182.1428569</v>
      </c>
      <c r="N238" s="286">
        <f t="shared" si="18"/>
        <v>1517.8571431</v>
      </c>
      <c r="O238" s="286">
        <f t="shared" si="19"/>
        <v>1517.8571431</v>
      </c>
      <c r="P238" s="95"/>
      <c r="Q238" s="95"/>
      <c r="R238" s="95"/>
      <c r="S238" s="95"/>
      <c r="T238" s="95"/>
      <c r="U238" s="297" t="s">
        <v>1318</v>
      </c>
      <c r="V238" s="300" t="s">
        <v>1621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590</v>
      </c>
      <c r="G239" s="101" t="s">
        <v>386</v>
      </c>
      <c r="H239" s="101" t="s">
        <v>387</v>
      </c>
      <c r="I239" s="103">
        <v>2044</v>
      </c>
      <c r="J239" s="104">
        <v>2700</v>
      </c>
      <c r="K239" s="104"/>
      <c r="L239" s="286">
        <f t="shared" si="16"/>
        <v>289.28571389999996</v>
      </c>
      <c r="M239" s="286">
        <f t="shared" si="17"/>
        <v>289.28571389999996</v>
      </c>
      <c r="N239" s="286">
        <f t="shared" si="18"/>
        <v>2410.7142861000002</v>
      </c>
      <c r="O239" s="286">
        <f t="shared" si="19"/>
        <v>2410.7142861000002</v>
      </c>
      <c r="P239" s="95"/>
      <c r="Q239" s="95"/>
      <c r="R239" s="95"/>
      <c r="S239" s="95"/>
      <c r="T239" s="95"/>
      <c r="U239" s="297" t="s">
        <v>1319</v>
      </c>
      <c r="V239" s="300" t="s">
        <v>1622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225</v>
      </c>
      <c r="D240" s="101">
        <v>12</v>
      </c>
      <c r="E240" s="104"/>
      <c r="F240" s="102" t="s">
        <v>591</v>
      </c>
      <c r="G240" s="101" t="s">
        <v>386</v>
      </c>
      <c r="H240" s="101" t="s">
        <v>387</v>
      </c>
      <c r="I240" s="103">
        <v>2045</v>
      </c>
      <c r="J240" s="104">
        <v>15100</v>
      </c>
      <c r="K240" s="104"/>
      <c r="L240" s="286">
        <f t="shared" si="16"/>
        <v>1617.8571406999999</v>
      </c>
      <c r="M240" s="286">
        <f t="shared" si="17"/>
        <v>1617.8571406999999</v>
      </c>
      <c r="N240" s="286">
        <f t="shared" si="18"/>
        <v>13482.1428593</v>
      </c>
      <c r="O240" s="286">
        <f t="shared" si="19"/>
        <v>13482.1428593</v>
      </c>
      <c r="P240" s="95"/>
      <c r="Q240" s="95"/>
      <c r="R240" s="95"/>
      <c r="S240" s="95"/>
      <c r="T240" s="95"/>
      <c r="U240" s="297" t="s">
        <v>1320</v>
      </c>
      <c r="V240" s="300" t="s">
        <v>1623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592</v>
      </c>
      <c r="G241" s="101" t="s">
        <v>386</v>
      </c>
      <c r="H241" s="101" t="s">
        <v>387</v>
      </c>
      <c r="I241" s="103">
        <v>2046</v>
      </c>
      <c r="J241" s="104">
        <v>4400</v>
      </c>
      <c r="K241" s="104"/>
      <c r="L241" s="286">
        <f t="shared" si="16"/>
        <v>471.42857079999999</v>
      </c>
      <c r="M241" s="286">
        <f t="shared" si="17"/>
        <v>471.42857079999999</v>
      </c>
      <c r="N241" s="286">
        <f t="shared" si="18"/>
        <v>3928.5714292000002</v>
      </c>
      <c r="O241" s="286">
        <f t="shared" si="19"/>
        <v>3928.5714292000002</v>
      </c>
      <c r="P241" s="95"/>
      <c r="Q241" s="95"/>
      <c r="R241" s="95"/>
      <c r="S241" s="95"/>
      <c r="T241" s="95"/>
      <c r="U241" s="297" t="s">
        <v>1321</v>
      </c>
      <c r="V241" s="300" t="s">
        <v>1624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593</v>
      </c>
      <c r="G242" s="101" t="s">
        <v>386</v>
      </c>
      <c r="H242" s="101" t="s">
        <v>387</v>
      </c>
      <c r="I242" s="103">
        <v>2047</v>
      </c>
      <c r="J242" s="104">
        <v>14400</v>
      </c>
      <c r="K242" s="104"/>
      <c r="L242" s="286">
        <f t="shared" si="16"/>
        <v>1542.8571408</v>
      </c>
      <c r="M242" s="286">
        <f t="shared" si="17"/>
        <v>1542.8571408</v>
      </c>
      <c r="N242" s="286">
        <f t="shared" si="18"/>
        <v>12857.142859199999</v>
      </c>
      <c r="O242" s="286">
        <f t="shared" si="19"/>
        <v>12857.142859199999</v>
      </c>
      <c r="P242" s="95"/>
      <c r="Q242" s="95"/>
      <c r="R242" s="95"/>
      <c r="S242" s="95"/>
      <c r="T242" s="95"/>
      <c r="U242" s="297" t="s">
        <v>1322</v>
      </c>
      <c r="V242" s="300" t="s">
        <v>1625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594</v>
      </c>
      <c r="G243" s="101" t="s">
        <v>386</v>
      </c>
      <c r="H243" s="101" t="s">
        <v>387</v>
      </c>
      <c r="I243" s="103">
        <v>2048</v>
      </c>
      <c r="J243" s="104">
        <v>3700</v>
      </c>
      <c r="K243" s="104"/>
      <c r="L243" s="286">
        <f t="shared" si="16"/>
        <v>396.42857089999995</v>
      </c>
      <c r="M243" s="286">
        <f t="shared" si="17"/>
        <v>396.42857089999995</v>
      </c>
      <c r="N243" s="286">
        <f t="shared" si="18"/>
        <v>3303.5714290999999</v>
      </c>
      <c r="O243" s="286">
        <f t="shared" si="19"/>
        <v>3303.5714290999999</v>
      </c>
      <c r="P243" s="95"/>
      <c r="Q243" s="95"/>
      <c r="R243" s="95"/>
      <c r="S243" s="95"/>
      <c r="T243" s="95"/>
      <c r="U243" s="297" t="s">
        <v>1323</v>
      </c>
      <c r="V243" s="300" t="s">
        <v>1626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595</v>
      </c>
      <c r="G244" s="101" t="s">
        <v>386</v>
      </c>
      <c r="H244" s="101" t="s">
        <v>387</v>
      </c>
      <c r="I244" s="103">
        <v>2056</v>
      </c>
      <c r="J244" s="104">
        <v>1214.29</v>
      </c>
      <c r="K244" s="104">
        <v>1214.29</v>
      </c>
      <c r="L244" s="286">
        <f t="shared" si="16"/>
        <v>0</v>
      </c>
      <c r="M244" s="286">
        <f t="shared" si="17"/>
        <v>0</v>
      </c>
      <c r="N244" s="286">
        <f t="shared" si="18"/>
        <v>0</v>
      </c>
      <c r="O244" s="286">
        <f t="shared" si="19"/>
        <v>0</v>
      </c>
      <c r="P244" s="95"/>
      <c r="Q244" s="95"/>
      <c r="R244" s="95"/>
      <c r="S244" s="95"/>
      <c r="T244" s="95"/>
      <c r="U244" s="297" t="s">
        <v>1324</v>
      </c>
      <c r="V244" s="300" t="s">
        <v>1627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596</v>
      </c>
      <c r="G245" s="101" t="s">
        <v>386</v>
      </c>
      <c r="H245" s="101" t="s">
        <v>387</v>
      </c>
      <c r="I245" s="103">
        <v>2054</v>
      </c>
      <c r="J245" s="104">
        <v>8700</v>
      </c>
      <c r="K245" s="104"/>
      <c r="L245" s="286">
        <f t="shared" si="16"/>
        <v>932.14285589999997</v>
      </c>
      <c r="M245" s="286">
        <f t="shared" si="17"/>
        <v>932.14285589999997</v>
      </c>
      <c r="N245" s="286">
        <f t="shared" si="18"/>
        <v>7767.8571441000004</v>
      </c>
      <c r="O245" s="286">
        <f t="shared" si="19"/>
        <v>7767.8571441000004</v>
      </c>
      <c r="P245" s="95"/>
      <c r="Q245" s="95"/>
      <c r="R245" s="95"/>
      <c r="S245" s="95"/>
      <c r="T245" s="95"/>
      <c r="U245" s="297" t="s">
        <v>1325</v>
      </c>
      <c r="V245" s="300" t="s">
        <v>1628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597</v>
      </c>
      <c r="G246" s="101" t="s">
        <v>386</v>
      </c>
      <c r="H246" s="101" t="s">
        <v>387</v>
      </c>
      <c r="I246" s="103">
        <v>2050</v>
      </c>
      <c r="J246" s="104">
        <v>1800</v>
      </c>
      <c r="K246" s="104"/>
      <c r="L246" s="286">
        <f t="shared" si="16"/>
        <v>192.8571426</v>
      </c>
      <c r="M246" s="286">
        <f t="shared" si="17"/>
        <v>192.8571426</v>
      </c>
      <c r="N246" s="286">
        <f t="shared" si="18"/>
        <v>1607.1428573999999</v>
      </c>
      <c r="O246" s="286">
        <f t="shared" si="19"/>
        <v>1607.1428573999999</v>
      </c>
      <c r="P246" s="95"/>
      <c r="Q246" s="95"/>
      <c r="R246" s="95"/>
      <c r="S246" s="95"/>
      <c r="T246" s="95"/>
      <c r="U246" s="297" t="s">
        <v>1326</v>
      </c>
      <c r="V246" s="300" t="s">
        <v>1629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598</v>
      </c>
      <c r="G247" s="101" t="s">
        <v>386</v>
      </c>
      <c r="H247" s="101" t="s">
        <v>387</v>
      </c>
      <c r="I247" s="103">
        <v>2049</v>
      </c>
      <c r="J247" s="104">
        <v>13000</v>
      </c>
      <c r="K247" s="104"/>
      <c r="L247" s="286">
        <f t="shared" si="16"/>
        <v>1392.857141</v>
      </c>
      <c r="M247" s="286">
        <f t="shared" si="17"/>
        <v>1392.857141</v>
      </c>
      <c r="N247" s="286">
        <f t="shared" si="18"/>
        <v>11607.142859</v>
      </c>
      <c r="O247" s="286">
        <f t="shared" si="19"/>
        <v>11607.142859</v>
      </c>
      <c r="P247" s="95"/>
      <c r="Q247" s="95"/>
      <c r="R247" s="95"/>
      <c r="S247" s="95"/>
      <c r="T247" s="95"/>
      <c r="U247" s="297" t="s">
        <v>1327</v>
      </c>
      <c r="V247" s="300" t="s">
        <v>1630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599</v>
      </c>
      <c r="G248" s="101" t="s">
        <v>386</v>
      </c>
      <c r="H248" s="101" t="s">
        <v>387</v>
      </c>
      <c r="I248" s="103">
        <v>2055</v>
      </c>
      <c r="J248" s="104">
        <v>2300</v>
      </c>
      <c r="K248" s="104"/>
      <c r="L248" s="286">
        <f t="shared" si="16"/>
        <v>246.4285711</v>
      </c>
      <c r="M248" s="286">
        <f t="shared" si="17"/>
        <v>246.4285711</v>
      </c>
      <c r="N248" s="286">
        <f t="shared" si="18"/>
        <v>2053.5714288999998</v>
      </c>
      <c r="O248" s="286">
        <f t="shared" si="19"/>
        <v>2053.5714288999998</v>
      </c>
      <c r="P248" s="95"/>
      <c r="Q248" s="95"/>
      <c r="R248" s="95"/>
      <c r="S248" s="95"/>
      <c r="T248" s="95"/>
      <c r="U248" s="297" t="s">
        <v>1328</v>
      </c>
      <c r="V248" s="300" t="s">
        <v>1631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429</v>
      </c>
      <c r="G249" s="101" t="s">
        <v>386</v>
      </c>
      <c r="H249" s="101" t="s">
        <v>387</v>
      </c>
      <c r="I249" s="103">
        <v>2057</v>
      </c>
      <c r="J249" s="104">
        <v>2500</v>
      </c>
      <c r="K249" s="104"/>
      <c r="L249" s="286">
        <f t="shared" si="16"/>
        <v>267.85714250000001</v>
      </c>
      <c r="M249" s="286">
        <f t="shared" si="17"/>
        <v>267.85714250000001</v>
      </c>
      <c r="N249" s="286">
        <f t="shared" si="18"/>
        <v>2232.1428575</v>
      </c>
      <c r="O249" s="286">
        <f t="shared" si="19"/>
        <v>2232.1428575</v>
      </c>
      <c r="P249" s="95"/>
      <c r="Q249" s="95"/>
      <c r="R249" s="95"/>
      <c r="S249" s="95"/>
      <c r="T249" s="95"/>
      <c r="U249" s="297" t="s">
        <v>1329</v>
      </c>
      <c r="V249" s="300" t="s">
        <v>1632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600</v>
      </c>
      <c r="G250" s="101" t="s">
        <v>386</v>
      </c>
      <c r="H250" s="101" t="s">
        <v>387</v>
      </c>
      <c r="I250" s="103">
        <v>2058</v>
      </c>
      <c r="J250" s="104">
        <v>2107.14</v>
      </c>
      <c r="K250" s="104"/>
      <c r="L250" s="286">
        <f t="shared" si="16"/>
        <v>225.76499969897998</v>
      </c>
      <c r="M250" s="286">
        <f t="shared" si="17"/>
        <v>225.76499969897998</v>
      </c>
      <c r="N250" s="286">
        <f t="shared" si="18"/>
        <v>1881.37500030102</v>
      </c>
      <c r="O250" s="286">
        <f t="shared" si="19"/>
        <v>1881.37500030102</v>
      </c>
      <c r="P250" s="95"/>
      <c r="Q250" s="95"/>
      <c r="R250" s="95"/>
      <c r="S250" s="95"/>
      <c r="T250" s="95"/>
      <c r="U250" s="297" t="s">
        <v>1330</v>
      </c>
      <c r="V250" s="300" t="s">
        <v>1633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601</v>
      </c>
      <c r="G251" s="101" t="s">
        <v>386</v>
      </c>
      <c r="H251" s="101" t="s">
        <v>387</v>
      </c>
      <c r="I251" s="103">
        <v>2059</v>
      </c>
      <c r="J251" s="104">
        <v>2700</v>
      </c>
      <c r="K251" s="104"/>
      <c r="L251" s="286">
        <f t="shared" si="16"/>
        <v>289.28571389999996</v>
      </c>
      <c r="M251" s="286">
        <f t="shared" si="17"/>
        <v>289.28571389999996</v>
      </c>
      <c r="N251" s="286">
        <f t="shared" si="18"/>
        <v>2410.7142861000002</v>
      </c>
      <c r="O251" s="286">
        <f t="shared" si="19"/>
        <v>2410.7142861000002</v>
      </c>
      <c r="P251" s="95"/>
      <c r="Q251" s="95"/>
      <c r="R251" s="95"/>
      <c r="S251" s="95"/>
      <c r="T251" s="95"/>
      <c r="U251" s="297" t="s">
        <v>1331</v>
      </c>
      <c r="V251" s="300" t="s">
        <v>1634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602</v>
      </c>
      <c r="G252" s="101" t="s">
        <v>386</v>
      </c>
      <c r="H252" s="101" t="s">
        <v>387</v>
      </c>
      <c r="I252" s="103">
        <v>2060</v>
      </c>
      <c r="J252" s="104">
        <v>1928.57</v>
      </c>
      <c r="K252" s="104">
        <v>1928.57</v>
      </c>
      <c r="L252" s="286">
        <f t="shared" si="16"/>
        <v>0</v>
      </c>
      <c r="M252" s="286">
        <f t="shared" si="17"/>
        <v>0</v>
      </c>
      <c r="N252" s="286">
        <f t="shared" si="18"/>
        <v>0</v>
      </c>
      <c r="O252" s="286">
        <f t="shared" si="19"/>
        <v>0</v>
      </c>
      <c r="P252" s="95"/>
      <c r="Q252" s="95"/>
      <c r="R252" s="95"/>
      <c r="S252" s="95"/>
      <c r="T252" s="95"/>
      <c r="U252" s="297" t="s">
        <v>1332</v>
      </c>
      <c r="V252" s="300" t="s">
        <v>1635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405</v>
      </c>
      <c r="G253" s="101" t="s">
        <v>386</v>
      </c>
      <c r="H253" s="101" t="s">
        <v>387</v>
      </c>
      <c r="I253" s="103">
        <v>2063</v>
      </c>
      <c r="J253" s="104">
        <v>4300</v>
      </c>
      <c r="K253" s="104"/>
      <c r="L253" s="286">
        <f t="shared" si="16"/>
        <v>460.71428509999998</v>
      </c>
      <c r="M253" s="286">
        <f t="shared" si="17"/>
        <v>460.71428509999998</v>
      </c>
      <c r="N253" s="286">
        <f t="shared" si="18"/>
        <v>3839.2857149000001</v>
      </c>
      <c r="O253" s="286">
        <f t="shared" si="19"/>
        <v>3839.2857149000001</v>
      </c>
      <c r="P253" s="95"/>
      <c r="Q253" s="95"/>
      <c r="R253" s="95"/>
      <c r="S253" s="95"/>
      <c r="T253" s="95"/>
      <c r="U253" s="297" t="s">
        <v>1333</v>
      </c>
      <c r="V253" s="300" t="s">
        <v>1636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603</v>
      </c>
      <c r="G254" s="101" t="s">
        <v>386</v>
      </c>
      <c r="H254" s="101" t="s">
        <v>387</v>
      </c>
      <c r="I254" s="103">
        <v>2065</v>
      </c>
      <c r="J254" s="104">
        <v>5900</v>
      </c>
      <c r="K254" s="104"/>
      <c r="L254" s="286">
        <f t="shared" si="16"/>
        <v>632.14285629999995</v>
      </c>
      <c r="M254" s="286">
        <f t="shared" si="17"/>
        <v>632.14285629999995</v>
      </c>
      <c r="N254" s="286">
        <f t="shared" si="18"/>
        <v>5267.8571437000001</v>
      </c>
      <c r="O254" s="286">
        <f t="shared" si="19"/>
        <v>5267.8571437000001</v>
      </c>
      <c r="P254" s="95"/>
      <c r="Q254" s="95"/>
      <c r="R254" s="95"/>
      <c r="S254" s="95"/>
      <c r="T254" s="95"/>
      <c r="U254" s="297" t="s">
        <v>1334</v>
      </c>
      <c r="V254" s="300" t="s">
        <v>1637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604</v>
      </c>
      <c r="G255" s="101" t="s">
        <v>386</v>
      </c>
      <c r="H255" s="101" t="s">
        <v>387</v>
      </c>
      <c r="I255" s="103">
        <v>2068</v>
      </c>
      <c r="J255" s="104">
        <v>5800</v>
      </c>
      <c r="K255" s="104"/>
      <c r="L255" s="286">
        <f t="shared" si="16"/>
        <v>621.42857059999994</v>
      </c>
      <c r="M255" s="286">
        <f t="shared" si="17"/>
        <v>621.42857059999994</v>
      </c>
      <c r="N255" s="286">
        <f t="shared" si="18"/>
        <v>5178.5714293999999</v>
      </c>
      <c r="O255" s="286">
        <f t="shared" si="19"/>
        <v>5178.5714293999999</v>
      </c>
      <c r="P255" s="95"/>
      <c r="Q255" s="95"/>
      <c r="R255" s="95"/>
      <c r="S255" s="95"/>
      <c r="T255" s="95"/>
      <c r="U255" s="297" t="s">
        <v>1335</v>
      </c>
      <c r="V255" s="300" t="s">
        <v>1638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605</v>
      </c>
      <c r="G256" s="101" t="s">
        <v>386</v>
      </c>
      <c r="H256" s="101" t="s">
        <v>387</v>
      </c>
      <c r="I256" s="103">
        <v>2069</v>
      </c>
      <c r="J256" s="104">
        <v>5900</v>
      </c>
      <c r="K256" s="104"/>
      <c r="L256" s="286">
        <f t="shared" si="16"/>
        <v>632.14285629999995</v>
      </c>
      <c r="M256" s="286">
        <f t="shared" si="17"/>
        <v>632.14285629999995</v>
      </c>
      <c r="N256" s="286">
        <f t="shared" si="18"/>
        <v>5267.8571437000001</v>
      </c>
      <c r="O256" s="286">
        <f t="shared" si="19"/>
        <v>5267.8571437000001</v>
      </c>
      <c r="P256" s="95"/>
      <c r="Q256" s="95"/>
      <c r="R256" s="95"/>
      <c r="S256" s="95"/>
      <c r="T256" s="95"/>
      <c r="U256" s="297" t="s">
        <v>1336</v>
      </c>
      <c r="V256" s="300" t="s">
        <v>1639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528</v>
      </c>
      <c r="G257" s="101" t="s">
        <v>386</v>
      </c>
      <c r="H257" s="101" t="s">
        <v>387</v>
      </c>
      <c r="I257" s="103">
        <v>2062</v>
      </c>
      <c r="J257" s="104">
        <v>700</v>
      </c>
      <c r="K257" s="104"/>
      <c r="L257" s="286">
        <f t="shared" si="16"/>
        <v>74.999999899999992</v>
      </c>
      <c r="M257" s="286">
        <f t="shared" si="17"/>
        <v>74.999999899999992</v>
      </c>
      <c r="N257" s="286">
        <f t="shared" si="18"/>
        <v>625.00000009999997</v>
      </c>
      <c r="O257" s="286">
        <f t="shared" si="19"/>
        <v>625.00000009999997</v>
      </c>
      <c r="P257" s="95"/>
      <c r="Q257" s="95"/>
      <c r="R257" s="95"/>
      <c r="S257" s="95"/>
      <c r="T257" s="95"/>
      <c r="U257" s="297" t="s">
        <v>1337</v>
      </c>
      <c r="V257" s="300" t="s">
        <v>1640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606</v>
      </c>
      <c r="G258" s="101" t="s">
        <v>386</v>
      </c>
      <c r="H258" s="101" t="s">
        <v>387</v>
      </c>
      <c r="I258" s="103">
        <v>2064</v>
      </c>
      <c r="J258" s="104">
        <v>9000</v>
      </c>
      <c r="K258" s="104"/>
      <c r="L258" s="286">
        <f t="shared" si="16"/>
        <v>964.28571299999999</v>
      </c>
      <c r="M258" s="286">
        <f t="shared" si="17"/>
        <v>964.28571299999999</v>
      </c>
      <c r="N258" s="286">
        <f t="shared" si="18"/>
        <v>8035.7142869999998</v>
      </c>
      <c r="O258" s="286">
        <f t="shared" si="19"/>
        <v>8035.7142869999998</v>
      </c>
      <c r="P258" s="95"/>
      <c r="Q258" s="95"/>
      <c r="R258" s="95"/>
      <c r="S258" s="95"/>
      <c r="T258" s="95"/>
      <c r="U258" s="297" t="s">
        <v>1338</v>
      </c>
      <c r="V258" s="300" t="s">
        <v>1641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607</v>
      </c>
      <c r="G259" s="101" t="s">
        <v>386</v>
      </c>
      <c r="H259" s="101" t="s">
        <v>387</v>
      </c>
      <c r="I259" s="103">
        <v>2066</v>
      </c>
      <c r="J259" s="104">
        <v>1800</v>
      </c>
      <c r="K259" s="104"/>
      <c r="L259" s="286">
        <f t="shared" si="16"/>
        <v>192.8571426</v>
      </c>
      <c r="M259" s="286">
        <f t="shared" si="17"/>
        <v>192.8571426</v>
      </c>
      <c r="N259" s="286">
        <f t="shared" si="18"/>
        <v>1607.1428573999999</v>
      </c>
      <c r="O259" s="286">
        <f t="shared" si="19"/>
        <v>1607.1428573999999</v>
      </c>
      <c r="P259" s="95"/>
      <c r="Q259" s="95"/>
      <c r="R259" s="95"/>
      <c r="S259" s="95"/>
      <c r="T259" s="95"/>
      <c r="U259" s="297" t="s">
        <v>1339</v>
      </c>
      <c r="V259" s="300" t="s">
        <v>1642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608</v>
      </c>
      <c r="G260" s="101" t="s">
        <v>386</v>
      </c>
      <c r="H260" s="101" t="s">
        <v>387</v>
      </c>
      <c r="I260" s="103">
        <v>2067</v>
      </c>
      <c r="J260" s="104">
        <v>1357.14</v>
      </c>
      <c r="K260" s="104">
        <v>1357.14</v>
      </c>
      <c r="L260" s="286">
        <f t="shared" si="16"/>
        <v>0</v>
      </c>
      <c r="M260" s="286">
        <f t="shared" si="17"/>
        <v>0</v>
      </c>
      <c r="N260" s="286">
        <f t="shared" si="18"/>
        <v>0</v>
      </c>
      <c r="O260" s="286">
        <f t="shared" si="19"/>
        <v>0</v>
      </c>
      <c r="P260" s="95"/>
      <c r="Q260" s="95"/>
      <c r="R260" s="95"/>
      <c r="S260" s="95"/>
      <c r="T260" s="95"/>
      <c r="U260" s="297" t="s">
        <v>1340</v>
      </c>
      <c r="V260" s="300" t="s">
        <v>1643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609</v>
      </c>
      <c r="G261" s="101" t="s">
        <v>386</v>
      </c>
      <c r="H261" s="101" t="s">
        <v>387</v>
      </c>
      <c r="I261" s="103">
        <v>2070</v>
      </c>
      <c r="J261" s="104">
        <v>5000</v>
      </c>
      <c r="K261" s="104"/>
      <c r="L261" s="286">
        <f t="shared" si="16"/>
        <v>535.71428500000002</v>
      </c>
      <c r="M261" s="286">
        <f t="shared" si="17"/>
        <v>535.71428500000002</v>
      </c>
      <c r="N261" s="286">
        <f t="shared" si="18"/>
        <v>4464.285715</v>
      </c>
      <c r="O261" s="286">
        <f t="shared" si="19"/>
        <v>4464.285715</v>
      </c>
      <c r="P261" s="95"/>
      <c r="Q261" s="95"/>
      <c r="R261" s="95"/>
      <c r="S261" s="95"/>
      <c r="T261" s="95"/>
      <c r="U261" s="297" t="s">
        <v>1341</v>
      </c>
      <c r="V261" s="300" t="s">
        <v>1644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610</v>
      </c>
      <c r="G262" s="101" t="s">
        <v>386</v>
      </c>
      <c r="H262" s="101" t="s">
        <v>387</v>
      </c>
      <c r="I262" s="103">
        <v>2071</v>
      </c>
      <c r="J262" s="104">
        <v>2430</v>
      </c>
      <c r="K262" s="104"/>
      <c r="L262" s="286">
        <f t="shared" si="16"/>
        <v>260.35714250999996</v>
      </c>
      <c r="M262" s="286">
        <f t="shared" si="17"/>
        <v>260.35714250999996</v>
      </c>
      <c r="N262" s="286">
        <f t="shared" si="18"/>
        <v>2169.6428574900001</v>
      </c>
      <c r="O262" s="286">
        <f t="shared" si="19"/>
        <v>2169.6428574900001</v>
      </c>
      <c r="P262" s="95"/>
      <c r="Q262" s="95"/>
      <c r="R262" s="95"/>
      <c r="S262" s="95"/>
      <c r="T262" s="95"/>
      <c r="U262" s="297" t="s">
        <v>1342</v>
      </c>
      <c r="V262" s="300" t="s">
        <v>1645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611</v>
      </c>
      <c r="G263" s="101" t="s">
        <v>386</v>
      </c>
      <c r="H263" s="101" t="s">
        <v>387</v>
      </c>
      <c r="I263" s="103">
        <v>2073</v>
      </c>
      <c r="J263" s="104">
        <v>4700</v>
      </c>
      <c r="K263" s="104"/>
      <c r="L263" s="286">
        <f t="shared" si="16"/>
        <v>503.57142789999995</v>
      </c>
      <c r="M263" s="286">
        <f t="shared" si="17"/>
        <v>503.57142789999995</v>
      </c>
      <c r="N263" s="286">
        <f t="shared" si="18"/>
        <v>4196.4285720999997</v>
      </c>
      <c r="O263" s="286">
        <f t="shared" si="19"/>
        <v>4196.4285720999997</v>
      </c>
      <c r="P263" s="95"/>
      <c r="Q263" s="95"/>
      <c r="R263" s="95"/>
      <c r="S263" s="95"/>
      <c r="T263" s="95"/>
      <c r="U263" s="297" t="s">
        <v>1343</v>
      </c>
      <c r="V263" s="300" t="s">
        <v>1646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612</v>
      </c>
      <c r="G264" s="101" t="s">
        <v>386</v>
      </c>
      <c r="H264" s="101" t="s">
        <v>387</v>
      </c>
      <c r="I264" s="103">
        <v>2074</v>
      </c>
      <c r="J264" s="104">
        <v>55000</v>
      </c>
      <c r="K264" s="104"/>
      <c r="L264" s="286">
        <f t="shared" si="16"/>
        <v>5892.8571349999993</v>
      </c>
      <c r="M264" s="286">
        <f t="shared" si="17"/>
        <v>5892.8571349999993</v>
      </c>
      <c r="N264" s="286">
        <f t="shared" si="18"/>
        <v>49107.142865000002</v>
      </c>
      <c r="O264" s="286">
        <f t="shared" si="19"/>
        <v>49107.142865000002</v>
      </c>
      <c r="P264" s="95"/>
      <c r="Q264" s="95"/>
      <c r="R264" s="95"/>
      <c r="S264" s="95"/>
      <c r="T264" s="95"/>
      <c r="U264" s="297" t="s">
        <v>1344</v>
      </c>
      <c r="V264" s="300" t="s">
        <v>1647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613</v>
      </c>
      <c r="G265" s="101" t="s">
        <v>386</v>
      </c>
      <c r="H265" s="101" t="s">
        <v>387</v>
      </c>
      <c r="I265" s="103">
        <v>2077</v>
      </c>
      <c r="J265" s="104">
        <v>2700</v>
      </c>
      <c r="K265" s="104"/>
      <c r="L265" s="286">
        <f t="shared" si="16"/>
        <v>289.28571389999996</v>
      </c>
      <c r="M265" s="286">
        <f t="shared" si="17"/>
        <v>289.28571389999996</v>
      </c>
      <c r="N265" s="286">
        <f t="shared" si="18"/>
        <v>2410.7142861000002</v>
      </c>
      <c r="O265" s="286">
        <f t="shared" si="19"/>
        <v>2410.7142861000002</v>
      </c>
      <c r="P265" s="95"/>
      <c r="Q265" s="95"/>
      <c r="R265" s="95"/>
      <c r="S265" s="95"/>
      <c r="T265" s="95"/>
      <c r="U265" s="297" t="s">
        <v>1345</v>
      </c>
      <c r="V265" s="300" t="s">
        <v>1648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412</v>
      </c>
      <c r="G266" s="101" t="s">
        <v>386</v>
      </c>
      <c r="H266" s="101" t="s">
        <v>387</v>
      </c>
      <c r="I266" s="103">
        <v>2079</v>
      </c>
      <c r="J266" s="104">
        <v>2200</v>
      </c>
      <c r="K266" s="104"/>
      <c r="L266" s="286">
        <f t="shared" si="16"/>
        <v>235.71428539999999</v>
      </c>
      <c r="M266" s="286">
        <f t="shared" si="17"/>
        <v>235.71428539999999</v>
      </c>
      <c r="N266" s="286">
        <f t="shared" si="18"/>
        <v>1964.2857146000001</v>
      </c>
      <c r="O266" s="286">
        <f t="shared" si="19"/>
        <v>1964.2857146000001</v>
      </c>
      <c r="P266" s="95"/>
      <c r="Q266" s="95"/>
      <c r="R266" s="95"/>
      <c r="S266" s="95"/>
      <c r="T266" s="95"/>
      <c r="U266" s="297" t="s">
        <v>1346</v>
      </c>
      <c r="V266" s="300" t="s">
        <v>1649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614</v>
      </c>
      <c r="G267" s="101" t="s">
        <v>386</v>
      </c>
      <c r="H267" s="101" t="s">
        <v>387</v>
      </c>
      <c r="I267" s="103">
        <v>2080</v>
      </c>
      <c r="J267" s="104">
        <v>15000</v>
      </c>
      <c r="K267" s="104"/>
      <c r="L267" s="286">
        <f t="shared" si="16"/>
        <v>1607.1428549999998</v>
      </c>
      <c r="M267" s="286">
        <f t="shared" si="17"/>
        <v>1607.1428549999998</v>
      </c>
      <c r="N267" s="286">
        <f t="shared" si="18"/>
        <v>13392.857145</v>
      </c>
      <c r="O267" s="286">
        <f t="shared" si="19"/>
        <v>13392.857145</v>
      </c>
      <c r="P267" s="95"/>
      <c r="Q267" s="95"/>
      <c r="R267" s="95"/>
      <c r="S267" s="95"/>
      <c r="T267" s="95"/>
      <c r="U267" s="297" t="s">
        <v>1347</v>
      </c>
      <c r="V267" s="300" t="s">
        <v>1650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615</v>
      </c>
      <c r="G268" s="101" t="s">
        <v>386</v>
      </c>
      <c r="H268" s="101" t="s">
        <v>387</v>
      </c>
      <c r="I268" s="103">
        <v>2075</v>
      </c>
      <c r="J268" s="104">
        <v>20000</v>
      </c>
      <c r="K268" s="104"/>
      <c r="L268" s="286">
        <f t="shared" ref="L268:L321" si="20">M268</f>
        <v>2142.8571400000001</v>
      </c>
      <c r="M268" s="286">
        <f t="shared" ref="M268:M321" si="21">IF(J268-K268=0, 0, (J268-K268)*0.107142857)</f>
        <v>2142.8571400000001</v>
      </c>
      <c r="N268" s="286">
        <f t="shared" ref="N268:N321" si="22">O268</f>
        <v>17857.14286</v>
      </c>
      <c r="O268" s="286">
        <f t="shared" ref="O268:O321" si="23">J268-K268-M268</f>
        <v>17857.14286</v>
      </c>
      <c r="P268" s="95"/>
      <c r="Q268" s="95"/>
      <c r="R268" s="95"/>
      <c r="S268" s="95"/>
      <c r="T268" s="95"/>
      <c r="U268" s="297" t="s">
        <v>1348</v>
      </c>
      <c r="V268" s="300" t="s">
        <v>1651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616</v>
      </c>
      <c r="G269" s="101" t="s">
        <v>386</v>
      </c>
      <c r="H269" s="101" t="s">
        <v>387</v>
      </c>
      <c r="I269" s="103">
        <v>2076</v>
      </c>
      <c r="J269" s="104">
        <v>2200</v>
      </c>
      <c r="K269" s="104"/>
      <c r="L269" s="286">
        <f t="shared" si="20"/>
        <v>235.71428539999999</v>
      </c>
      <c r="M269" s="286">
        <f t="shared" si="21"/>
        <v>235.71428539999999</v>
      </c>
      <c r="N269" s="286">
        <f t="shared" si="22"/>
        <v>1964.2857146000001</v>
      </c>
      <c r="O269" s="286">
        <f t="shared" si="23"/>
        <v>1964.2857146000001</v>
      </c>
      <c r="P269" s="95"/>
      <c r="Q269" s="95"/>
      <c r="R269" s="95"/>
      <c r="S269" s="95"/>
      <c r="T269" s="95"/>
      <c r="U269" s="297" t="s">
        <v>1349</v>
      </c>
      <c r="V269" s="300" t="s">
        <v>1652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617</v>
      </c>
      <c r="G270" s="101" t="s">
        <v>386</v>
      </c>
      <c r="H270" s="101" t="s">
        <v>387</v>
      </c>
      <c r="I270" s="103">
        <v>2078</v>
      </c>
      <c r="J270" s="104">
        <v>1300</v>
      </c>
      <c r="K270" s="104"/>
      <c r="L270" s="286">
        <f t="shared" si="20"/>
        <v>139.28571409999998</v>
      </c>
      <c r="M270" s="286">
        <f t="shared" si="21"/>
        <v>139.28571409999998</v>
      </c>
      <c r="N270" s="286">
        <f t="shared" si="22"/>
        <v>1160.7142859</v>
      </c>
      <c r="O270" s="286">
        <f t="shared" si="23"/>
        <v>1160.7142859</v>
      </c>
      <c r="P270" s="95"/>
      <c r="Q270" s="95"/>
      <c r="R270" s="95"/>
      <c r="S270" s="95"/>
      <c r="T270" s="95"/>
      <c r="U270" s="297" t="s">
        <v>1350</v>
      </c>
      <c r="V270" s="300" t="s">
        <v>1653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618</v>
      </c>
      <c r="G271" s="101" t="s">
        <v>386</v>
      </c>
      <c r="H271" s="101" t="s">
        <v>387</v>
      </c>
      <c r="I271" s="103">
        <v>2082</v>
      </c>
      <c r="J271" s="104">
        <v>2071.4299999999998</v>
      </c>
      <c r="K271" s="104">
        <v>2071.4299999999998</v>
      </c>
      <c r="L271" s="286">
        <f t="shared" si="20"/>
        <v>0</v>
      </c>
      <c r="M271" s="286">
        <f t="shared" si="21"/>
        <v>0</v>
      </c>
      <c r="N271" s="286">
        <f t="shared" si="22"/>
        <v>0</v>
      </c>
      <c r="O271" s="286">
        <f t="shared" si="23"/>
        <v>0</v>
      </c>
      <c r="P271" s="95"/>
      <c r="Q271" s="95"/>
      <c r="R271" s="95"/>
      <c r="S271" s="95"/>
      <c r="T271" s="95"/>
      <c r="U271" s="297" t="s">
        <v>1351</v>
      </c>
      <c r="V271" s="300" t="s">
        <v>1654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618</v>
      </c>
      <c r="G272" s="101" t="s">
        <v>386</v>
      </c>
      <c r="H272" s="101" t="s">
        <v>387</v>
      </c>
      <c r="I272" s="103">
        <v>2083</v>
      </c>
      <c r="J272" s="104">
        <v>14700</v>
      </c>
      <c r="K272" s="104"/>
      <c r="L272" s="286">
        <f t="shared" si="20"/>
        <v>1574.9999978999999</v>
      </c>
      <c r="M272" s="286">
        <f t="shared" si="21"/>
        <v>1574.9999978999999</v>
      </c>
      <c r="N272" s="286">
        <f t="shared" si="22"/>
        <v>13125.0000021</v>
      </c>
      <c r="O272" s="286">
        <f t="shared" si="23"/>
        <v>13125.0000021</v>
      </c>
      <c r="P272" s="95"/>
      <c r="Q272" s="95"/>
      <c r="R272" s="95"/>
      <c r="S272" s="95"/>
      <c r="T272" s="95"/>
      <c r="U272" s="297" t="s">
        <v>1352</v>
      </c>
      <c r="V272" s="300" t="s">
        <v>1655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619</v>
      </c>
      <c r="G273" s="101" t="s">
        <v>386</v>
      </c>
      <c r="H273" s="101" t="s">
        <v>387</v>
      </c>
      <c r="I273" s="103">
        <v>2081</v>
      </c>
      <c r="J273" s="104">
        <v>2071.4299999999998</v>
      </c>
      <c r="K273" s="104">
        <v>2071.4299999999998</v>
      </c>
      <c r="L273" s="286">
        <f t="shared" si="20"/>
        <v>0</v>
      </c>
      <c r="M273" s="286">
        <f t="shared" si="21"/>
        <v>0</v>
      </c>
      <c r="N273" s="286">
        <f t="shared" si="22"/>
        <v>0</v>
      </c>
      <c r="O273" s="286">
        <f t="shared" si="23"/>
        <v>0</v>
      </c>
      <c r="P273" s="95"/>
      <c r="Q273" s="95"/>
      <c r="R273" s="95"/>
      <c r="S273" s="95"/>
      <c r="T273" s="95"/>
      <c r="U273" s="297" t="s">
        <v>1353</v>
      </c>
      <c r="V273" s="300" t="s">
        <v>1656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620</v>
      </c>
      <c r="G274" s="101" t="s">
        <v>386</v>
      </c>
      <c r="H274" s="101" t="s">
        <v>387</v>
      </c>
      <c r="I274" s="103">
        <v>2084</v>
      </c>
      <c r="J274" s="104">
        <v>4100</v>
      </c>
      <c r="K274" s="104"/>
      <c r="L274" s="286">
        <f t="shared" si="20"/>
        <v>439.28571369999997</v>
      </c>
      <c r="M274" s="286">
        <f t="shared" si="21"/>
        <v>439.28571369999997</v>
      </c>
      <c r="N274" s="286">
        <f t="shared" si="22"/>
        <v>3660.7142862999999</v>
      </c>
      <c r="O274" s="286">
        <f t="shared" si="23"/>
        <v>3660.7142862999999</v>
      </c>
      <c r="P274" s="95"/>
      <c r="Q274" s="95"/>
      <c r="R274" s="95"/>
      <c r="S274" s="95"/>
      <c r="T274" s="95"/>
      <c r="U274" s="297" t="s">
        <v>1354</v>
      </c>
      <c r="V274" s="300" t="s">
        <v>1657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621</v>
      </c>
      <c r="G275" s="101" t="s">
        <v>386</v>
      </c>
      <c r="H275" s="101" t="s">
        <v>387</v>
      </c>
      <c r="I275" s="103">
        <v>2085</v>
      </c>
      <c r="J275" s="104">
        <v>2200</v>
      </c>
      <c r="K275" s="104"/>
      <c r="L275" s="286">
        <f t="shared" si="20"/>
        <v>235.71428539999999</v>
      </c>
      <c r="M275" s="286">
        <f t="shared" si="21"/>
        <v>235.71428539999999</v>
      </c>
      <c r="N275" s="286">
        <f t="shared" si="22"/>
        <v>1964.2857146000001</v>
      </c>
      <c r="O275" s="286">
        <f t="shared" si="23"/>
        <v>1964.2857146000001</v>
      </c>
      <c r="P275" s="95"/>
      <c r="Q275" s="95"/>
      <c r="R275" s="95"/>
      <c r="S275" s="95"/>
      <c r="T275" s="95"/>
      <c r="U275" s="297" t="s">
        <v>1355</v>
      </c>
      <c r="V275" s="300" t="s">
        <v>1658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443</v>
      </c>
      <c r="G276" s="101" t="s">
        <v>386</v>
      </c>
      <c r="H276" s="101" t="s">
        <v>387</v>
      </c>
      <c r="I276" s="103">
        <v>2086</v>
      </c>
      <c r="J276" s="104">
        <v>11500</v>
      </c>
      <c r="K276" s="104"/>
      <c r="L276" s="286">
        <f t="shared" si="20"/>
        <v>1232.1428555</v>
      </c>
      <c r="M276" s="286">
        <f t="shared" si="21"/>
        <v>1232.1428555</v>
      </c>
      <c r="N276" s="286">
        <f t="shared" si="22"/>
        <v>10267.8571445</v>
      </c>
      <c r="O276" s="286">
        <f t="shared" si="23"/>
        <v>10267.8571445</v>
      </c>
      <c r="P276" s="95"/>
      <c r="Q276" s="95"/>
      <c r="R276" s="95"/>
      <c r="S276" s="95"/>
      <c r="T276" s="95"/>
      <c r="U276" s="297" t="s">
        <v>1356</v>
      </c>
      <c r="V276" s="300" t="s">
        <v>1659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622</v>
      </c>
      <c r="G277" s="101" t="s">
        <v>386</v>
      </c>
      <c r="H277" s="101" t="s">
        <v>387</v>
      </c>
      <c r="I277" s="103">
        <v>2087</v>
      </c>
      <c r="J277" s="104">
        <v>1928.57</v>
      </c>
      <c r="K277" s="104">
        <v>1928.57</v>
      </c>
      <c r="L277" s="286">
        <f t="shared" si="20"/>
        <v>0</v>
      </c>
      <c r="M277" s="286">
        <f t="shared" si="21"/>
        <v>0</v>
      </c>
      <c r="N277" s="286">
        <f t="shared" si="22"/>
        <v>0</v>
      </c>
      <c r="O277" s="286">
        <f t="shared" si="23"/>
        <v>0</v>
      </c>
      <c r="P277" s="95"/>
      <c r="Q277" s="95"/>
      <c r="R277" s="95"/>
      <c r="S277" s="95"/>
      <c r="T277" s="95"/>
      <c r="U277" s="297" t="s">
        <v>1357</v>
      </c>
      <c r="V277" s="300" t="s">
        <v>1660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409</v>
      </c>
      <c r="G278" s="101" t="s">
        <v>386</v>
      </c>
      <c r="H278" s="101" t="s">
        <v>387</v>
      </c>
      <c r="I278" s="103">
        <v>2088</v>
      </c>
      <c r="J278" s="104">
        <v>4300</v>
      </c>
      <c r="K278" s="104"/>
      <c r="L278" s="286">
        <f t="shared" si="20"/>
        <v>460.71428509999998</v>
      </c>
      <c r="M278" s="286">
        <f t="shared" si="21"/>
        <v>460.71428509999998</v>
      </c>
      <c r="N278" s="286">
        <f t="shared" si="22"/>
        <v>3839.2857149000001</v>
      </c>
      <c r="O278" s="286">
        <f t="shared" si="23"/>
        <v>3839.2857149000001</v>
      </c>
      <c r="P278" s="95"/>
      <c r="Q278" s="95"/>
      <c r="R278" s="95"/>
      <c r="S278" s="95"/>
      <c r="T278" s="95"/>
      <c r="U278" s="297" t="s">
        <v>1358</v>
      </c>
      <c r="V278" s="300" t="s">
        <v>1661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623</v>
      </c>
      <c r="G279" s="101" t="s">
        <v>386</v>
      </c>
      <c r="H279" s="101" t="s">
        <v>387</v>
      </c>
      <c r="I279" s="103">
        <v>2089</v>
      </c>
      <c r="J279" s="104">
        <v>2500</v>
      </c>
      <c r="K279" s="104"/>
      <c r="L279" s="286">
        <f t="shared" si="20"/>
        <v>267.85714250000001</v>
      </c>
      <c r="M279" s="286">
        <f t="shared" si="21"/>
        <v>267.85714250000001</v>
      </c>
      <c r="N279" s="286">
        <f t="shared" si="22"/>
        <v>2232.1428575</v>
      </c>
      <c r="O279" s="286">
        <f t="shared" si="23"/>
        <v>2232.1428575</v>
      </c>
      <c r="P279" s="95"/>
      <c r="Q279" s="95"/>
      <c r="R279" s="95"/>
      <c r="S279" s="95"/>
      <c r="T279" s="95"/>
      <c r="U279" s="297" t="s">
        <v>1359</v>
      </c>
      <c r="V279" s="300" t="s">
        <v>1662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435</v>
      </c>
      <c r="G280" s="101" t="s">
        <v>386</v>
      </c>
      <c r="H280" s="101" t="s">
        <v>387</v>
      </c>
      <c r="I280" s="103">
        <v>2091</v>
      </c>
      <c r="J280" s="104">
        <v>1200</v>
      </c>
      <c r="K280" s="104"/>
      <c r="L280" s="286">
        <f t="shared" si="20"/>
        <v>128.5714284</v>
      </c>
      <c r="M280" s="286">
        <f t="shared" si="21"/>
        <v>128.5714284</v>
      </c>
      <c r="N280" s="286">
        <f t="shared" si="22"/>
        <v>1071.4285715999999</v>
      </c>
      <c r="O280" s="286">
        <f t="shared" si="23"/>
        <v>1071.4285715999999</v>
      </c>
      <c r="P280" s="95"/>
      <c r="Q280" s="95"/>
      <c r="R280" s="95"/>
      <c r="S280" s="95"/>
      <c r="T280" s="95"/>
      <c r="U280" s="297" t="s">
        <v>1360</v>
      </c>
      <c r="V280" s="300" t="s">
        <v>1663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530</v>
      </c>
      <c r="G281" s="101" t="s">
        <v>386</v>
      </c>
      <c r="H281" s="101" t="s">
        <v>387</v>
      </c>
      <c r="I281" s="103">
        <v>2090</v>
      </c>
      <c r="J281" s="104">
        <v>9000</v>
      </c>
      <c r="K281" s="104"/>
      <c r="L281" s="286">
        <f t="shared" si="20"/>
        <v>964.28571299999999</v>
      </c>
      <c r="M281" s="286">
        <f t="shared" si="21"/>
        <v>964.28571299999999</v>
      </c>
      <c r="N281" s="286">
        <f t="shared" si="22"/>
        <v>8035.7142869999998</v>
      </c>
      <c r="O281" s="286">
        <f t="shared" si="23"/>
        <v>8035.7142869999998</v>
      </c>
      <c r="P281" s="95"/>
      <c r="Q281" s="95"/>
      <c r="R281" s="95"/>
      <c r="S281" s="95"/>
      <c r="T281" s="95"/>
      <c r="U281" s="297" t="s">
        <v>1361</v>
      </c>
      <c r="V281" s="300" t="s">
        <v>1664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624</v>
      </c>
      <c r="G282" s="101" t="s">
        <v>386</v>
      </c>
      <c r="H282" s="101" t="s">
        <v>387</v>
      </c>
      <c r="I282" s="103">
        <v>2092</v>
      </c>
      <c r="J282" s="104">
        <v>3400</v>
      </c>
      <c r="K282" s="104"/>
      <c r="L282" s="286">
        <f t="shared" si="20"/>
        <v>364.2857138</v>
      </c>
      <c r="M282" s="286">
        <f t="shared" si="21"/>
        <v>364.2857138</v>
      </c>
      <c r="N282" s="286">
        <f t="shared" si="22"/>
        <v>3035.7142862000001</v>
      </c>
      <c r="O282" s="286">
        <f t="shared" si="23"/>
        <v>3035.7142862000001</v>
      </c>
      <c r="P282" s="95"/>
      <c r="Q282" s="95"/>
      <c r="R282" s="95"/>
      <c r="S282" s="95"/>
      <c r="T282" s="95"/>
      <c r="U282" s="297" t="s">
        <v>1362</v>
      </c>
      <c r="V282" s="300" t="s">
        <v>1665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605</v>
      </c>
      <c r="G283" s="101" t="s">
        <v>386</v>
      </c>
      <c r="H283" s="101" t="s">
        <v>387</v>
      </c>
      <c r="I283" s="103">
        <v>2093</v>
      </c>
      <c r="J283" s="104">
        <v>7900</v>
      </c>
      <c r="K283" s="104"/>
      <c r="L283" s="286">
        <f t="shared" si="20"/>
        <v>846.42857029999993</v>
      </c>
      <c r="M283" s="286">
        <f t="shared" si="21"/>
        <v>846.42857029999993</v>
      </c>
      <c r="N283" s="286">
        <f t="shared" si="22"/>
        <v>7053.5714297000004</v>
      </c>
      <c r="O283" s="286">
        <f t="shared" si="23"/>
        <v>7053.5714297000004</v>
      </c>
      <c r="P283" s="95"/>
      <c r="Q283" s="95"/>
      <c r="R283" s="95"/>
      <c r="S283" s="95"/>
      <c r="T283" s="95"/>
      <c r="U283" s="297" t="s">
        <v>1363</v>
      </c>
      <c r="V283" s="300" t="s">
        <v>1666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625</v>
      </c>
      <c r="G284" s="101" t="s">
        <v>386</v>
      </c>
      <c r="H284" s="101" t="s">
        <v>387</v>
      </c>
      <c r="I284" s="103">
        <v>2095</v>
      </c>
      <c r="J284" s="104">
        <v>2500</v>
      </c>
      <c r="K284" s="104"/>
      <c r="L284" s="286">
        <f t="shared" si="20"/>
        <v>267.85714250000001</v>
      </c>
      <c r="M284" s="286">
        <f t="shared" si="21"/>
        <v>267.85714250000001</v>
      </c>
      <c r="N284" s="286">
        <f t="shared" si="22"/>
        <v>2232.1428575</v>
      </c>
      <c r="O284" s="286">
        <f t="shared" si="23"/>
        <v>2232.1428575</v>
      </c>
      <c r="P284" s="95"/>
      <c r="Q284" s="95"/>
      <c r="R284" s="95"/>
      <c r="S284" s="95"/>
      <c r="T284" s="95"/>
      <c r="U284" s="297" t="s">
        <v>1364</v>
      </c>
      <c r="V284" s="300" t="s">
        <v>1667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626</v>
      </c>
      <c r="G285" s="101" t="s">
        <v>386</v>
      </c>
      <c r="H285" s="101" t="s">
        <v>387</v>
      </c>
      <c r="I285" s="103">
        <v>2096</v>
      </c>
      <c r="J285" s="104">
        <v>1100</v>
      </c>
      <c r="K285" s="104"/>
      <c r="L285" s="286">
        <f t="shared" si="20"/>
        <v>117.8571427</v>
      </c>
      <c r="M285" s="286">
        <f t="shared" si="21"/>
        <v>117.8571427</v>
      </c>
      <c r="N285" s="286">
        <f t="shared" si="22"/>
        <v>982.14285730000006</v>
      </c>
      <c r="O285" s="286">
        <f t="shared" si="23"/>
        <v>982.14285730000006</v>
      </c>
      <c r="P285" s="95"/>
      <c r="Q285" s="95"/>
      <c r="R285" s="95"/>
      <c r="S285" s="95"/>
      <c r="T285" s="95"/>
      <c r="U285" s="297" t="s">
        <v>1365</v>
      </c>
      <c r="V285" s="300" t="s">
        <v>1668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225</v>
      </c>
      <c r="D286" s="101">
        <v>25</v>
      </c>
      <c r="E286" s="104"/>
      <c r="F286" s="102" t="s">
        <v>627</v>
      </c>
      <c r="G286" s="101" t="s">
        <v>386</v>
      </c>
      <c r="H286" s="101" t="s">
        <v>387</v>
      </c>
      <c r="I286" s="103">
        <v>2098</v>
      </c>
      <c r="J286" s="104">
        <v>2878.57</v>
      </c>
      <c r="K286" s="104"/>
      <c r="L286" s="286">
        <f t="shared" si="20"/>
        <v>308.41821387448999</v>
      </c>
      <c r="M286" s="286">
        <f t="shared" si="21"/>
        <v>308.41821387448999</v>
      </c>
      <c r="N286" s="286">
        <f t="shared" si="22"/>
        <v>2570.1517861255102</v>
      </c>
      <c r="O286" s="286">
        <f t="shared" si="23"/>
        <v>2570.1517861255102</v>
      </c>
      <c r="P286" s="95"/>
      <c r="Q286" s="95"/>
      <c r="R286" s="95"/>
      <c r="S286" s="95"/>
      <c r="T286" s="95"/>
      <c r="U286" s="297" t="s">
        <v>1366</v>
      </c>
      <c r="V286" s="300" t="s">
        <v>1669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458</v>
      </c>
      <c r="G287" s="101" t="s">
        <v>386</v>
      </c>
      <c r="H287" s="101" t="s">
        <v>387</v>
      </c>
      <c r="I287" s="103">
        <v>2094</v>
      </c>
      <c r="J287" s="104">
        <v>4000</v>
      </c>
      <c r="K287" s="104"/>
      <c r="L287" s="286">
        <f t="shared" si="20"/>
        <v>428.57142799999997</v>
      </c>
      <c r="M287" s="286">
        <f t="shared" si="21"/>
        <v>428.57142799999997</v>
      </c>
      <c r="N287" s="286">
        <f t="shared" si="22"/>
        <v>3571.4285719999998</v>
      </c>
      <c r="O287" s="286">
        <f t="shared" si="23"/>
        <v>3571.4285719999998</v>
      </c>
      <c r="P287" s="95"/>
      <c r="Q287" s="95"/>
      <c r="R287" s="95"/>
      <c r="S287" s="95"/>
      <c r="T287" s="95"/>
      <c r="U287" s="297" t="s">
        <v>1367</v>
      </c>
      <c r="V287" s="300" t="s">
        <v>1670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628</v>
      </c>
      <c r="G288" s="101" t="s">
        <v>386</v>
      </c>
      <c r="H288" s="101" t="s">
        <v>387</v>
      </c>
      <c r="I288" s="103">
        <v>2100</v>
      </c>
      <c r="J288" s="104">
        <v>2500</v>
      </c>
      <c r="K288" s="104"/>
      <c r="L288" s="286">
        <f t="shared" si="20"/>
        <v>267.85714250000001</v>
      </c>
      <c r="M288" s="286">
        <f t="shared" si="21"/>
        <v>267.85714250000001</v>
      </c>
      <c r="N288" s="286">
        <f t="shared" si="22"/>
        <v>2232.1428575</v>
      </c>
      <c r="O288" s="286">
        <f t="shared" si="23"/>
        <v>2232.1428575</v>
      </c>
      <c r="P288" s="95"/>
      <c r="Q288" s="95"/>
      <c r="R288" s="95"/>
      <c r="S288" s="95"/>
      <c r="T288" s="95"/>
      <c r="U288" s="297" t="s">
        <v>1368</v>
      </c>
      <c r="V288" s="300" t="s">
        <v>1671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459</v>
      </c>
      <c r="G289" s="101" t="s">
        <v>386</v>
      </c>
      <c r="H289" s="101" t="s">
        <v>387</v>
      </c>
      <c r="I289" s="103">
        <v>2097</v>
      </c>
      <c r="J289" s="104">
        <v>3500</v>
      </c>
      <c r="K289" s="104"/>
      <c r="L289" s="286">
        <f t="shared" si="20"/>
        <v>374.9999995</v>
      </c>
      <c r="M289" s="286">
        <f t="shared" si="21"/>
        <v>374.9999995</v>
      </c>
      <c r="N289" s="286">
        <f t="shared" si="22"/>
        <v>3125.0000005000002</v>
      </c>
      <c r="O289" s="286">
        <f t="shared" si="23"/>
        <v>3125.0000005000002</v>
      </c>
      <c r="P289" s="95"/>
      <c r="Q289" s="95"/>
      <c r="R289" s="95"/>
      <c r="S289" s="95"/>
      <c r="T289" s="95"/>
      <c r="U289" s="297" t="s">
        <v>1369</v>
      </c>
      <c r="V289" s="300" t="s">
        <v>1672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629</v>
      </c>
      <c r="G290" s="101" t="s">
        <v>386</v>
      </c>
      <c r="H290" s="101" t="s">
        <v>387</v>
      </c>
      <c r="I290" s="103">
        <v>2102</v>
      </c>
      <c r="J290" s="104">
        <v>39000</v>
      </c>
      <c r="K290" s="104"/>
      <c r="L290" s="286">
        <f t="shared" si="20"/>
        <v>4178.5714229999994</v>
      </c>
      <c r="M290" s="286">
        <f t="shared" si="21"/>
        <v>4178.5714229999994</v>
      </c>
      <c r="N290" s="286">
        <f t="shared" si="22"/>
        <v>34821.428576999999</v>
      </c>
      <c r="O290" s="286">
        <f t="shared" si="23"/>
        <v>34821.428576999999</v>
      </c>
      <c r="P290" s="95"/>
      <c r="Q290" s="95"/>
      <c r="R290" s="95"/>
      <c r="S290" s="95"/>
      <c r="T290" s="95"/>
      <c r="U290" s="297" t="s">
        <v>1370</v>
      </c>
      <c r="V290" s="300" t="s">
        <v>1673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411</v>
      </c>
      <c r="G291" s="101" t="s">
        <v>386</v>
      </c>
      <c r="H291" s="101" t="s">
        <v>387</v>
      </c>
      <c r="I291" s="103">
        <v>2099</v>
      </c>
      <c r="J291" s="104">
        <v>4000</v>
      </c>
      <c r="K291" s="104"/>
      <c r="L291" s="286">
        <f t="shared" si="20"/>
        <v>428.57142799999997</v>
      </c>
      <c r="M291" s="286">
        <f t="shared" si="21"/>
        <v>428.57142799999997</v>
      </c>
      <c r="N291" s="286">
        <f t="shared" si="22"/>
        <v>3571.4285719999998</v>
      </c>
      <c r="O291" s="286">
        <f t="shared" si="23"/>
        <v>3571.4285719999998</v>
      </c>
      <c r="P291" s="95"/>
      <c r="Q291" s="95"/>
      <c r="R291" s="95"/>
      <c r="S291" s="95"/>
      <c r="T291" s="95"/>
      <c r="U291" s="297" t="s">
        <v>1371</v>
      </c>
      <c r="V291" s="300" t="s">
        <v>1674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544</v>
      </c>
      <c r="G292" s="101" t="s">
        <v>386</v>
      </c>
      <c r="H292" s="101" t="s">
        <v>387</v>
      </c>
      <c r="I292" s="103">
        <v>2104</v>
      </c>
      <c r="J292" s="104">
        <v>14700</v>
      </c>
      <c r="K292" s="104"/>
      <c r="L292" s="286">
        <f t="shared" si="20"/>
        <v>1574.9999978999999</v>
      </c>
      <c r="M292" s="286">
        <f t="shared" si="21"/>
        <v>1574.9999978999999</v>
      </c>
      <c r="N292" s="286">
        <f t="shared" si="22"/>
        <v>13125.0000021</v>
      </c>
      <c r="O292" s="286">
        <f t="shared" si="23"/>
        <v>13125.0000021</v>
      </c>
      <c r="P292" s="95"/>
      <c r="Q292" s="95"/>
      <c r="R292" s="95"/>
      <c r="S292" s="95"/>
      <c r="T292" s="95"/>
      <c r="U292" s="297" t="s">
        <v>1372</v>
      </c>
      <c r="V292" s="300" t="s">
        <v>1675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560</v>
      </c>
      <c r="G293" s="101" t="s">
        <v>386</v>
      </c>
      <c r="H293" s="101" t="s">
        <v>387</v>
      </c>
      <c r="I293" s="103">
        <v>2105</v>
      </c>
      <c r="J293" s="104">
        <v>39100</v>
      </c>
      <c r="K293" s="104"/>
      <c r="L293" s="286">
        <f t="shared" si="20"/>
        <v>4189.2857087000002</v>
      </c>
      <c r="M293" s="286">
        <f t="shared" si="21"/>
        <v>4189.2857087000002</v>
      </c>
      <c r="N293" s="286">
        <f t="shared" si="22"/>
        <v>34910.714291299999</v>
      </c>
      <c r="O293" s="286">
        <f t="shared" si="23"/>
        <v>34910.714291299999</v>
      </c>
      <c r="P293" s="95"/>
      <c r="Q293" s="95"/>
      <c r="R293" s="95"/>
      <c r="S293" s="95"/>
      <c r="T293" s="95"/>
      <c r="U293" s="297" t="s">
        <v>1373</v>
      </c>
      <c r="V293" s="300" t="s">
        <v>1676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630</v>
      </c>
      <c r="G294" s="101" t="s">
        <v>386</v>
      </c>
      <c r="H294" s="101" t="s">
        <v>387</v>
      </c>
      <c r="I294" s="103">
        <v>2106</v>
      </c>
      <c r="J294" s="104">
        <v>3400</v>
      </c>
      <c r="K294" s="104"/>
      <c r="L294" s="286">
        <f t="shared" si="20"/>
        <v>364.2857138</v>
      </c>
      <c r="M294" s="286">
        <f t="shared" si="21"/>
        <v>364.2857138</v>
      </c>
      <c r="N294" s="286">
        <f t="shared" si="22"/>
        <v>3035.7142862000001</v>
      </c>
      <c r="O294" s="286">
        <f t="shared" si="23"/>
        <v>3035.7142862000001</v>
      </c>
      <c r="P294" s="95"/>
      <c r="Q294" s="95"/>
      <c r="R294" s="95"/>
      <c r="S294" s="95"/>
      <c r="T294" s="95"/>
      <c r="U294" s="297" t="s">
        <v>1374</v>
      </c>
      <c r="V294" s="300" t="s">
        <v>1677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631</v>
      </c>
      <c r="G295" s="101" t="s">
        <v>386</v>
      </c>
      <c r="H295" s="101" t="s">
        <v>387</v>
      </c>
      <c r="I295" s="103">
        <v>2107</v>
      </c>
      <c r="J295" s="104">
        <v>2900</v>
      </c>
      <c r="K295" s="104"/>
      <c r="L295" s="286">
        <f t="shared" si="20"/>
        <v>310.71428529999997</v>
      </c>
      <c r="M295" s="286">
        <f t="shared" si="21"/>
        <v>310.71428529999997</v>
      </c>
      <c r="N295" s="286">
        <f t="shared" si="22"/>
        <v>2589.2857147</v>
      </c>
      <c r="O295" s="286">
        <f t="shared" si="23"/>
        <v>2589.2857147</v>
      </c>
      <c r="P295" s="95"/>
      <c r="Q295" s="95"/>
      <c r="R295" s="95"/>
      <c r="S295" s="95"/>
      <c r="T295" s="95"/>
      <c r="U295" s="297" t="s">
        <v>1375</v>
      </c>
      <c r="V295" s="300" t="s">
        <v>1678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632</v>
      </c>
      <c r="G296" s="101" t="s">
        <v>386</v>
      </c>
      <c r="H296" s="101" t="s">
        <v>387</v>
      </c>
      <c r="I296" s="103">
        <v>2108</v>
      </c>
      <c r="J296" s="104">
        <v>2200</v>
      </c>
      <c r="K296" s="104"/>
      <c r="L296" s="286">
        <f t="shared" si="20"/>
        <v>235.71428539999999</v>
      </c>
      <c r="M296" s="286">
        <f t="shared" si="21"/>
        <v>235.71428539999999</v>
      </c>
      <c r="N296" s="286">
        <f t="shared" si="22"/>
        <v>1964.2857146000001</v>
      </c>
      <c r="O296" s="286">
        <f t="shared" si="23"/>
        <v>1964.2857146000001</v>
      </c>
      <c r="P296" s="95"/>
      <c r="Q296" s="95"/>
      <c r="R296" s="95"/>
      <c r="S296" s="95"/>
      <c r="T296" s="95"/>
      <c r="U296" s="297" t="s">
        <v>1376</v>
      </c>
      <c r="V296" s="300" t="s">
        <v>1679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633</v>
      </c>
      <c r="G297" s="101" t="s">
        <v>386</v>
      </c>
      <c r="H297" s="101" t="s">
        <v>387</v>
      </c>
      <c r="I297" s="103">
        <v>2109</v>
      </c>
      <c r="J297" s="104">
        <v>4850</v>
      </c>
      <c r="K297" s="104"/>
      <c r="L297" s="286">
        <f t="shared" si="20"/>
        <v>519.64285644999995</v>
      </c>
      <c r="M297" s="286">
        <f t="shared" si="21"/>
        <v>519.64285644999995</v>
      </c>
      <c r="N297" s="286">
        <f t="shared" si="22"/>
        <v>4330.3571435499998</v>
      </c>
      <c r="O297" s="286">
        <f t="shared" si="23"/>
        <v>4330.3571435499998</v>
      </c>
      <c r="P297" s="95"/>
      <c r="Q297" s="95"/>
      <c r="R297" s="95"/>
      <c r="S297" s="95"/>
      <c r="T297" s="95"/>
      <c r="U297" s="297" t="s">
        <v>1377</v>
      </c>
      <c r="V297" s="300" t="s">
        <v>1680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634</v>
      </c>
      <c r="G298" s="101" t="s">
        <v>386</v>
      </c>
      <c r="H298" s="101" t="s">
        <v>387</v>
      </c>
      <c r="I298" s="103">
        <v>2110</v>
      </c>
      <c r="J298" s="104">
        <v>35550</v>
      </c>
      <c r="K298" s="104"/>
      <c r="L298" s="286">
        <f t="shared" si="20"/>
        <v>3808.92856635</v>
      </c>
      <c r="M298" s="286">
        <f t="shared" si="21"/>
        <v>3808.92856635</v>
      </c>
      <c r="N298" s="286">
        <f t="shared" si="22"/>
        <v>31741.071433649999</v>
      </c>
      <c r="O298" s="286">
        <f t="shared" si="23"/>
        <v>31741.071433649999</v>
      </c>
      <c r="P298" s="95"/>
      <c r="Q298" s="95"/>
      <c r="R298" s="95"/>
      <c r="S298" s="95"/>
      <c r="T298" s="95"/>
      <c r="U298" s="297" t="s">
        <v>1378</v>
      </c>
      <c r="V298" s="300" t="s">
        <v>1681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635</v>
      </c>
      <c r="G299" s="101" t="s">
        <v>386</v>
      </c>
      <c r="H299" s="101" t="s">
        <v>387</v>
      </c>
      <c r="I299" s="103">
        <v>2111</v>
      </c>
      <c r="J299" s="104">
        <v>1100</v>
      </c>
      <c r="K299" s="104"/>
      <c r="L299" s="286">
        <f t="shared" si="20"/>
        <v>117.8571427</v>
      </c>
      <c r="M299" s="286">
        <f t="shared" si="21"/>
        <v>117.8571427</v>
      </c>
      <c r="N299" s="286">
        <f t="shared" si="22"/>
        <v>982.14285730000006</v>
      </c>
      <c r="O299" s="286">
        <f t="shared" si="23"/>
        <v>982.14285730000006</v>
      </c>
      <c r="P299" s="95"/>
      <c r="Q299" s="95"/>
      <c r="R299" s="95"/>
      <c r="S299" s="95"/>
      <c r="T299" s="95"/>
      <c r="U299" s="297" t="s">
        <v>1379</v>
      </c>
      <c r="V299" s="300" t="s">
        <v>1682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598</v>
      </c>
      <c r="G300" s="101" t="s">
        <v>386</v>
      </c>
      <c r="H300" s="101" t="s">
        <v>387</v>
      </c>
      <c r="I300" s="103">
        <v>2112</v>
      </c>
      <c r="J300" s="104">
        <v>3600</v>
      </c>
      <c r="K300" s="104"/>
      <c r="L300" s="286">
        <f t="shared" si="20"/>
        <v>385.71428520000001</v>
      </c>
      <c r="M300" s="286">
        <f t="shared" si="21"/>
        <v>385.71428520000001</v>
      </c>
      <c r="N300" s="286">
        <f t="shared" si="22"/>
        <v>3214.2857147999998</v>
      </c>
      <c r="O300" s="286">
        <f t="shared" si="23"/>
        <v>3214.2857147999998</v>
      </c>
      <c r="P300" s="95"/>
      <c r="Q300" s="95"/>
      <c r="R300" s="95"/>
      <c r="S300" s="95"/>
      <c r="T300" s="95"/>
      <c r="U300" s="297" t="s">
        <v>1380</v>
      </c>
      <c r="V300" s="300" t="s">
        <v>1683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636</v>
      </c>
      <c r="G301" s="101" t="s">
        <v>386</v>
      </c>
      <c r="H301" s="101" t="s">
        <v>387</v>
      </c>
      <c r="I301" s="103">
        <v>2113</v>
      </c>
      <c r="J301" s="104">
        <v>3696</v>
      </c>
      <c r="K301" s="104"/>
      <c r="L301" s="286">
        <f t="shared" si="20"/>
        <v>395.99999947199996</v>
      </c>
      <c r="M301" s="286">
        <f t="shared" si="21"/>
        <v>395.99999947199996</v>
      </c>
      <c r="N301" s="286">
        <f t="shared" si="22"/>
        <v>3300.0000005279999</v>
      </c>
      <c r="O301" s="286">
        <f t="shared" si="23"/>
        <v>3300.0000005279999</v>
      </c>
      <c r="P301" s="95"/>
      <c r="Q301" s="95"/>
      <c r="R301" s="95"/>
      <c r="S301" s="95"/>
      <c r="T301" s="95"/>
      <c r="U301" s="297" t="s">
        <v>1381</v>
      </c>
      <c r="V301" s="300" t="s">
        <v>1684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637</v>
      </c>
      <c r="G302" s="101" t="s">
        <v>386</v>
      </c>
      <c r="H302" s="101" t="s">
        <v>387</v>
      </c>
      <c r="I302" s="103">
        <v>2115</v>
      </c>
      <c r="J302" s="104">
        <v>4500</v>
      </c>
      <c r="K302" s="104"/>
      <c r="L302" s="286">
        <f t="shared" si="20"/>
        <v>482.14285649999999</v>
      </c>
      <c r="M302" s="286">
        <f t="shared" si="21"/>
        <v>482.14285649999999</v>
      </c>
      <c r="N302" s="286">
        <f t="shared" si="22"/>
        <v>4017.8571434999999</v>
      </c>
      <c r="O302" s="286">
        <f t="shared" si="23"/>
        <v>4017.8571434999999</v>
      </c>
      <c r="P302" s="95"/>
      <c r="Q302" s="95"/>
      <c r="R302" s="95"/>
      <c r="S302" s="95"/>
      <c r="T302" s="95"/>
      <c r="U302" s="297" t="s">
        <v>1382</v>
      </c>
      <c r="V302" s="300" t="s">
        <v>1685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638</v>
      </c>
      <c r="G303" s="101" t="s">
        <v>386</v>
      </c>
      <c r="H303" s="101" t="s">
        <v>387</v>
      </c>
      <c r="I303" s="103">
        <v>2116</v>
      </c>
      <c r="J303" s="104">
        <v>4500</v>
      </c>
      <c r="K303" s="104"/>
      <c r="L303" s="286">
        <f t="shared" si="20"/>
        <v>482.14285649999999</v>
      </c>
      <c r="M303" s="286">
        <f t="shared" si="21"/>
        <v>482.14285649999999</v>
      </c>
      <c r="N303" s="286">
        <f t="shared" si="22"/>
        <v>4017.8571434999999</v>
      </c>
      <c r="O303" s="286">
        <f t="shared" si="23"/>
        <v>4017.8571434999999</v>
      </c>
      <c r="P303" s="95"/>
      <c r="Q303" s="95"/>
      <c r="R303" s="95"/>
      <c r="S303" s="95"/>
      <c r="T303" s="95"/>
      <c r="U303" s="297" t="s">
        <v>1383</v>
      </c>
      <c r="V303" s="300" t="s">
        <v>1686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639</v>
      </c>
      <c r="G304" s="101" t="s">
        <v>386</v>
      </c>
      <c r="H304" s="101" t="s">
        <v>387</v>
      </c>
      <c r="I304" s="103">
        <v>2114</v>
      </c>
      <c r="J304" s="104">
        <v>2700</v>
      </c>
      <c r="K304" s="104"/>
      <c r="L304" s="286">
        <f t="shared" si="20"/>
        <v>289.28571389999996</v>
      </c>
      <c r="M304" s="286">
        <f t="shared" si="21"/>
        <v>289.28571389999996</v>
      </c>
      <c r="N304" s="286">
        <f t="shared" si="22"/>
        <v>2410.7142861000002</v>
      </c>
      <c r="O304" s="286">
        <f t="shared" si="23"/>
        <v>2410.7142861000002</v>
      </c>
      <c r="P304" s="95"/>
      <c r="Q304" s="95"/>
      <c r="R304" s="95"/>
      <c r="S304" s="95"/>
      <c r="T304" s="95"/>
      <c r="U304" s="297" t="s">
        <v>1384</v>
      </c>
      <c r="V304" s="300" t="s">
        <v>1687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640</v>
      </c>
      <c r="G305" s="101" t="s">
        <v>386</v>
      </c>
      <c r="H305" s="101" t="s">
        <v>387</v>
      </c>
      <c r="I305" s="103">
        <v>2117</v>
      </c>
      <c r="J305" s="104">
        <v>1700</v>
      </c>
      <c r="K305" s="104"/>
      <c r="L305" s="286">
        <f t="shared" si="20"/>
        <v>182.1428569</v>
      </c>
      <c r="M305" s="286">
        <f t="shared" si="21"/>
        <v>182.1428569</v>
      </c>
      <c r="N305" s="286">
        <f t="shared" si="22"/>
        <v>1517.8571431</v>
      </c>
      <c r="O305" s="286">
        <f t="shared" si="23"/>
        <v>1517.8571431</v>
      </c>
      <c r="P305" s="95"/>
      <c r="Q305" s="95"/>
      <c r="R305" s="95"/>
      <c r="S305" s="95"/>
      <c r="T305" s="95"/>
      <c r="U305" s="297" t="s">
        <v>1385</v>
      </c>
      <c r="V305" s="300" t="s">
        <v>1688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641</v>
      </c>
      <c r="G306" s="101" t="s">
        <v>386</v>
      </c>
      <c r="H306" s="101" t="s">
        <v>387</v>
      </c>
      <c r="I306" s="103">
        <v>2118</v>
      </c>
      <c r="J306" s="104">
        <v>3600</v>
      </c>
      <c r="K306" s="104"/>
      <c r="L306" s="286">
        <f t="shared" si="20"/>
        <v>385.71428520000001</v>
      </c>
      <c r="M306" s="286">
        <f t="shared" si="21"/>
        <v>385.71428520000001</v>
      </c>
      <c r="N306" s="286">
        <f t="shared" si="22"/>
        <v>3214.2857147999998</v>
      </c>
      <c r="O306" s="286">
        <f t="shared" si="23"/>
        <v>3214.2857147999998</v>
      </c>
      <c r="P306" s="95"/>
      <c r="Q306" s="95"/>
      <c r="R306" s="95"/>
      <c r="S306" s="95"/>
      <c r="T306" s="95"/>
      <c r="U306" s="297" t="s">
        <v>1386</v>
      </c>
      <c r="V306" s="300" t="s">
        <v>1689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642</v>
      </c>
      <c r="G307" s="101" t="s">
        <v>386</v>
      </c>
      <c r="H307" s="101" t="s">
        <v>387</v>
      </c>
      <c r="I307" s="103">
        <v>2119</v>
      </c>
      <c r="J307" s="104">
        <v>3450</v>
      </c>
      <c r="K307" s="104"/>
      <c r="L307" s="286">
        <f t="shared" si="20"/>
        <v>369.64285665</v>
      </c>
      <c r="M307" s="286">
        <f t="shared" si="21"/>
        <v>369.64285665</v>
      </c>
      <c r="N307" s="286">
        <f t="shared" si="22"/>
        <v>3080.3571433500001</v>
      </c>
      <c r="O307" s="286">
        <f t="shared" si="23"/>
        <v>3080.3571433500001</v>
      </c>
      <c r="P307" s="95"/>
      <c r="Q307" s="95"/>
      <c r="R307" s="95"/>
      <c r="S307" s="95"/>
      <c r="T307" s="95"/>
      <c r="U307" s="297" t="s">
        <v>1387</v>
      </c>
      <c r="V307" s="300" t="s">
        <v>1690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643</v>
      </c>
      <c r="G308" s="101" t="s">
        <v>386</v>
      </c>
      <c r="H308" s="101" t="s">
        <v>387</v>
      </c>
      <c r="I308" s="103">
        <v>2120</v>
      </c>
      <c r="J308" s="104">
        <v>2700</v>
      </c>
      <c r="K308" s="104"/>
      <c r="L308" s="286">
        <f t="shared" si="20"/>
        <v>289.28571389999996</v>
      </c>
      <c r="M308" s="286">
        <f t="shared" si="21"/>
        <v>289.28571389999996</v>
      </c>
      <c r="N308" s="286">
        <f t="shared" si="22"/>
        <v>2410.7142861000002</v>
      </c>
      <c r="O308" s="286">
        <f t="shared" si="23"/>
        <v>2410.7142861000002</v>
      </c>
      <c r="P308" s="95"/>
      <c r="Q308" s="95"/>
      <c r="R308" s="95"/>
      <c r="S308" s="95"/>
      <c r="T308" s="95"/>
      <c r="U308" s="297" t="s">
        <v>1388</v>
      </c>
      <c r="V308" s="300" t="s">
        <v>1691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644</v>
      </c>
      <c r="G309" s="101" t="s">
        <v>386</v>
      </c>
      <c r="H309" s="101" t="s">
        <v>387</v>
      </c>
      <c r="I309" s="103">
        <v>2121</v>
      </c>
      <c r="J309" s="104">
        <v>4500</v>
      </c>
      <c r="K309" s="104"/>
      <c r="L309" s="286">
        <f t="shared" si="20"/>
        <v>482.14285649999999</v>
      </c>
      <c r="M309" s="286">
        <f t="shared" si="21"/>
        <v>482.14285649999999</v>
      </c>
      <c r="N309" s="286">
        <f t="shared" si="22"/>
        <v>4017.8571434999999</v>
      </c>
      <c r="O309" s="286">
        <f t="shared" si="23"/>
        <v>4017.8571434999999</v>
      </c>
      <c r="P309" s="95"/>
      <c r="Q309" s="95"/>
      <c r="R309" s="95"/>
      <c r="S309" s="95"/>
      <c r="T309" s="95"/>
      <c r="U309" s="297" t="s">
        <v>1389</v>
      </c>
      <c r="V309" s="300" t="s">
        <v>1692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645</v>
      </c>
      <c r="G310" s="101" t="s">
        <v>386</v>
      </c>
      <c r="H310" s="101" t="s">
        <v>387</v>
      </c>
      <c r="I310" s="103">
        <v>2122</v>
      </c>
      <c r="J310" s="104">
        <v>6300</v>
      </c>
      <c r="K310" s="104"/>
      <c r="L310" s="286">
        <f t="shared" si="20"/>
        <v>674.99999909999997</v>
      </c>
      <c r="M310" s="286">
        <f t="shared" si="21"/>
        <v>674.99999909999997</v>
      </c>
      <c r="N310" s="286">
        <f t="shared" si="22"/>
        <v>5625.0000008999996</v>
      </c>
      <c r="O310" s="286">
        <f t="shared" si="23"/>
        <v>5625.0000008999996</v>
      </c>
      <c r="P310" s="95"/>
      <c r="Q310" s="95"/>
      <c r="R310" s="95"/>
      <c r="S310" s="95"/>
      <c r="T310" s="95"/>
      <c r="U310" s="297" t="s">
        <v>1390</v>
      </c>
      <c r="V310" s="300" t="s">
        <v>1693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646</v>
      </c>
      <c r="G311" s="101" t="s">
        <v>386</v>
      </c>
      <c r="H311" s="101" t="s">
        <v>387</v>
      </c>
      <c r="I311" s="103">
        <v>2123</v>
      </c>
      <c r="J311" s="104">
        <v>2500</v>
      </c>
      <c r="K311" s="104"/>
      <c r="L311" s="286">
        <f t="shared" si="20"/>
        <v>267.85714250000001</v>
      </c>
      <c r="M311" s="286">
        <f t="shared" si="21"/>
        <v>267.85714250000001</v>
      </c>
      <c r="N311" s="286">
        <f t="shared" si="22"/>
        <v>2232.1428575</v>
      </c>
      <c r="O311" s="286">
        <f t="shared" si="23"/>
        <v>2232.1428575</v>
      </c>
      <c r="P311" s="95"/>
      <c r="Q311" s="95"/>
      <c r="R311" s="95"/>
      <c r="S311" s="95"/>
      <c r="T311" s="95"/>
      <c r="U311" s="297" t="s">
        <v>1391</v>
      </c>
      <c r="V311" s="300" t="s">
        <v>1694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647</v>
      </c>
      <c r="G312" s="101" t="s">
        <v>386</v>
      </c>
      <c r="H312" s="101" t="s">
        <v>387</v>
      </c>
      <c r="I312" s="103">
        <v>2125</v>
      </c>
      <c r="J312" s="104">
        <v>2410</v>
      </c>
      <c r="K312" s="104"/>
      <c r="L312" s="286">
        <f t="shared" si="20"/>
        <v>258.21428536999997</v>
      </c>
      <c r="M312" s="286">
        <f t="shared" si="21"/>
        <v>258.21428536999997</v>
      </c>
      <c r="N312" s="286">
        <f t="shared" si="22"/>
        <v>2151.7857146300003</v>
      </c>
      <c r="O312" s="286">
        <f t="shared" si="23"/>
        <v>2151.7857146300003</v>
      </c>
      <c r="P312" s="95"/>
      <c r="Q312" s="95"/>
      <c r="R312" s="95"/>
      <c r="S312" s="95"/>
      <c r="T312" s="95"/>
      <c r="U312" s="297" t="s">
        <v>1392</v>
      </c>
      <c r="V312" s="300" t="s">
        <v>1695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648</v>
      </c>
      <c r="G313" s="101" t="s">
        <v>386</v>
      </c>
      <c r="H313" s="101" t="s">
        <v>387</v>
      </c>
      <c r="I313" s="103">
        <v>2124</v>
      </c>
      <c r="J313" s="104">
        <v>785.71</v>
      </c>
      <c r="K313" s="104">
        <v>785.71</v>
      </c>
      <c r="L313" s="286">
        <f t="shared" si="20"/>
        <v>0</v>
      </c>
      <c r="M313" s="286">
        <f t="shared" si="21"/>
        <v>0</v>
      </c>
      <c r="N313" s="286">
        <f t="shared" si="22"/>
        <v>0</v>
      </c>
      <c r="O313" s="286">
        <f t="shared" si="23"/>
        <v>0</v>
      </c>
      <c r="P313" s="95"/>
      <c r="Q313" s="95"/>
      <c r="R313" s="95"/>
      <c r="S313" s="95"/>
      <c r="T313" s="95"/>
      <c r="U313" s="297" t="s">
        <v>1393</v>
      </c>
      <c r="V313" s="300" t="s">
        <v>1696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649</v>
      </c>
      <c r="G314" s="101" t="s">
        <v>386</v>
      </c>
      <c r="H314" s="101" t="s">
        <v>387</v>
      </c>
      <c r="I314" s="103">
        <v>2126</v>
      </c>
      <c r="J314" s="104">
        <v>1500</v>
      </c>
      <c r="K314" s="104"/>
      <c r="L314" s="286">
        <f t="shared" si="20"/>
        <v>160.71428549999999</v>
      </c>
      <c r="M314" s="286">
        <f t="shared" si="21"/>
        <v>160.71428549999999</v>
      </c>
      <c r="N314" s="286">
        <f t="shared" si="22"/>
        <v>1339.2857145</v>
      </c>
      <c r="O314" s="286">
        <f t="shared" si="23"/>
        <v>1339.2857145</v>
      </c>
      <c r="P314" s="95"/>
      <c r="Q314" s="95"/>
      <c r="R314" s="95"/>
      <c r="S314" s="95"/>
      <c r="T314" s="95"/>
      <c r="U314" s="297" t="s">
        <v>1394</v>
      </c>
      <c r="V314" s="300" t="s">
        <v>1697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635</v>
      </c>
      <c r="G315" s="101" t="s">
        <v>386</v>
      </c>
      <c r="H315" s="101" t="s">
        <v>387</v>
      </c>
      <c r="I315" s="103">
        <v>2127</v>
      </c>
      <c r="J315" s="104">
        <v>4900</v>
      </c>
      <c r="K315" s="104"/>
      <c r="L315" s="286">
        <f t="shared" si="20"/>
        <v>524.99999930000001</v>
      </c>
      <c r="M315" s="286">
        <f t="shared" si="21"/>
        <v>524.99999930000001</v>
      </c>
      <c r="N315" s="286">
        <f t="shared" si="22"/>
        <v>4375.0000006999999</v>
      </c>
      <c r="O315" s="286">
        <f t="shared" si="23"/>
        <v>4375.0000006999999</v>
      </c>
      <c r="P315" s="95"/>
      <c r="Q315" s="95"/>
      <c r="R315" s="95"/>
      <c r="S315" s="95"/>
      <c r="T315" s="95"/>
      <c r="U315" s="297" t="s">
        <v>1395</v>
      </c>
      <c r="V315" s="300" t="s">
        <v>1698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404</v>
      </c>
      <c r="G316" s="101" t="s">
        <v>386</v>
      </c>
      <c r="H316" s="101" t="s">
        <v>387</v>
      </c>
      <c r="I316" s="103">
        <v>2128</v>
      </c>
      <c r="J316" s="104">
        <v>1400</v>
      </c>
      <c r="K316" s="104"/>
      <c r="L316" s="286">
        <f t="shared" si="20"/>
        <v>149.99999979999998</v>
      </c>
      <c r="M316" s="286">
        <f t="shared" si="21"/>
        <v>149.99999979999998</v>
      </c>
      <c r="N316" s="286">
        <f t="shared" si="22"/>
        <v>1250.0000001999999</v>
      </c>
      <c r="O316" s="286">
        <f t="shared" si="23"/>
        <v>1250.0000001999999</v>
      </c>
      <c r="P316" s="95"/>
      <c r="Q316" s="95"/>
      <c r="R316" s="95"/>
      <c r="S316" s="95"/>
      <c r="T316" s="95"/>
      <c r="U316" s="297" t="s">
        <v>1396</v>
      </c>
      <c r="V316" s="300" t="s">
        <v>1699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603</v>
      </c>
      <c r="G317" s="101" t="s">
        <v>386</v>
      </c>
      <c r="H317" s="101" t="s">
        <v>387</v>
      </c>
      <c r="I317" s="103">
        <v>2130</v>
      </c>
      <c r="J317" s="104">
        <v>3600</v>
      </c>
      <c r="K317" s="104"/>
      <c r="L317" s="286">
        <f t="shared" si="20"/>
        <v>385.71428520000001</v>
      </c>
      <c r="M317" s="286">
        <f t="shared" si="21"/>
        <v>385.71428520000001</v>
      </c>
      <c r="N317" s="286">
        <f t="shared" si="22"/>
        <v>3214.2857147999998</v>
      </c>
      <c r="O317" s="286">
        <f t="shared" si="23"/>
        <v>3214.2857147999998</v>
      </c>
      <c r="P317" s="95"/>
      <c r="Q317" s="95"/>
      <c r="R317" s="95"/>
      <c r="S317" s="95"/>
      <c r="T317" s="95"/>
      <c r="U317" s="297" t="s">
        <v>1397</v>
      </c>
      <c r="V317" s="300" t="s">
        <v>1700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604</v>
      </c>
      <c r="G318" s="101" t="s">
        <v>386</v>
      </c>
      <c r="H318" s="101" t="s">
        <v>387</v>
      </c>
      <c r="I318" s="103">
        <v>2131</v>
      </c>
      <c r="J318" s="104">
        <v>2900</v>
      </c>
      <c r="K318" s="104"/>
      <c r="L318" s="286">
        <f t="shared" si="20"/>
        <v>310.71428529999997</v>
      </c>
      <c r="M318" s="286">
        <f t="shared" si="21"/>
        <v>310.71428529999997</v>
      </c>
      <c r="N318" s="286">
        <f t="shared" si="22"/>
        <v>2589.2857147</v>
      </c>
      <c r="O318" s="286">
        <f t="shared" si="23"/>
        <v>2589.2857147</v>
      </c>
      <c r="P318" s="95"/>
      <c r="Q318" s="95"/>
      <c r="R318" s="95"/>
      <c r="S318" s="95"/>
      <c r="T318" s="95"/>
      <c r="U318" s="297" t="s">
        <v>1398</v>
      </c>
      <c r="V318" s="300" t="s">
        <v>1701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650</v>
      </c>
      <c r="G319" s="101" t="s">
        <v>386</v>
      </c>
      <c r="H319" s="101" t="s">
        <v>387</v>
      </c>
      <c r="I319" s="103">
        <v>2129</v>
      </c>
      <c r="J319" s="104">
        <v>2500</v>
      </c>
      <c r="K319" s="104"/>
      <c r="L319" s="286">
        <f t="shared" si="20"/>
        <v>267.85714250000001</v>
      </c>
      <c r="M319" s="286">
        <f t="shared" si="21"/>
        <v>267.85714250000001</v>
      </c>
      <c r="N319" s="286">
        <f t="shared" si="22"/>
        <v>2232.1428575</v>
      </c>
      <c r="O319" s="286">
        <f t="shared" si="23"/>
        <v>2232.1428575</v>
      </c>
      <c r="P319" s="95"/>
      <c r="Q319" s="95"/>
      <c r="R319" s="95"/>
      <c r="S319" s="95"/>
      <c r="T319" s="95"/>
      <c r="U319" s="297" t="s">
        <v>1399</v>
      </c>
      <c r="V319" s="300" t="s">
        <v>1702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651</v>
      </c>
      <c r="G320" s="272" t="s">
        <v>386</v>
      </c>
      <c r="H320" s="272" t="s">
        <v>387</v>
      </c>
      <c r="I320" s="273">
        <v>2133</v>
      </c>
      <c r="J320" s="265">
        <v>3000</v>
      </c>
      <c r="K320" s="265"/>
      <c r="L320" s="311">
        <f t="shared" si="20"/>
        <v>321.42857099999998</v>
      </c>
      <c r="M320" s="311">
        <f t="shared" si="21"/>
        <v>321.42857099999998</v>
      </c>
      <c r="N320" s="311">
        <f t="shared" si="22"/>
        <v>2678.5714290000001</v>
      </c>
      <c r="O320" s="286">
        <f t="shared" si="23"/>
        <v>2678.5714290000001</v>
      </c>
      <c r="P320" s="95"/>
      <c r="Q320" s="95"/>
      <c r="R320" s="95"/>
      <c r="S320" s="95"/>
      <c r="T320" s="95"/>
      <c r="U320" s="297" t="s">
        <v>1400</v>
      </c>
      <c r="V320" s="300" t="s">
        <v>1703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652</v>
      </c>
      <c r="G321" s="314" t="s">
        <v>386</v>
      </c>
      <c r="H321" s="314" t="s">
        <v>387</v>
      </c>
      <c r="I321" s="315">
        <v>2008</v>
      </c>
      <c r="J321" s="312">
        <v>29232</v>
      </c>
      <c r="K321" s="312"/>
      <c r="L321" s="316">
        <f t="shared" si="20"/>
        <v>3131.9999958240001</v>
      </c>
      <c r="M321" s="316">
        <f t="shared" si="21"/>
        <v>3131.9999958240001</v>
      </c>
      <c r="N321" s="316">
        <f t="shared" si="22"/>
        <v>26100.000004175999</v>
      </c>
      <c r="O321" s="311">
        <f t="shared" si="23"/>
        <v>26100.000004175999</v>
      </c>
      <c r="P321" s="95"/>
      <c r="Q321" s="95"/>
      <c r="R321" s="95"/>
      <c r="S321" s="95"/>
      <c r="T321" s="95"/>
      <c r="U321" s="297" t="s">
        <v>1401</v>
      </c>
      <c r="V321" s="300" t="s">
        <v>1704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225</v>
      </c>
      <c r="D324" s="101">
        <v>31</v>
      </c>
      <c r="E324" s="264" t="s">
        <v>160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244</v>
      </c>
      <c r="D326" s="329">
        <v>0</v>
      </c>
      <c r="E326" s="330"/>
      <c r="F326" s="331" t="s">
        <v>653</v>
      </c>
      <c r="G326" s="329" t="s">
        <v>654</v>
      </c>
      <c r="H326" s="329" t="s">
        <v>655</v>
      </c>
      <c r="I326" s="332" t="s">
        <v>656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657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658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659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U4:U7"/>
    <mergeCell ref="V4:V7"/>
    <mergeCell ref="C9:D9"/>
    <mergeCell ref="E9:E10"/>
    <mergeCell ref="F9:F10"/>
    <mergeCell ref="G9:G10"/>
    <mergeCell ref="H9:H10"/>
    <mergeCell ref="J9:J10"/>
    <mergeCell ref="K9:K10"/>
    <mergeCell ref="N9:N10"/>
    <mergeCell ref="O9:O10"/>
    <mergeCell ref="C10:D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PJ</vt:lpstr>
      <vt:lpstr>PJ Non-Vat</vt:lpstr>
      <vt:lpstr>CDJ</vt:lpstr>
      <vt:lpstr>SJ</vt:lpstr>
      <vt:lpstr>CRJ</vt:lpstr>
      <vt:lpstr>GJ</vt:lpstr>
      <vt:lpstr>ZZZ_CompileProbe</vt:lpstr>
      <vt:lpstr>GL</vt:lpstr>
      <vt:lpstr>SUPPLIERS DATA</vt:lpstr>
      <vt:lpstr>CRJ2</vt:lpstr>
      <vt:lpstr>PJ2</vt:lpstr>
      <vt:lpstr>PJ Non-Vat2</vt:lpstr>
      <vt:lpstr>CDJ old</vt:lpstr>
      <vt:lpstr>SJ2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2026-09-17T17:04:34Z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