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treamlit\"/>
    </mc:Choice>
  </mc:AlternateContent>
  <xr:revisionPtr revIDLastSave="0" documentId="8_{93BA3687-2902-4739-8686-096132317715}" xr6:coauthVersionLast="47" xr6:coauthVersionMax="47" xr10:uidLastSave="{00000000-0000-0000-0000-000000000000}"/>
  <bookViews>
    <workbookView xWindow="-120" yWindow="-120" windowWidth="29040" windowHeight="16440" tabRatio="690" activeTab="7" xr2:uid="{00000000-000D-0000-FFFF-FFFF00000000}"/>
  </bookViews>
  <sheets>
    <sheet name="2023" sheetId="8" r:id="rId1"/>
    <sheet name="2022" sheetId="6" r:id="rId2"/>
    <sheet name="2021" sheetId="1" r:id="rId3"/>
    <sheet name="2020" sheetId="7" r:id="rId4"/>
    <sheet name="2019" sheetId="3" r:id="rId5"/>
    <sheet name="2018" sheetId="4" r:id="rId6"/>
    <sheet name="2017" sheetId="5" r:id="rId7"/>
    <sheet name="Dati" sheetId="9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8" l="1"/>
  <c r="C13" i="8"/>
  <c r="L248" i="8"/>
  <c r="K248" i="8"/>
  <c r="J248" i="8"/>
  <c r="I248" i="8"/>
  <c r="H248" i="8"/>
  <c r="G248" i="8"/>
  <c r="F248" i="8"/>
  <c r="E248" i="8"/>
  <c r="D248" i="8"/>
  <c r="C247" i="8"/>
  <c r="C246" i="8"/>
  <c r="C245" i="8"/>
  <c r="C244" i="8"/>
  <c r="C243" i="8"/>
  <c r="C242" i="8"/>
  <c r="C241" i="8"/>
  <c r="C240" i="8"/>
  <c r="L235" i="8"/>
  <c r="K235" i="8"/>
  <c r="J235" i="8"/>
  <c r="I235" i="8"/>
  <c r="H235" i="8"/>
  <c r="G235" i="8"/>
  <c r="F235" i="8"/>
  <c r="E235" i="8"/>
  <c r="D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L218" i="8"/>
  <c r="K218" i="8"/>
  <c r="J218" i="8"/>
  <c r="I218" i="8"/>
  <c r="H218" i="8"/>
  <c r="G218" i="8"/>
  <c r="F218" i="8"/>
  <c r="E218" i="8"/>
  <c r="D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5" i="8"/>
  <c r="L183" i="8"/>
  <c r="K183" i="8"/>
  <c r="J183" i="8"/>
  <c r="I183" i="8"/>
  <c r="H183" i="8"/>
  <c r="G183" i="8"/>
  <c r="F183" i="8"/>
  <c r="E183" i="8"/>
  <c r="D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L149" i="8"/>
  <c r="K149" i="8"/>
  <c r="J149" i="8"/>
  <c r="I149" i="8"/>
  <c r="H149" i="8"/>
  <c r="G149" i="8"/>
  <c r="F149" i="8"/>
  <c r="E149" i="8"/>
  <c r="D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L114" i="8"/>
  <c r="K114" i="8"/>
  <c r="J114" i="8"/>
  <c r="I114" i="8"/>
  <c r="H114" i="8"/>
  <c r="G114" i="8"/>
  <c r="F114" i="8"/>
  <c r="E114" i="8"/>
  <c r="D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1" i="8"/>
  <c r="L79" i="8"/>
  <c r="K79" i="8"/>
  <c r="J79" i="8"/>
  <c r="I79" i="8"/>
  <c r="H79" i="8"/>
  <c r="G79" i="8"/>
  <c r="F79" i="8"/>
  <c r="E79" i="8"/>
  <c r="D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L45" i="8"/>
  <c r="K45" i="8"/>
  <c r="J45" i="8"/>
  <c r="I45" i="8"/>
  <c r="H45" i="8"/>
  <c r="G45" i="8"/>
  <c r="F45" i="8"/>
  <c r="E45" i="8"/>
  <c r="D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8" i="8"/>
  <c r="C17" i="8"/>
  <c r="C16" i="8"/>
  <c r="C15" i="8"/>
  <c r="L11" i="8"/>
  <c r="K11" i="8"/>
  <c r="J11" i="8"/>
  <c r="I11" i="8"/>
  <c r="H11" i="8"/>
  <c r="G11" i="8"/>
  <c r="F11" i="8"/>
  <c r="E11" i="8"/>
  <c r="D11" i="8"/>
  <c r="C10" i="8"/>
  <c r="C9" i="8"/>
  <c r="C8" i="8"/>
  <c r="C7" i="8"/>
  <c r="C6" i="8"/>
  <c r="C5" i="8"/>
  <c r="C4" i="8"/>
  <c r="C2" i="8"/>
  <c r="D272" i="6"/>
  <c r="C272" i="6" s="1"/>
  <c r="C264" i="6"/>
  <c r="C265" i="6"/>
  <c r="C266" i="6"/>
  <c r="C267" i="6"/>
  <c r="C268" i="6"/>
  <c r="C269" i="6"/>
  <c r="C270" i="6"/>
  <c r="C271" i="6"/>
  <c r="L272" i="6"/>
  <c r="K272" i="6"/>
  <c r="J272" i="6"/>
  <c r="I272" i="6"/>
  <c r="H272" i="6"/>
  <c r="G272" i="6"/>
  <c r="F272" i="6"/>
  <c r="E272" i="6"/>
  <c r="C257" i="6"/>
  <c r="C258" i="6"/>
  <c r="C255" i="6"/>
  <c r="C256" i="6"/>
  <c r="E259" i="6"/>
  <c r="C253" i="6"/>
  <c r="C254" i="6"/>
  <c r="Q248" i="6"/>
  <c r="Q249" i="6"/>
  <c r="Q250" i="6"/>
  <c r="P248" i="6"/>
  <c r="P250" i="6"/>
  <c r="Q247" i="6"/>
  <c r="P247" i="6"/>
  <c r="C11" i="8" l="1"/>
  <c r="C79" i="8"/>
  <c r="C248" i="8"/>
  <c r="C114" i="8"/>
  <c r="F250" i="8"/>
  <c r="J250" i="8"/>
  <c r="C235" i="8"/>
  <c r="E250" i="8"/>
  <c r="G250" i="8"/>
  <c r="K250" i="8"/>
  <c r="I250" i="8"/>
  <c r="D250" i="8"/>
  <c r="H250" i="8"/>
  <c r="L250" i="8"/>
  <c r="C45" i="8"/>
  <c r="C149" i="8"/>
  <c r="C183" i="8"/>
  <c r="C218" i="8"/>
  <c r="Q239" i="6"/>
  <c r="Q240" i="6"/>
  <c r="Q241" i="6"/>
  <c r="P239" i="6"/>
  <c r="P240" i="6"/>
  <c r="P241" i="6"/>
  <c r="Q234" i="6"/>
  <c r="Q235" i="6"/>
  <c r="Q236" i="6"/>
  <c r="Q237" i="6"/>
  <c r="Q238" i="6"/>
  <c r="P234" i="6"/>
  <c r="P235" i="6"/>
  <c r="P236" i="6"/>
  <c r="P237" i="6"/>
  <c r="P238" i="6"/>
  <c r="Q233" i="6"/>
  <c r="P233" i="6"/>
  <c r="Q227" i="6"/>
  <c r="Q228" i="6"/>
  <c r="Q229" i="6"/>
  <c r="Q230" i="6"/>
  <c r="Q231" i="6"/>
  <c r="Q232" i="6"/>
  <c r="P227" i="6"/>
  <c r="P228" i="6"/>
  <c r="P229" i="6"/>
  <c r="P230" i="6"/>
  <c r="P231" i="6"/>
  <c r="P232" i="6"/>
  <c r="Q218" i="6"/>
  <c r="Q219" i="6"/>
  <c r="Q220" i="6"/>
  <c r="Q221" i="6"/>
  <c r="Q222" i="6"/>
  <c r="Q223" i="6"/>
  <c r="Q224" i="6"/>
  <c r="Q225" i="6"/>
  <c r="Q226" i="6"/>
  <c r="P218" i="6"/>
  <c r="P219" i="6"/>
  <c r="P220" i="6"/>
  <c r="P221" i="6"/>
  <c r="P222" i="6"/>
  <c r="P223" i="6"/>
  <c r="P224" i="6"/>
  <c r="P225" i="6"/>
  <c r="P226" i="6"/>
  <c r="Q212" i="6"/>
  <c r="Q213" i="6"/>
  <c r="Q214" i="6"/>
  <c r="Q215" i="6"/>
  <c r="Q216" i="6"/>
  <c r="Q217" i="6"/>
  <c r="P212" i="6"/>
  <c r="P213" i="6"/>
  <c r="P215" i="6"/>
  <c r="P216" i="6"/>
  <c r="P217" i="6"/>
  <c r="Q211" i="6"/>
  <c r="P211" i="6"/>
  <c r="C250" i="8" l="1"/>
  <c r="Q200" i="6"/>
  <c r="Q201" i="6"/>
  <c r="Q202" i="6"/>
  <c r="Q203" i="6"/>
  <c r="Q204" i="6"/>
  <c r="Q205" i="6"/>
  <c r="Q206" i="6"/>
  <c r="P200" i="6"/>
  <c r="P201" i="6"/>
  <c r="P202" i="6"/>
  <c r="P203" i="6"/>
  <c r="P204" i="6"/>
  <c r="P205" i="6"/>
  <c r="P206" i="6"/>
  <c r="Q197" i="6"/>
  <c r="Q198" i="6"/>
  <c r="Q199" i="6"/>
  <c r="P197" i="6"/>
  <c r="P198" i="6"/>
  <c r="P199" i="6"/>
  <c r="Q196" i="6"/>
  <c r="P196" i="6"/>
  <c r="Q191" i="6"/>
  <c r="Q192" i="6"/>
  <c r="Q193" i="6"/>
  <c r="Q194" i="6"/>
  <c r="Q195" i="6"/>
  <c r="P191" i="6"/>
  <c r="P192" i="6"/>
  <c r="P193" i="6"/>
  <c r="P194" i="6"/>
  <c r="P195" i="6"/>
  <c r="Q190" i="6"/>
  <c r="P190" i="6"/>
  <c r="Q189" i="6"/>
  <c r="P189" i="6"/>
  <c r="Q188" i="6"/>
  <c r="P188" i="6"/>
  <c r="Q186" i="6"/>
  <c r="Q187" i="6"/>
  <c r="P186" i="6"/>
  <c r="P187" i="6"/>
  <c r="Q185" i="6"/>
  <c r="P185" i="6"/>
  <c r="Q184" i="6"/>
  <c r="P184" i="6"/>
  <c r="Q183" i="6"/>
  <c r="P183" i="6"/>
  <c r="Q182" i="6"/>
  <c r="P182" i="6"/>
  <c r="Q181" i="6"/>
  <c r="P181" i="6"/>
  <c r="Q179" i="6"/>
  <c r="Q180" i="6"/>
  <c r="P179" i="6"/>
  <c r="P180" i="6"/>
  <c r="Q178" i="6"/>
  <c r="P178" i="6"/>
  <c r="Q177" i="6"/>
  <c r="P177" i="6"/>
  <c r="Q170" i="6"/>
  <c r="Q171" i="6"/>
  <c r="Q172" i="6"/>
  <c r="P170" i="6"/>
  <c r="P171" i="6"/>
  <c r="P172" i="6"/>
  <c r="Q167" i="6"/>
  <c r="Q168" i="6"/>
  <c r="Q169" i="6"/>
  <c r="P167" i="6"/>
  <c r="P168" i="6"/>
  <c r="P169" i="6"/>
  <c r="Q166" i="6"/>
  <c r="P166" i="6"/>
  <c r="Q165" i="6"/>
  <c r="P165" i="6"/>
  <c r="Q164" i="6"/>
  <c r="P164" i="6"/>
  <c r="Q163" i="6"/>
  <c r="P163" i="6"/>
  <c r="Q162" i="6"/>
  <c r="P162" i="6"/>
  <c r="Q161" i="6"/>
  <c r="P161" i="6"/>
  <c r="Q160" i="6"/>
  <c r="P160" i="6"/>
  <c r="Q159" i="6"/>
  <c r="P159" i="6"/>
  <c r="Q158" i="6"/>
  <c r="P158" i="6"/>
  <c r="Q157" i="6"/>
  <c r="P157" i="6"/>
  <c r="Q155" i="6"/>
  <c r="Q156" i="6"/>
  <c r="P155" i="6"/>
  <c r="P156" i="6"/>
  <c r="Q154" i="6"/>
  <c r="P154" i="6"/>
  <c r="Q153" i="6"/>
  <c r="P153" i="6"/>
  <c r="Q152" i="6"/>
  <c r="P152" i="6"/>
  <c r="Q151" i="6"/>
  <c r="P151" i="6"/>
  <c r="Q150" i="6"/>
  <c r="P150" i="6"/>
  <c r="Q149" i="6"/>
  <c r="P149" i="6"/>
  <c r="Q147" i="6"/>
  <c r="Q148" i="6"/>
  <c r="P147" i="6"/>
  <c r="P148" i="6"/>
  <c r="Q146" i="6"/>
  <c r="P146" i="6"/>
  <c r="Q145" i="6"/>
  <c r="P145" i="6"/>
  <c r="Q144" i="6"/>
  <c r="P144" i="6"/>
  <c r="Q143" i="6"/>
  <c r="P143" i="6"/>
  <c r="Q142" i="6"/>
  <c r="P142" i="6"/>
  <c r="C137" i="6"/>
  <c r="Q137" i="6"/>
  <c r="P137" i="6"/>
  <c r="Q136" i="6"/>
  <c r="P136" i="6"/>
  <c r="Q135" i="6"/>
  <c r="P135" i="6"/>
  <c r="Q134" i="6"/>
  <c r="P134" i="6"/>
  <c r="Q133" i="6"/>
  <c r="P133" i="6"/>
  <c r="Q132" i="6"/>
  <c r="P132" i="6"/>
  <c r="Q131" i="6"/>
  <c r="P131" i="6"/>
  <c r="Q129" i="6"/>
  <c r="Q130" i="6"/>
  <c r="P129" i="6"/>
  <c r="P130" i="6"/>
  <c r="Q128" i="6"/>
  <c r="P128" i="6"/>
  <c r="Q127" i="6"/>
  <c r="P127" i="6"/>
  <c r="Q126" i="6"/>
  <c r="P126" i="6"/>
  <c r="Q125" i="6"/>
  <c r="P125" i="6"/>
  <c r="Q124" i="6"/>
  <c r="P124" i="6"/>
  <c r="Q122" i="6"/>
  <c r="Q123" i="6"/>
  <c r="P122" i="6"/>
  <c r="P123" i="6"/>
  <c r="Q121" i="6"/>
  <c r="P121" i="6"/>
  <c r="Q119" i="6"/>
  <c r="P119" i="6"/>
  <c r="Q120" i="6"/>
  <c r="P120" i="6"/>
  <c r="Q118" i="6"/>
  <c r="P118" i="6"/>
  <c r="Q117" i="6"/>
  <c r="P117" i="6"/>
  <c r="Q116" i="6"/>
  <c r="P116" i="6"/>
  <c r="Q115" i="6"/>
  <c r="P115" i="6"/>
  <c r="Q114" i="6"/>
  <c r="P114" i="6"/>
  <c r="Q113" i="6"/>
  <c r="P113" i="6"/>
  <c r="Q112" i="6"/>
  <c r="P112" i="6"/>
  <c r="Q111" i="6"/>
  <c r="P111" i="6"/>
  <c r="Q110" i="6"/>
  <c r="P110" i="6"/>
  <c r="Q108" i="6"/>
  <c r="Q109" i="6"/>
  <c r="P108" i="6"/>
  <c r="P109" i="6"/>
  <c r="Q107" i="6"/>
  <c r="P107" i="6"/>
  <c r="Q102" i="6"/>
  <c r="P102" i="6"/>
  <c r="Q101" i="6"/>
  <c r="P101" i="6"/>
  <c r="K186" i="7"/>
  <c r="J186" i="7"/>
  <c r="I186" i="7"/>
  <c r="H186" i="7"/>
  <c r="G186" i="7"/>
  <c r="F186" i="7"/>
  <c r="E186" i="7"/>
  <c r="D186" i="7"/>
  <c r="C186" i="7"/>
  <c r="B186" i="7"/>
  <c r="K177" i="7"/>
  <c r="J177" i="7"/>
  <c r="I177" i="7"/>
  <c r="H177" i="7"/>
  <c r="G177" i="7"/>
  <c r="F177" i="7"/>
  <c r="E177" i="7"/>
  <c r="D177" i="7"/>
  <c r="C177" i="7"/>
  <c r="B176" i="7"/>
  <c r="B175" i="7"/>
  <c r="B174" i="7"/>
  <c r="B173" i="7"/>
  <c r="B172" i="7"/>
  <c r="B171" i="7"/>
  <c r="K168" i="7"/>
  <c r="J168" i="7"/>
  <c r="I168" i="7"/>
  <c r="H168" i="7"/>
  <c r="G168" i="7"/>
  <c r="F168" i="7"/>
  <c r="E168" i="7"/>
  <c r="D168" i="7"/>
  <c r="C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5" i="7"/>
  <c r="K134" i="7"/>
  <c r="J134" i="7"/>
  <c r="I134" i="7"/>
  <c r="H134" i="7"/>
  <c r="G134" i="7"/>
  <c r="F134" i="7"/>
  <c r="E134" i="7"/>
  <c r="D134" i="7"/>
  <c r="C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K101" i="7"/>
  <c r="J101" i="7"/>
  <c r="I101" i="7"/>
  <c r="H101" i="7"/>
  <c r="G101" i="7"/>
  <c r="F101" i="7"/>
  <c r="E101" i="7"/>
  <c r="D101" i="7"/>
  <c r="C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101" i="7" s="1"/>
  <c r="B72" i="7"/>
  <c r="B71" i="7"/>
  <c r="B70" i="7"/>
  <c r="K67" i="7"/>
  <c r="J67" i="7"/>
  <c r="I67" i="7"/>
  <c r="H67" i="7"/>
  <c r="G67" i="7"/>
  <c r="F67" i="7"/>
  <c r="E67" i="7"/>
  <c r="D67" i="7"/>
  <c r="C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4" i="7"/>
  <c r="K33" i="7"/>
  <c r="J33" i="7"/>
  <c r="I33" i="7"/>
  <c r="H33" i="7"/>
  <c r="G33" i="7"/>
  <c r="F33" i="7"/>
  <c r="E33" i="7"/>
  <c r="D33" i="7"/>
  <c r="C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Q100" i="6"/>
  <c r="P100" i="6"/>
  <c r="Q98" i="6"/>
  <c r="Q99" i="6"/>
  <c r="P98" i="6"/>
  <c r="P99" i="6"/>
  <c r="Q97" i="6"/>
  <c r="P97" i="6"/>
  <c r="Q96" i="6"/>
  <c r="Q95" i="6"/>
  <c r="P95" i="6"/>
  <c r="P96" i="6"/>
  <c r="Q94" i="6"/>
  <c r="P94" i="6"/>
  <c r="Q93" i="6"/>
  <c r="P93" i="6"/>
  <c r="Q92" i="6"/>
  <c r="P92" i="6"/>
  <c r="Q91" i="6"/>
  <c r="P91" i="6"/>
  <c r="Q90" i="6"/>
  <c r="P90" i="6"/>
  <c r="Q88" i="6"/>
  <c r="Q89" i="6"/>
  <c r="P88" i="6"/>
  <c r="P89" i="6"/>
  <c r="Q87" i="6"/>
  <c r="P87" i="6"/>
  <c r="Q86" i="6"/>
  <c r="P86" i="6"/>
  <c r="Q85" i="6"/>
  <c r="P85" i="6"/>
  <c r="Q84" i="6"/>
  <c r="P84" i="6"/>
  <c r="Q83" i="6"/>
  <c r="P83" i="6"/>
  <c r="Q82" i="6"/>
  <c r="P82" i="6"/>
  <c r="Q81" i="6"/>
  <c r="P81" i="6"/>
  <c r="Q80" i="6"/>
  <c r="P80" i="6"/>
  <c r="Q79" i="6"/>
  <c r="P79" i="6"/>
  <c r="Q78" i="6"/>
  <c r="P78" i="6"/>
  <c r="Q76" i="6"/>
  <c r="Q77" i="6"/>
  <c r="P76" i="6"/>
  <c r="P77" i="6"/>
  <c r="Q75" i="6"/>
  <c r="P75" i="6"/>
  <c r="Q74" i="6"/>
  <c r="P74" i="6"/>
  <c r="Q73" i="6"/>
  <c r="Q63" i="6"/>
  <c r="Q64" i="6"/>
  <c r="Q65" i="6"/>
  <c r="Q66" i="6"/>
  <c r="Q67" i="6"/>
  <c r="Q62" i="6"/>
  <c r="Q60" i="6"/>
  <c r="Q57" i="6"/>
  <c r="Q51" i="6"/>
  <c r="Q52" i="6"/>
  <c r="Q53" i="6"/>
  <c r="Q50" i="6"/>
  <c r="Q46" i="6"/>
  <c r="Q45" i="6"/>
  <c r="Q68" i="6"/>
  <c r="P73" i="6"/>
  <c r="Q61" i="6" a="1"/>
  <c r="Q61" i="6" s="1"/>
  <c r="Q59" i="6" a="1"/>
  <c r="Q59" i="6" s="1"/>
  <c r="Q58" i="6" a="1"/>
  <c r="Q58" i="6" s="1"/>
  <c r="Q55" i="6" a="1"/>
  <c r="Q55" i="6" s="1"/>
  <c r="Q56" i="6" a="1"/>
  <c r="Q56" i="6" s="1"/>
  <c r="Q54" i="6" a="1"/>
  <c r="Q54" i="6" s="1"/>
  <c r="Q48" i="6" a="1"/>
  <c r="Q48" i="6" s="1"/>
  <c r="Q49" i="6" a="1"/>
  <c r="Q49" i="6" s="1"/>
  <c r="Q47" i="6" a="1"/>
  <c r="Q47" i="6" s="1"/>
  <c r="B33" i="7" l="1"/>
  <c r="B67" i="7"/>
  <c r="D181" i="7"/>
  <c r="H181" i="7"/>
  <c r="H188" i="7" s="1"/>
  <c r="B177" i="7"/>
  <c r="F181" i="7"/>
  <c r="J181" i="7"/>
  <c r="E181" i="7"/>
  <c r="E188" i="7" s="1"/>
  <c r="I181" i="7"/>
  <c r="B134" i="7"/>
  <c r="C181" i="7"/>
  <c r="G181" i="7"/>
  <c r="G189" i="7" s="1"/>
  <c r="K181" i="7"/>
  <c r="F189" i="7"/>
  <c r="F188" i="7"/>
  <c r="J189" i="7"/>
  <c r="J188" i="7"/>
  <c r="I188" i="7"/>
  <c r="I189" i="7"/>
  <c r="C189" i="7"/>
  <c r="C188" i="7"/>
  <c r="K189" i="7"/>
  <c r="K188" i="7"/>
  <c r="D188" i="7"/>
  <c r="D189" i="7"/>
  <c r="H189" i="7"/>
  <c r="B168" i="7"/>
  <c r="P67" i="6"/>
  <c r="P68" i="6"/>
  <c r="P66" i="6"/>
  <c r="P65" i="6"/>
  <c r="P64" i="6"/>
  <c r="P63" i="6"/>
  <c r="P62" i="6"/>
  <c r="P61" i="6"/>
  <c r="P60" i="6"/>
  <c r="P59" i="6"/>
  <c r="P58" i="6"/>
  <c r="P55" i="6"/>
  <c r="P56" i="6"/>
  <c r="P57" i="6"/>
  <c r="P54" i="6"/>
  <c r="P53" i="6"/>
  <c r="P52" i="6"/>
  <c r="P51" i="6"/>
  <c r="P48" i="6"/>
  <c r="P49" i="6"/>
  <c r="P50" i="6"/>
  <c r="P47" i="6"/>
  <c r="P46" i="6"/>
  <c r="P45" i="6"/>
  <c r="Q33" i="6"/>
  <c r="P33" i="6"/>
  <c r="Q32" i="6"/>
  <c r="P32" i="6"/>
  <c r="E189" i="7" l="1"/>
  <c r="G188" i="7"/>
  <c r="B181" i="7"/>
  <c r="B188" i="7" s="1"/>
  <c r="Q31" i="6"/>
  <c r="P31" i="6"/>
  <c r="Q30" i="6"/>
  <c r="P30" i="6"/>
  <c r="B189" i="7" l="1"/>
  <c r="Q29" i="6"/>
  <c r="P29" i="6"/>
  <c r="Q28" i="6"/>
  <c r="P28" i="6"/>
  <c r="Q27" i="6"/>
  <c r="P27" i="6"/>
  <c r="Q26" i="6"/>
  <c r="P26" i="6"/>
  <c r="Q25" i="6"/>
  <c r="P25" i="6"/>
  <c r="Q24" i="6"/>
  <c r="P24" i="6"/>
  <c r="Q23" i="6"/>
  <c r="P23" i="6"/>
  <c r="Q21" i="6"/>
  <c r="Q22" i="6"/>
  <c r="P22" i="6"/>
  <c r="P21" i="6"/>
  <c r="P20" i="6"/>
  <c r="Q10" i="6"/>
  <c r="Q11" i="6"/>
  <c r="Q12" i="6"/>
  <c r="Q13" i="6"/>
  <c r="Q14" i="6"/>
  <c r="Q15" i="6"/>
  <c r="Q16" i="6"/>
  <c r="Q17" i="6"/>
  <c r="Q18" i="6"/>
  <c r="Q19" i="6"/>
  <c r="Q20" i="6"/>
  <c r="Q5" i="6" a="1"/>
  <c r="Q5" i="6" s="1"/>
  <c r="Q6" i="6" a="1"/>
  <c r="Q6" i="6" s="1"/>
  <c r="Q7" i="6" a="1"/>
  <c r="Q7" i="6" s="1"/>
  <c r="Q8" i="6" a="1"/>
  <c r="Q8" i="6" s="1"/>
  <c r="Q4" i="6" a="1"/>
  <c r="Q4" i="6" s="1"/>
  <c r="P5" i="6"/>
  <c r="P6" i="6"/>
  <c r="P7" i="6"/>
  <c r="P8" i="6"/>
  <c r="P4" i="6"/>
  <c r="P19" i="6"/>
  <c r="P18" i="6"/>
  <c r="P17" i="6"/>
  <c r="C17" i="6"/>
  <c r="C18" i="6"/>
  <c r="C19" i="6"/>
  <c r="C20" i="6"/>
  <c r="O20" i="6" s="1"/>
  <c r="C21" i="6"/>
  <c r="C22" i="6"/>
  <c r="C23" i="6"/>
  <c r="C24" i="6"/>
  <c r="O24" i="6" s="1"/>
  <c r="C25" i="6"/>
  <c r="C26" i="6"/>
  <c r="C27" i="6"/>
  <c r="C28" i="6"/>
  <c r="O28" i="6" s="1"/>
  <c r="C29" i="6"/>
  <c r="C30" i="6"/>
  <c r="C31" i="6"/>
  <c r="C32" i="6"/>
  <c r="O32" i="6" s="1"/>
  <c r="C33" i="6"/>
  <c r="Q9" i="6"/>
  <c r="P16" i="6"/>
  <c r="P15" i="6"/>
  <c r="P9" i="6"/>
  <c r="P10" i="6"/>
  <c r="P11" i="6"/>
  <c r="P12" i="6"/>
  <c r="P13" i="6"/>
  <c r="P14" i="6"/>
  <c r="L34" i="6"/>
  <c r="K34" i="6"/>
  <c r="J34" i="6"/>
  <c r="I34" i="6"/>
  <c r="H34" i="6"/>
  <c r="G34" i="6"/>
  <c r="F34" i="6"/>
  <c r="E34" i="6"/>
  <c r="D34" i="6"/>
  <c r="C11" i="6"/>
  <c r="O11" i="6" s="1"/>
  <c r="C10" i="6"/>
  <c r="C9" i="6"/>
  <c r="C8" i="6"/>
  <c r="C7" i="6"/>
  <c r="O7" i="6" s="1"/>
  <c r="C6" i="6"/>
  <c r="C5" i="6"/>
  <c r="C4" i="6"/>
  <c r="D207" i="6"/>
  <c r="P207" i="6" s="1"/>
  <c r="D242" i="6"/>
  <c r="C233" i="6"/>
  <c r="C212" i="6"/>
  <c r="C213" i="6"/>
  <c r="O213" i="6" s="1"/>
  <c r="C214" i="6"/>
  <c r="C215" i="6"/>
  <c r="C216" i="6"/>
  <c r="C217" i="6"/>
  <c r="O217" i="6" s="1"/>
  <c r="C218" i="6"/>
  <c r="C219" i="6"/>
  <c r="C220" i="6"/>
  <c r="C221" i="6"/>
  <c r="O221" i="6" s="1"/>
  <c r="C222" i="6"/>
  <c r="C223" i="6"/>
  <c r="C224" i="6"/>
  <c r="C225" i="6"/>
  <c r="O225" i="6" s="1"/>
  <c r="C226" i="6"/>
  <c r="C227" i="6"/>
  <c r="C228" i="6"/>
  <c r="C229" i="6"/>
  <c r="O229" i="6" s="1"/>
  <c r="C230" i="6"/>
  <c r="C231" i="6"/>
  <c r="C232" i="6"/>
  <c r="C234" i="6"/>
  <c r="O234" i="6" s="1"/>
  <c r="C235" i="6"/>
  <c r="C236" i="6"/>
  <c r="C237" i="6"/>
  <c r="C238" i="6"/>
  <c r="O238" i="6" s="1"/>
  <c r="C239" i="6"/>
  <c r="C240" i="6"/>
  <c r="C241" i="6"/>
  <c r="C211" i="6"/>
  <c r="C177" i="6"/>
  <c r="C178" i="6"/>
  <c r="C179" i="6"/>
  <c r="C180" i="6"/>
  <c r="O180" i="6" s="1"/>
  <c r="C181" i="6"/>
  <c r="C182" i="6"/>
  <c r="C183" i="6"/>
  <c r="C184" i="6"/>
  <c r="O184" i="6" s="1"/>
  <c r="C185" i="6"/>
  <c r="C186" i="6"/>
  <c r="C187" i="6"/>
  <c r="C188" i="6"/>
  <c r="O188" i="6" s="1"/>
  <c r="C189" i="6"/>
  <c r="C190" i="6"/>
  <c r="C191" i="6"/>
  <c r="C192" i="6"/>
  <c r="O192" i="6" s="1"/>
  <c r="C193" i="6"/>
  <c r="C194" i="6"/>
  <c r="C195" i="6"/>
  <c r="C196" i="6"/>
  <c r="O196" i="6" s="1"/>
  <c r="C197" i="6"/>
  <c r="C198" i="6"/>
  <c r="C199" i="6"/>
  <c r="C200" i="6"/>
  <c r="O200" i="6" s="1"/>
  <c r="C201" i="6"/>
  <c r="C202" i="6"/>
  <c r="C203" i="6"/>
  <c r="C204" i="6"/>
  <c r="O204" i="6" s="1"/>
  <c r="C205" i="6"/>
  <c r="C206" i="6"/>
  <c r="C142" i="6"/>
  <c r="C143" i="6"/>
  <c r="O143" i="6" s="1"/>
  <c r="C144" i="6"/>
  <c r="C145" i="6"/>
  <c r="C146" i="6"/>
  <c r="C147" i="6"/>
  <c r="O147" i="6" s="1"/>
  <c r="C148" i="6"/>
  <c r="C149" i="6"/>
  <c r="C150" i="6"/>
  <c r="C151" i="6"/>
  <c r="O151" i="6" s="1"/>
  <c r="C152" i="6"/>
  <c r="C153" i="6"/>
  <c r="C154" i="6"/>
  <c r="C155" i="6"/>
  <c r="O155" i="6" s="1"/>
  <c r="C156" i="6"/>
  <c r="C157" i="6"/>
  <c r="C158" i="6"/>
  <c r="C159" i="6"/>
  <c r="O159" i="6" s="1"/>
  <c r="C160" i="6"/>
  <c r="C161" i="6"/>
  <c r="C162" i="6"/>
  <c r="C163" i="6"/>
  <c r="O163" i="6" s="1"/>
  <c r="C164" i="6"/>
  <c r="C165" i="6"/>
  <c r="C166" i="6"/>
  <c r="C167" i="6"/>
  <c r="O167" i="6" s="1"/>
  <c r="C168" i="6"/>
  <c r="C169" i="6"/>
  <c r="C170" i="6"/>
  <c r="C171" i="6"/>
  <c r="O171" i="6" s="1"/>
  <c r="C172" i="6"/>
  <c r="C108" i="6"/>
  <c r="C109" i="6"/>
  <c r="C110" i="6"/>
  <c r="O110" i="6" s="1"/>
  <c r="C111" i="6"/>
  <c r="C112" i="6"/>
  <c r="C113" i="6"/>
  <c r="C114" i="6"/>
  <c r="O114" i="6" s="1"/>
  <c r="C115" i="6"/>
  <c r="C116" i="6"/>
  <c r="C117" i="6"/>
  <c r="C118" i="6"/>
  <c r="O118" i="6" s="1"/>
  <c r="C119" i="6"/>
  <c r="C120" i="6"/>
  <c r="C121" i="6"/>
  <c r="C122" i="6"/>
  <c r="O122" i="6" s="1"/>
  <c r="C123" i="6"/>
  <c r="C124" i="6"/>
  <c r="C125" i="6"/>
  <c r="C126" i="6"/>
  <c r="O126" i="6" s="1"/>
  <c r="C127" i="6"/>
  <c r="C128" i="6"/>
  <c r="C129" i="6"/>
  <c r="C130" i="6"/>
  <c r="O130" i="6" s="1"/>
  <c r="C131" i="6"/>
  <c r="C132" i="6"/>
  <c r="C133" i="6"/>
  <c r="C134" i="6"/>
  <c r="O134" i="6" s="1"/>
  <c r="C135" i="6"/>
  <c r="C136" i="6"/>
  <c r="C107" i="6"/>
  <c r="C38" i="6"/>
  <c r="C39" i="6"/>
  <c r="C40" i="6"/>
  <c r="C41" i="6"/>
  <c r="C42" i="6"/>
  <c r="C43" i="6"/>
  <c r="C44" i="6"/>
  <c r="C45" i="6"/>
  <c r="O45" i="6" s="1"/>
  <c r="C46" i="6"/>
  <c r="C47" i="6"/>
  <c r="C48" i="6"/>
  <c r="C49" i="6"/>
  <c r="O49" i="6" s="1"/>
  <c r="C50" i="6"/>
  <c r="C51" i="6"/>
  <c r="C52" i="6"/>
  <c r="C53" i="6"/>
  <c r="O53" i="6" s="1"/>
  <c r="C54" i="6"/>
  <c r="C55" i="6"/>
  <c r="C56" i="6"/>
  <c r="C57" i="6"/>
  <c r="C58" i="6"/>
  <c r="C59" i="6"/>
  <c r="C60" i="6"/>
  <c r="C61" i="6"/>
  <c r="O61" i="6" s="1"/>
  <c r="C62" i="6"/>
  <c r="C63" i="6"/>
  <c r="C64" i="6"/>
  <c r="C65" i="6"/>
  <c r="O65" i="6" s="1"/>
  <c r="C66" i="6"/>
  <c r="C67" i="6"/>
  <c r="C68" i="6"/>
  <c r="C13" i="6"/>
  <c r="O13" i="6" s="1"/>
  <c r="C14" i="6"/>
  <c r="C15" i="6"/>
  <c r="C16" i="6"/>
  <c r="C12" i="6"/>
  <c r="O12" i="6" s="1"/>
  <c r="C73" i="6"/>
  <c r="D69" i="6"/>
  <c r="E69" i="6"/>
  <c r="F69" i="6"/>
  <c r="G69" i="6"/>
  <c r="H69" i="6"/>
  <c r="I69" i="6"/>
  <c r="J69" i="6"/>
  <c r="K69" i="6"/>
  <c r="L69" i="6"/>
  <c r="C2" i="6"/>
  <c r="L259" i="6"/>
  <c r="K259" i="6"/>
  <c r="J259" i="6"/>
  <c r="I259" i="6"/>
  <c r="H259" i="6"/>
  <c r="G259" i="6"/>
  <c r="F259" i="6"/>
  <c r="D259" i="6"/>
  <c r="C252" i="6"/>
  <c r="C251" i="6"/>
  <c r="C250" i="6"/>
  <c r="C249" i="6"/>
  <c r="C248" i="6"/>
  <c r="C247" i="6"/>
  <c r="L242" i="6"/>
  <c r="K242" i="6"/>
  <c r="J242" i="6"/>
  <c r="I242" i="6"/>
  <c r="H242" i="6"/>
  <c r="G242" i="6"/>
  <c r="F242" i="6"/>
  <c r="E242" i="6"/>
  <c r="C209" i="6"/>
  <c r="L207" i="6"/>
  <c r="K207" i="6"/>
  <c r="J207" i="6"/>
  <c r="I207" i="6"/>
  <c r="H207" i="6"/>
  <c r="G207" i="6"/>
  <c r="F207" i="6"/>
  <c r="E207" i="6"/>
  <c r="L173" i="6"/>
  <c r="K173" i="6"/>
  <c r="J173" i="6"/>
  <c r="I173" i="6"/>
  <c r="H173" i="6"/>
  <c r="G173" i="6"/>
  <c r="F173" i="6"/>
  <c r="E173" i="6"/>
  <c r="D173" i="6"/>
  <c r="L138" i="6"/>
  <c r="K138" i="6"/>
  <c r="J138" i="6"/>
  <c r="I138" i="6"/>
  <c r="H138" i="6"/>
  <c r="G138" i="6"/>
  <c r="F138" i="6"/>
  <c r="E138" i="6"/>
  <c r="D138" i="6"/>
  <c r="C105" i="6"/>
  <c r="L103" i="6"/>
  <c r="K103" i="6"/>
  <c r="J103" i="6"/>
  <c r="J274" i="6" s="1"/>
  <c r="I103" i="6"/>
  <c r="H103" i="6"/>
  <c r="G103" i="6"/>
  <c r="F103" i="6"/>
  <c r="F274" i="6" s="1"/>
  <c r="E103" i="6"/>
  <c r="E274" i="6" s="1"/>
  <c r="D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O81" i="6" s="1"/>
  <c r="C80" i="6"/>
  <c r="C79" i="6"/>
  <c r="C78" i="6"/>
  <c r="C77" i="6"/>
  <c r="O77" i="6" s="1"/>
  <c r="C76" i="6"/>
  <c r="C75" i="6"/>
  <c r="C74" i="6"/>
  <c r="C36" i="6"/>
  <c r="B3" i="5"/>
  <c r="B4" i="5"/>
  <c r="B5" i="5"/>
  <c r="B6" i="5"/>
  <c r="B7" i="5"/>
  <c r="B8" i="5"/>
  <c r="B9" i="5"/>
  <c r="B10" i="5"/>
  <c r="B11" i="5"/>
  <c r="B12" i="5"/>
  <c r="C13" i="5"/>
  <c r="D13" i="5"/>
  <c r="D273" i="5" s="1"/>
  <c r="E13" i="5"/>
  <c r="G13" i="5"/>
  <c r="B15" i="5"/>
  <c r="B16" i="5"/>
  <c r="B17" i="5"/>
  <c r="B18" i="5"/>
  <c r="B19" i="5"/>
  <c r="B20" i="5"/>
  <c r="B21" i="5"/>
  <c r="B22" i="5"/>
  <c r="C23" i="5"/>
  <c r="D23" i="5"/>
  <c r="E23" i="5"/>
  <c r="F23" i="5"/>
  <c r="G23" i="5"/>
  <c r="K23" i="5"/>
  <c r="B25" i="5"/>
  <c r="B26" i="5"/>
  <c r="B27" i="5"/>
  <c r="B28" i="5"/>
  <c r="B29" i="5"/>
  <c r="B30" i="5"/>
  <c r="B31" i="5"/>
  <c r="B32" i="5"/>
  <c r="B33" i="5"/>
  <c r="B35" i="5"/>
  <c r="B36" i="5"/>
  <c r="B37" i="5"/>
  <c r="B40" i="5"/>
  <c r="B41" i="5"/>
  <c r="B42" i="5"/>
  <c r="B44" i="5"/>
  <c r="B45" i="5"/>
  <c r="B46" i="5"/>
  <c r="B47" i="5"/>
  <c r="B48" i="5"/>
  <c r="B49" i="5"/>
  <c r="B51" i="5"/>
  <c r="B52" i="5"/>
  <c r="B53" i="5"/>
  <c r="B54" i="5"/>
  <c r="B55" i="5"/>
  <c r="B56" i="5"/>
  <c r="B58" i="5"/>
  <c r="B59" i="5"/>
  <c r="B60" i="5"/>
  <c r="B61" i="5"/>
  <c r="B62" i="5"/>
  <c r="B63" i="5"/>
  <c r="B65" i="5"/>
  <c r="B66" i="5"/>
  <c r="B67" i="5"/>
  <c r="B68" i="5"/>
  <c r="B69" i="5"/>
  <c r="C70" i="5"/>
  <c r="D70" i="5"/>
  <c r="E70" i="5"/>
  <c r="F70" i="5"/>
  <c r="G70" i="5"/>
  <c r="H70" i="5"/>
  <c r="I70" i="5"/>
  <c r="J70" i="5"/>
  <c r="K70" i="5"/>
  <c r="B72" i="5"/>
  <c r="B74" i="5"/>
  <c r="B75" i="5"/>
  <c r="B76" i="5"/>
  <c r="B77" i="5"/>
  <c r="B78" i="5"/>
  <c r="B79" i="5"/>
  <c r="B81" i="5"/>
  <c r="B82" i="5"/>
  <c r="B83" i="5"/>
  <c r="B84" i="5"/>
  <c r="B85" i="5"/>
  <c r="B86" i="5"/>
  <c r="B88" i="5"/>
  <c r="B89" i="5"/>
  <c r="B90" i="5"/>
  <c r="B91" i="5"/>
  <c r="B92" i="5"/>
  <c r="B93" i="5"/>
  <c r="B95" i="5"/>
  <c r="B96" i="5"/>
  <c r="B97" i="5"/>
  <c r="B98" i="5"/>
  <c r="B99" i="5"/>
  <c r="B100" i="5"/>
  <c r="B102" i="5"/>
  <c r="C103" i="5"/>
  <c r="D103" i="5"/>
  <c r="E103" i="5"/>
  <c r="F103" i="5"/>
  <c r="G103" i="5"/>
  <c r="H103" i="5"/>
  <c r="I103" i="5"/>
  <c r="J103" i="5"/>
  <c r="K103" i="5"/>
  <c r="B106" i="5"/>
  <c r="B107" i="5"/>
  <c r="B108" i="5"/>
  <c r="B109" i="5"/>
  <c r="B110" i="5"/>
  <c r="B112" i="5"/>
  <c r="B113" i="5"/>
  <c r="B114" i="5"/>
  <c r="B115" i="5"/>
  <c r="B116" i="5"/>
  <c r="B117" i="5"/>
  <c r="B119" i="5"/>
  <c r="B120" i="5"/>
  <c r="B121" i="5"/>
  <c r="B122" i="5"/>
  <c r="B123" i="5"/>
  <c r="B124" i="5"/>
  <c r="B126" i="5"/>
  <c r="B127" i="5"/>
  <c r="B128" i="5"/>
  <c r="B129" i="5"/>
  <c r="B130" i="5"/>
  <c r="B131" i="5"/>
  <c r="B133" i="5"/>
  <c r="B134" i="5"/>
  <c r="B135" i="5"/>
  <c r="C136" i="5"/>
  <c r="D136" i="5"/>
  <c r="E136" i="5"/>
  <c r="F136" i="5"/>
  <c r="G136" i="5"/>
  <c r="H136" i="5"/>
  <c r="I136" i="5"/>
  <c r="J136" i="5"/>
  <c r="K136" i="5"/>
  <c r="DL136" i="5"/>
  <c r="DM136" i="5"/>
  <c r="DN136" i="5"/>
  <c r="DO136" i="5"/>
  <c r="DP136" i="5"/>
  <c r="DQ136" i="5"/>
  <c r="DS136" i="5"/>
  <c r="DT136" i="5"/>
  <c r="DU136" i="5"/>
  <c r="DV136" i="5"/>
  <c r="DW136" i="5"/>
  <c r="DX136" i="5"/>
  <c r="DY136" i="5"/>
  <c r="DZ136" i="5"/>
  <c r="EA136" i="5"/>
  <c r="EB136" i="5"/>
  <c r="ED136" i="5"/>
  <c r="EE136" i="5"/>
  <c r="EF136" i="5"/>
  <c r="EG136" i="5"/>
  <c r="EH136" i="5"/>
  <c r="EI136" i="5"/>
  <c r="EJ136" i="5"/>
  <c r="EK136" i="5"/>
  <c r="EL136" i="5"/>
  <c r="EM136" i="5"/>
  <c r="EO136" i="5"/>
  <c r="EP136" i="5"/>
  <c r="EQ136" i="5"/>
  <c r="ER136" i="5"/>
  <c r="ES136" i="5"/>
  <c r="ET136" i="5"/>
  <c r="EU136" i="5"/>
  <c r="EV136" i="5"/>
  <c r="EW136" i="5"/>
  <c r="EX136" i="5"/>
  <c r="EZ136" i="5"/>
  <c r="FA136" i="5"/>
  <c r="FB136" i="5"/>
  <c r="FC136" i="5"/>
  <c r="FD136" i="5"/>
  <c r="FE136" i="5"/>
  <c r="FF136" i="5"/>
  <c r="FG136" i="5"/>
  <c r="FH136" i="5"/>
  <c r="FI136" i="5"/>
  <c r="FK136" i="5"/>
  <c r="FL136" i="5"/>
  <c r="FM136" i="5"/>
  <c r="FN136" i="5"/>
  <c r="FO136" i="5"/>
  <c r="FP136" i="5"/>
  <c r="FQ136" i="5"/>
  <c r="FR136" i="5"/>
  <c r="FS136" i="5"/>
  <c r="FT136" i="5"/>
  <c r="FV136" i="5"/>
  <c r="FW136" i="5"/>
  <c r="FX136" i="5"/>
  <c r="FY136" i="5"/>
  <c r="FZ136" i="5"/>
  <c r="GA136" i="5"/>
  <c r="GB136" i="5"/>
  <c r="GC136" i="5"/>
  <c r="GD136" i="5"/>
  <c r="GE136" i="5"/>
  <c r="GG136" i="5"/>
  <c r="GH136" i="5"/>
  <c r="GI136" i="5"/>
  <c r="GJ136" i="5"/>
  <c r="GK136" i="5"/>
  <c r="GL136" i="5"/>
  <c r="GM136" i="5"/>
  <c r="GN136" i="5"/>
  <c r="GO136" i="5"/>
  <c r="GP136" i="5"/>
  <c r="GR136" i="5"/>
  <c r="GS136" i="5"/>
  <c r="GT136" i="5"/>
  <c r="GU136" i="5"/>
  <c r="GV136" i="5"/>
  <c r="GW136" i="5"/>
  <c r="GX136" i="5"/>
  <c r="GY136" i="5"/>
  <c r="GZ136" i="5"/>
  <c r="HA136" i="5"/>
  <c r="HC136" i="5"/>
  <c r="HD136" i="5"/>
  <c r="HE136" i="5"/>
  <c r="HF136" i="5"/>
  <c r="HG136" i="5"/>
  <c r="HH136" i="5"/>
  <c r="HI136" i="5"/>
  <c r="HJ136" i="5"/>
  <c r="HK136" i="5"/>
  <c r="HL136" i="5"/>
  <c r="HN136" i="5"/>
  <c r="HO136" i="5"/>
  <c r="HP136" i="5"/>
  <c r="HQ136" i="5"/>
  <c r="HR136" i="5"/>
  <c r="HS136" i="5"/>
  <c r="HT136" i="5"/>
  <c r="HU136" i="5"/>
  <c r="HV136" i="5"/>
  <c r="HW136" i="5"/>
  <c r="HY136" i="5"/>
  <c r="HZ136" i="5"/>
  <c r="IA136" i="5"/>
  <c r="IB136" i="5"/>
  <c r="IC136" i="5"/>
  <c r="ID136" i="5"/>
  <c r="IE136" i="5"/>
  <c r="IF136" i="5"/>
  <c r="IG136" i="5"/>
  <c r="IH136" i="5"/>
  <c r="IJ136" i="5"/>
  <c r="IK136" i="5"/>
  <c r="IL136" i="5"/>
  <c r="IM136" i="5"/>
  <c r="IN136" i="5"/>
  <c r="IO136" i="5"/>
  <c r="IP136" i="5"/>
  <c r="IQ136" i="5"/>
  <c r="IR136" i="5"/>
  <c r="IS136" i="5"/>
  <c r="IU136" i="5"/>
  <c r="IV136" i="5"/>
  <c r="B137" i="5"/>
  <c r="B139" i="5"/>
  <c r="B140" i="5"/>
  <c r="B141" i="5"/>
  <c r="B143" i="5"/>
  <c r="B144" i="5"/>
  <c r="B145" i="5"/>
  <c r="B146" i="5"/>
  <c r="B147" i="5"/>
  <c r="B148" i="5"/>
  <c r="B150" i="5"/>
  <c r="B151" i="5"/>
  <c r="B152" i="5"/>
  <c r="B153" i="5"/>
  <c r="B154" i="5"/>
  <c r="B155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C170" i="5"/>
  <c r="D170" i="5"/>
  <c r="E170" i="5"/>
  <c r="F170" i="5"/>
  <c r="G170" i="5"/>
  <c r="H170" i="5"/>
  <c r="I170" i="5"/>
  <c r="J170" i="5"/>
  <c r="K170" i="5"/>
  <c r="B174" i="5"/>
  <c r="B175" i="5"/>
  <c r="B176" i="5"/>
  <c r="B177" i="5"/>
  <c r="B178" i="5"/>
  <c r="B179" i="5"/>
  <c r="B181" i="5"/>
  <c r="B182" i="5"/>
  <c r="B183" i="5"/>
  <c r="B184" i="5"/>
  <c r="B185" i="5"/>
  <c r="B186" i="5"/>
  <c r="B188" i="5"/>
  <c r="B189" i="5"/>
  <c r="B190" i="5"/>
  <c r="B191" i="5"/>
  <c r="B192" i="5"/>
  <c r="B193" i="5"/>
  <c r="B195" i="5"/>
  <c r="B196" i="5"/>
  <c r="B197" i="5"/>
  <c r="B198" i="5"/>
  <c r="B199" i="5"/>
  <c r="B200" i="5"/>
  <c r="B202" i="5"/>
  <c r="B203" i="5"/>
  <c r="A204" i="5"/>
  <c r="C204" i="5"/>
  <c r="D204" i="5"/>
  <c r="E204" i="5"/>
  <c r="F204" i="5"/>
  <c r="G204" i="5"/>
  <c r="H204" i="5"/>
  <c r="I204" i="5"/>
  <c r="J204" i="5"/>
  <c r="K204" i="5"/>
  <c r="B207" i="5"/>
  <c r="B208" i="5"/>
  <c r="B209" i="5"/>
  <c r="B210" i="5"/>
  <c r="B212" i="5"/>
  <c r="B213" i="5"/>
  <c r="B214" i="5"/>
  <c r="B215" i="5"/>
  <c r="B216" i="5"/>
  <c r="B217" i="5"/>
  <c r="B219" i="5"/>
  <c r="B220" i="5"/>
  <c r="B221" i="5"/>
  <c r="B222" i="5"/>
  <c r="B223" i="5"/>
  <c r="B224" i="5"/>
  <c r="B226" i="5"/>
  <c r="B227" i="5"/>
  <c r="B228" i="5"/>
  <c r="B229" i="5"/>
  <c r="B230" i="5"/>
  <c r="B231" i="5"/>
  <c r="B233" i="5"/>
  <c r="B234" i="5"/>
  <c r="B235" i="5"/>
  <c r="B236" i="5"/>
  <c r="C237" i="5"/>
  <c r="D237" i="5"/>
  <c r="E237" i="5"/>
  <c r="F237" i="5"/>
  <c r="G237" i="5"/>
  <c r="H237" i="5"/>
  <c r="I237" i="5"/>
  <c r="J237" i="5"/>
  <c r="K237" i="5"/>
  <c r="B238" i="5"/>
  <c r="B240" i="5"/>
  <c r="B241" i="5"/>
  <c r="B243" i="5"/>
  <c r="B244" i="5"/>
  <c r="B245" i="5"/>
  <c r="B246" i="5"/>
  <c r="B247" i="5"/>
  <c r="B248" i="5"/>
  <c r="B250" i="5"/>
  <c r="B251" i="5"/>
  <c r="B252" i="5"/>
  <c r="B253" i="5"/>
  <c r="B254" i="5"/>
  <c r="B255" i="5"/>
  <c r="B257" i="5"/>
  <c r="B258" i="5"/>
  <c r="B259" i="5"/>
  <c r="B260" i="5"/>
  <c r="B261" i="5"/>
  <c r="B262" i="5"/>
  <c r="B264" i="5"/>
  <c r="B265" i="5"/>
  <c r="B266" i="5"/>
  <c r="B267" i="5"/>
  <c r="B268" i="5"/>
  <c r="B269" i="5"/>
  <c r="C271" i="5"/>
  <c r="D271" i="5"/>
  <c r="E271" i="5"/>
  <c r="F271" i="5"/>
  <c r="G271" i="5"/>
  <c r="H271" i="5"/>
  <c r="I271" i="5"/>
  <c r="J271" i="5"/>
  <c r="K271" i="5"/>
  <c r="B278" i="5"/>
  <c r="B279" i="5"/>
  <c r="B280" i="5"/>
  <c r="B281" i="5"/>
  <c r="B282" i="5"/>
  <c r="B298" i="5"/>
  <c r="B11" i="4"/>
  <c r="C11" i="4"/>
  <c r="D11" i="4"/>
  <c r="E11" i="4"/>
  <c r="F11" i="4"/>
  <c r="I11" i="4"/>
  <c r="B24" i="4"/>
  <c r="C24" i="4"/>
  <c r="D24" i="4"/>
  <c r="E24" i="4"/>
  <c r="F24" i="4"/>
  <c r="I24" i="4"/>
  <c r="K24" i="4"/>
  <c r="B35" i="4"/>
  <c r="B36" i="4" s="1"/>
  <c r="C36" i="4"/>
  <c r="D36" i="4"/>
  <c r="E36" i="4"/>
  <c r="F36" i="4"/>
  <c r="I36" i="4"/>
  <c r="K36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C69" i="4"/>
  <c r="D69" i="4"/>
  <c r="E69" i="4"/>
  <c r="F69" i="4"/>
  <c r="G69" i="4"/>
  <c r="H69" i="4"/>
  <c r="I69" i="4"/>
  <c r="J69" i="4"/>
  <c r="K69" i="4"/>
  <c r="B70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C103" i="4"/>
  <c r="D103" i="4"/>
  <c r="E103" i="4"/>
  <c r="F103" i="4"/>
  <c r="G103" i="4"/>
  <c r="H103" i="4"/>
  <c r="I103" i="4"/>
  <c r="J103" i="4"/>
  <c r="K103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C136" i="4"/>
  <c r="D136" i="4"/>
  <c r="E136" i="4"/>
  <c r="F136" i="4"/>
  <c r="G136" i="4"/>
  <c r="G273" i="4" s="1"/>
  <c r="H136" i="4"/>
  <c r="I136" i="4"/>
  <c r="J136" i="4"/>
  <c r="K136" i="4"/>
  <c r="K273" i="4" s="1"/>
  <c r="DL136" i="4"/>
  <c r="DM136" i="4"/>
  <c r="DN136" i="4"/>
  <c r="DO136" i="4"/>
  <c r="DP136" i="4"/>
  <c r="DQ136" i="4"/>
  <c r="DS136" i="4"/>
  <c r="DT136" i="4"/>
  <c r="DU136" i="4"/>
  <c r="DV136" i="4"/>
  <c r="DW136" i="4"/>
  <c r="DX136" i="4"/>
  <c r="DY136" i="4"/>
  <c r="DZ136" i="4"/>
  <c r="EA136" i="4"/>
  <c r="EB136" i="4"/>
  <c r="ED136" i="4"/>
  <c r="EE136" i="4"/>
  <c r="EF136" i="4"/>
  <c r="EG136" i="4"/>
  <c r="EH136" i="4"/>
  <c r="EI136" i="4"/>
  <c r="EJ136" i="4"/>
  <c r="EK136" i="4"/>
  <c r="EL136" i="4"/>
  <c r="EM136" i="4"/>
  <c r="EO136" i="4"/>
  <c r="EP136" i="4"/>
  <c r="EQ136" i="4"/>
  <c r="ER136" i="4"/>
  <c r="ES136" i="4"/>
  <c r="ET136" i="4"/>
  <c r="EU136" i="4"/>
  <c r="EV136" i="4"/>
  <c r="EW136" i="4"/>
  <c r="EX136" i="4"/>
  <c r="EZ136" i="4"/>
  <c r="FA136" i="4"/>
  <c r="FB136" i="4"/>
  <c r="FC136" i="4"/>
  <c r="FD136" i="4"/>
  <c r="FE136" i="4"/>
  <c r="FF136" i="4"/>
  <c r="FG136" i="4"/>
  <c r="FH136" i="4"/>
  <c r="FI136" i="4"/>
  <c r="FK136" i="4"/>
  <c r="FL136" i="4"/>
  <c r="FM136" i="4"/>
  <c r="FN136" i="4"/>
  <c r="FO136" i="4"/>
  <c r="FP136" i="4"/>
  <c r="FQ136" i="4"/>
  <c r="FR136" i="4"/>
  <c r="FS136" i="4"/>
  <c r="FT136" i="4"/>
  <c r="FV136" i="4"/>
  <c r="FW136" i="4"/>
  <c r="FX136" i="4"/>
  <c r="FY136" i="4"/>
  <c r="FZ136" i="4"/>
  <c r="GA136" i="4"/>
  <c r="GB136" i="4"/>
  <c r="GC136" i="4"/>
  <c r="GD136" i="4"/>
  <c r="GE136" i="4"/>
  <c r="GG136" i="4"/>
  <c r="GH136" i="4"/>
  <c r="GI136" i="4"/>
  <c r="GJ136" i="4"/>
  <c r="GK136" i="4"/>
  <c r="GL136" i="4"/>
  <c r="GM136" i="4"/>
  <c r="GN136" i="4"/>
  <c r="GO136" i="4"/>
  <c r="GP136" i="4"/>
  <c r="GR136" i="4"/>
  <c r="GS136" i="4"/>
  <c r="GT136" i="4"/>
  <c r="GU136" i="4"/>
  <c r="GV136" i="4"/>
  <c r="GW136" i="4"/>
  <c r="GX136" i="4"/>
  <c r="GY136" i="4"/>
  <c r="GZ136" i="4"/>
  <c r="HA136" i="4"/>
  <c r="HC136" i="4"/>
  <c r="HD136" i="4"/>
  <c r="HE136" i="4"/>
  <c r="HF136" i="4"/>
  <c r="HG136" i="4"/>
  <c r="HH136" i="4"/>
  <c r="HI136" i="4"/>
  <c r="HJ136" i="4"/>
  <c r="HK136" i="4"/>
  <c r="HL136" i="4"/>
  <c r="HN136" i="4"/>
  <c r="HO136" i="4"/>
  <c r="HP136" i="4"/>
  <c r="HQ136" i="4"/>
  <c r="HR136" i="4"/>
  <c r="HS136" i="4"/>
  <c r="HT136" i="4"/>
  <c r="HU136" i="4"/>
  <c r="HV136" i="4"/>
  <c r="HW136" i="4"/>
  <c r="HY136" i="4"/>
  <c r="HZ136" i="4"/>
  <c r="IA136" i="4"/>
  <c r="IB136" i="4"/>
  <c r="IC136" i="4"/>
  <c r="ID136" i="4"/>
  <c r="IE136" i="4"/>
  <c r="IF136" i="4"/>
  <c r="IG136" i="4"/>
  <c r="IH136" i="4"/>
  <c r="IJ136" i="4"/>
  <c r="IK136" i="4"/>
  <c r="IL136" i="4"/>
  <c r="IM136" i="4"/>
  <c r="IN136" i="4"/>
  <c r="IO136" i="4"/>
  <c r="IP136" i="4"/>
  <c r="IQ136" i="4"/>
  <c r="IR136" i="4"/>
  <c r="IS136" i="4"/>
  <c r="IU136" i="4"/>
  <c r="IV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C170" i="4"/>
  <c r="D170" i="4"/>
  <c r="E170" i="4"/>
  <c r="F170" i="4"/>
  <c r="G170" i="4"/>
  <c r="H170" i="4"/>
  <c r="I170" i="4"/>
  <c r="J170" i="4"/>
  <c r="K170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C204" i="4"/>
  <c r="D204" i="4"/>
  <c r="E204" i="4"/>
  <c r="F204" i="4"/>
  <c r="G204" i="4"/>
  <c r="H204" i="4"/>
  <c r="I204" i="4"/>
  <c r="J204" i="4"/>
  <c r="K204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C237" i="4"/>
  <c r="D237" i="4"/>
  <c r="E237" i="4"/>
  <c r="F237" i="4"/>
  <c r="G237" i="4"/>
  <c r="H237" i="4"/>
  <c r="I237" i="4"/>
  <c r="J237" i="4"/>
  <c r="J273" i="4" s="1"/>
  <c r="K237" i="4"/>
  <c r="B238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C271" i="4"/>
  <c r="D271" i="4"/>
  <c r="E271" i="4"/>
  <c r="F271" i="4"/>
  <c r="G271" i="4"/>
  <c r="H271" i="4"/>
  <c r="I271" i="4"/>
  <c r="J271" i="4"/>
  <c r="K271" i="4"/>
  <c r="B278" i="4"/>
  <c r="B279" i="4"/>
  <c r="B280" i="4"/>
  <c r="B281" i="4"/>
  <c r="B282" i="4"/>
  <c r="B283" i="4"/>
  <c r="B284" i="4"/>
  <c r="B285" i="4"/>
  <c r="B286" i="4"/>
  <c r="B287" i="4"/>
  <c r="C288" i="4"/>
  <c r="D288" i="4"/>
  <c r="E288" i="4"/>
  <c r="F288" i="4"/>
  <c r="G288" i="4"/>
  <c r="H288" i="4"/>
  <c r="I288" i="4"/>
  <c r="J288" i="4"/>
  <c r="K288" i="4"/>
  <c r="B291" i="4"/>
  <c r="B292" i="4"/>
  <c r="B293" i="4"/>
  <c r="B294" i="4"/>
  <c r="B295" i="4"/>
  <c r="B296" i="4"/>
  <c r="B297" i="4"/>
  <c r="B298" i="4"/>
  <c r="B299" i="4"/>
  <c r="B300" i="4"/>
  <c r="C301" i="4"/>
  <c r="D301" i="4"/>
  <c r="E301" i="4"/>
  <c r="F301" i="4"/>
  <c r="G301" i="4"/>
  <c r="H301" i="4"/>
  <c r="I301" i="4"/>
  <c r="J301" i="4"/>
  <c r="K301" i="4"/>
  <c r="K303" i="4" s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C33" i="3"/>
  <c r="D33" i="3"/>
  <c r="E33" i="3"/>
  <c r="F33" i="3"/>
  <c r="G33" i="3"/>
  <c r="H33" i="3"/>
  <c r="I33" i="3"/>
  <c r="J33" i="3"/>
  <c r="K33" i="3"/>
  <c r="B34" i="3"/>
  <c r="B36" i="3"/>
  <c r="B37" i="3"/>
  <c r="B38" i="3"/>
  <c r="B39" i="3"/>
  <c r="B40" i="3"/>
  <c r="B41" i="3"/>
  <c r="B42" i="3"/>
  <c r="B43" i="3"/>
  <c r="B44" i="3"/>
  <c r="B45" i="3"/>
  <c r="B46" i="3"/>
  <c r="P6" i="1" s="1"/>
  <c r="B47" i="3"/>
  <c r="B48" i="3"/>
  <c r="B49" i="3"/>
  <c r="B50" i="3"/>
  <c r="B51" i="3"/>
  <c r="B52" i="3"/>
  <c r="B53" i="3"/>
  <c r="B54" i="3"/>
  <c r="P14" i="1" s="1"/>
  <c r="B55" i="3"/>
  <c r="B56" i="3"/>
  <c r="B57" i="3"/>
  <c r="B58" i="3"/>
  <c r="P18" i="1" s="1"/>
  <c r="B59" i="3"/>
  <c r="B60" i="3"/>
  <c r="B61" i="3"/>
  <c r="B62" i="3"/>
  <c r="P22" i="1" s="1"/>
  <c r="B63" i="3"/>
  <c r="B64" i="3"/>
  <c r="B65" i="3"/>
  <c r="B66" i="3"/>
  <c r="C67" i="3"/>
  <c r="D67" i="3"/>
  <c r="E67" i="3"/>
  <c r="F67" i="3"/>
  <c r="G67" i="3"/>
  <c r="H67" i="3"/>
  <c r="I67" i="3"/>
  <c r="J67" i="3"/>
  <c r="K67" i="3"/>
  <c r="B70" i="3"/>
  <c r="B71" i="3"/>
  <c r="B72" i="3"/>
  <c r="P33" i="1" s="1"/>
  <c r="B73" i="3"/>
  <c r="P34" i="1" s="1"/>
  <c r="B74" i="3"/>
  <c r="B75" i="3"/>
  <c r="B76" i="3"/>
  <c r="P37" i="1" s="1"/>
  <c r="B77" i="3"/>
  <c r="P38" i="1" s="1"/>
  <c r="B78" i="3"/>
  <c r="B79" i="3"/>
  <c r="B80" i="3"/>
  <c r="P41" i="1" s="1"/>
  <c r="B81" i="3"/>
  <c r="P42" i="1" s="1"/>
  <c r="B82" i="3"/>
  <c r="B83" i="3"/>
  <c r="B84" i="3"/>
  <c r="P45" i="1" s="1"/>
  <c r="B85" i="3"/>
  <c r="P46" i="1" s="1"/>
  <c r="B86" i="3"/>
  <c r="B87" i="3"/>
  <c r="B88" i="3"/>
  <c r="P49" i="1" s="1"/>
  <c r="B89" i="3"/>
  <c r="P50" i="1" s="1"/>
  <c r="B90" i="3"/>
  <c r="B91" i="3"/>
  <c r="B92" i="3"/>
  <c r="B93" i="3"/>
  <c r="P54" i="1" s="1"/>
  <c r="B94" i="3"/>
  <c r="B95" i="3"/>
  <c r="B96" i="3"/>
  <c r="B97" i="3"/>
  <c r="P58" i="1" s="1"/>
  <c r="B98" i="3"/>
  <c r="B99" i="3"/>
  <c r="C100" i="3"/>
  <c r="D100" i="3"/>
  <c r="E100" i="3"/>
  <c r="F100" i="3"/>
  <c r="G100" i="3"/>
  <c r="G237" i="3" s="1"/>
  <c r="G267" i="3" s="1"/>
  <c r="H100" i="3"/>
  <c r="I100" i="3"/>
  <c r="J100" i="3"/>
  <c r="K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C134" i="3"/>
  <c r="D134" i="3"/>
  <c r="E134" i="3"/>
  <c r="F134" i="3"/>
  <c r="G134" i="3"/>
  <c r="H134" i="3"/>
  <c r="I134" i="3"/>
  <c r="J134" i="3"/>
  <c r="K134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C168" i="3"/>
  <c r="D168" i="3"/>
  <c r="E168" i="3"/>
  <c r="F168" i="3"/>
  <c r="G168" i="3"/>
  <c r="H168" i="3"/>
  <c r="I168" i="3"/>
  <c r="J168" i="3"/>
  <c r="K168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C201" i="3"/>
  <c r="D201" i="3"/>
  <c r="E201" i="3"/>
  <c r="F201" i="3"/>
  <c r="G201" i="3"/>
  <c r="H201" i="3"/>
  <c r="I201" i="3"/>
  <c r="J201" i="3"/>
  <c r="J237" i="3" s="1"/>
  <c r="K201" i="3"/>
  <c r="B202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C235" i="3"/>
  <c r="D235" i="3"/>
  <c r="E235" i="3"/>
  <c r="F235" i="3"/>
  <c r="F237" i="3" s="1"/>
  <c r="G235" i="3"/>
  <c r="H235" i="3"/>
  <c r="I235" i="3"/>
  <c r="J235" i="3"/>
  <c r="K235" i="3"/>
  <c r="B242" i="3"/>
  <c r="B243" i="3"/>
  <c r="B244" i="3"/>
  <c r="B245" i="3"/>
  <c r="B246" i="3"/>
  <c r="B247" i="3"/>
  <c r="B249" i="3"/>
  <c r="B250" i="3"/>
  <c r="B251" i="3"/>
  <c r="C252" i="3"/>
  <c r="D252" i="3"/>
  <c r="E252" i="3"/>
  <c r="F252" i="3"/>
  <c r="G252" i="3"/>
  <c r="H252" i="3"/>
  <c r="I252" i="3"/>
  <c r="J252" i="3"/>
  <c r="K252" i="3"/>
  <c r="B255" i="3"/>
  <c r="B256" i="3"/>
  <c r="B257" i="3"/>
  <c r="B258" i="3"/>
  <c r="B259" i="3"/>
  <c r="B260" i="3"/>
  <c r="B261" i="3"/>
  <c r="B262" i="3"/>
  <c r="B263" i="3"/>
  <c r="C264" i="3"/>
  <c r="D264" i="3"/>
  <c r="E264" i="3"/>
  <c r="F264" i="3"/>
  <c r="G264" i="3"/>
  <c r="H264" i="3"/>
  <c r="I264" i="3"/>
  <c r="J264" i="3"/>
  <c r="K264" i="3"/>
  <c r="B1" i="1"/>
  <c r="B3" i="1"/>
  <c r="M3" i="1" s="1"/>
  <c r="N3" i="1"/>
  <c r="O3" i="1"/>
  <c r="P3" i="1"/>
  <c r="B4" i="1"/>
  <c r="N4" i="1"/>
  <c r="O4" i="1"/>
  <c r="B5" i="1"/>
  <c r="M5" i="1" s="1"/>
  <c r="N5" i="1"/>
  <c r="O5" i="1"/>
  <c r="P5" i="1"/>
  <c r="B6" i="1"/>
  <c r="N6" i="1"/>
  <c r="O6" i="1"/>
  <c r="B7" i="1"/>
  <c r="M7" i="1" s="1"/>
  <c r="N7" i="1"/>
  <c r="O7" i="1"/>
  <c r="P7" i="1"/>
  <c r="B8" i="1"/>
  <c r="N8" i="1"/>
  <c r="O8" i="1"/>
  <c r="B9" i="1"/>
  <c r="M9" i="1"/>
  <c r="N9" i="1"/>
  <c r="O9" i="1"/>
  <c r="P9" i="1"/>
  <c r="Q9" i="1"/>
  <c r="B10" i="1"/>
  <c r="N10" i="1"/>
  <c r="O10" i="1"/>
  <c r="B11" i="1"/>
  <c r="M11" i="1"/>
  <c r="N11" i="1"/>
  <c r="O11" i="1"/>
  <c r="P11" i="1"/>
  <c r="Q11" i="1"/>
  <c r="B12" i="1"/>
  <c r="N12" i="1"/>
  <c r="O12" i="1"/>
  <c r="B13" i="1"/>
  <c r="N13" i="1"/>
  <c r="O13" i="1"/>
  <c r="P13" i="1"/>
  <c r="B14" i="1"/>
  <c r="M14" i="1" s="1"/>
  <c r="N14" i="1"/>
  <c r="O14" i="1"/>
  <c r="B15" i="1"/>
  <c r="N15" i="1"/>
  <c r="O15" i="1"/>
  <c r="P15" i="1"/>
  <c r="B16" i="1"/>
  <c r="N16" i="1"/>
  <c r="O16" i="1"/>
  <c r="B17" i="1"/>
  <c r="M17" i="1"/>
  <c r="N17" i="1"/>
  <c r="O17" i="1"/>
  <c r="P17" i="1"/>
  <c r="Q17" i="1"/>
  <c r="B18" i="1"/>
  <c r="N18" i="1"/>
  <c r="O18" i="1"/>
  <c r="Q18" i="1"/>
  <c r="B19" i="1"/>
  <c r="M19" i="1"/>
  <c r="N19" i="1"/>
  <c r="O19" i="1"/>
  <c r="P19" i="1"/>
  <c r="Q19" i="1"/>
  <c r="B20" i="1"/>
  <c r="N20" i="1"/>
  <c r="O20" i="1"/>
  <c r="B21" i="1"/>
  <c r="M21" i="1" s="1"/>
  <c r="N21" i="1"/>
  <c r="O21" i="1"/>
  <c r="P21" i="1"/>
  <c r="B22" i="1"/>
  <c r="N22" i="1"/>
  <c r="O22" i="1"/>
  <c r="B23" i="1"/>
  <c r="M23" i="1" s="1"/>
  <c r="N23" i="1"/>
  <c r="O23" i="1"/>
  <c r="P23" i="1"/>
  <c r="B24" i="1"/>
  <c r="N24" i="1"/>
  <c r="O24" i="1"/>
  <c r="B25" i="1"/>
  <c r="M25" i="1"/>
  <c r="N25" i="1"/>
  <c r="O25" i="1"/>
  <c r="P25" i="1"/>
  <c r="Q25" i="1"/>
  <c r="B26" i="1"/>
  <c r="N26" i="1"/>
  <c r="O26" i="1"/>
  <c r="C27" i="1"/>
  <c r="D27" i="1"/>
  <c r="E27" i="1"/>
  <c r="F27" i="1"/>
  <c r="G27" i="1"/>
  <c r="H27" i="1"/>
  <c r="I27" i="1"/>
  <c r="J27" i="1"/>
  <c r="K27" i="1"/>
  <c r="B31" i="1"/>
  <c r="R31" i="1" s="1"/>
  <c r="M31" i="1"/>
  <c r="N31" i="1"/>
  <c r="O31" i="1"/>
  <c r="P31" i="1"/>
  <c r="Q31" i="1"/>
  <c r="B32" i="1"/>
  <c r="N32" i="1"/>
  <c r="O32" i="1"/>
  <c r="P32" i="1"/>
  <c r="B33" i="1"/>
  <c r="N33" i="1"/>
  <c r="O33" i="1"/>
  <c r="B34" i="1"/>
  <c r="R34" i="1" s="1"/>
  <c r="M34" i="1"/>
  <c r="N34" i="1"/>
  <c r="O34" i="1"/>
  <c r="Q34" i="1"/>
  <c r="B35" i="1"/>
  <c r="N35" i="1"/>
  <c r="O35" i="1"/>
  <c r="P35" i="1"/>
  <c r="B36" i="1"/>
  <c r="M36" i="1"/>
  <c r="N36" i="1"/>
  <c r="O36" i="1"/>
  <c r="P36" i="1"/>
  <c r="Q36" i="1"/>
  <c r="R36" i="1"/>
  <c r="B37" i="1"/>
  <c r="N37" i="1"/>
  <c r="O37" i="1"/>
  <c r="B38" i="1"/>
  <c r="R38" i="1" s="1"/>
  <c r="N38" i="1"/>
  <c r="O38" i="1"/>
  <c r="Q38" i="1"/>
  <c r="B39" i="1"/>
  <c r="M39" i="1"/>
  <c r="N39" i="1"/>
  <c r="O39" i="1"/>
  <c r="P39" i="1"/>
  <c r="Q39" i="1"/>
  <c r="R39" i="1"/>
  <c r="B40" i="1"/>
  <c r="M40" i="1" s="1"/>
  <c r="N40" i="1"/>
  <c r="O40" i="1"/>
  <c r="P40" i="1"/>
  <c r="R40" i="1"/>
  <c r="B41" i="1"/>
  <c r="N41" i="1"/>
  <c r="O41" i="1"/>
  <c r="B42" i="1"/>
  <c r="R42" i="1" s="1"/>
  <c r="M42" i="1"/>
  <c r="N42" i="1"/>
  <c r="O42" i="1"/>
  <c r="Q42" i="1"/>
  <c r="B43" i="1"/>
  <c r="R43" i="1" s="1"/>
  <c r="N43" i="1"/>
  <c r="O43" i="1"/>
  <c r="P43" i="1"/>
  <c r="B44" i="1"/>
  <c r="R44" i="1" s="1"/>
  <c r="M44" i="1"/>
  <c r="N44" i="1"/>
  <c r="O44" i="1"/>
  <c r="P44" i="1"/>
  <c r="Q44" i="1"/>
  <c r="B45" i="1"/>
  <c r="N45" i="1"/>
  <c r="O45" i="1"/>
  <c r="B46" i="1"/>
  <c r="R46" i="1" s="1"/>
  <c r="M46" i="1"/>
  <c r="N46" i="1"/>
  <c r="O46" i="1"/>
  <c r="Q46" i="1"/>
  <c r="B47" i="1"/>
  <c r="M47" i="1" s="1"/>
  <c r="N47" i="1"/>
  <c r="O47" i="1"/>
  <c r="P47" i="1"/>
  <c r="B48" i="1"/>
  <c r="R48" i="1" s="1"/>
  <c r="M48" i="1"/>
  <c r="N48" i="1"/>
  <c r="O48" i="1"/>
  <c r="P48" i="1"/>
  <c r="Q48" i="1"/>
  <c r="B49" i="1"/>
  <c r="N49" i="1"/>
  <c r="O49" i="1"/>
  <c r="B50" i="1"/>
  <c r="R50" i="1" s="1"/>
  <c r="M50" i="1"/>
  <c r="N50" i="1"/>
  <c r="O50" i="1"/>
  <c r="Q50" i="1"/>
  <c r="B51" i="1"/>
  <c r="R51" i="1" s="1"/>
  <c r="M51" i="1"/>
  <c r="N51" i="1"/>
  <c r="O51" i="1"/>
  <c r="P51" i="1"/>
  <c r="Q51" i="1"/>
  <c r="B52" i="1"/>
  <c r="M52" i="1"/>
  <c r="N52" i="1"/>
  <c r="O52" i="1"/>
  <c r="P52" i="1"/>
  <c r="Q52" i="1"/>
  <c r="R52" i="1"/>
  <c r="B53" i="1"/>
  <c r="N53" i="1"/>
  <c r="O53" i="1"/>
  <c r="P53" i="1"/>
  <c r="B54" i="1"/>
  <c r="R54" i="1" s="1"/>
  <c r="M54" i="1"/>
  <c r="N54" i="1"/>
  <c r="O54" i="1"/>
  <c r="Q54" i="1"/>
  <c r="B55" i="1"/>
  <c r="M55" i="1"/>
  <c r="N55" i="1"/>
  <c r="O55" i="1"/>
  <c r="P55" i="1"/>
  <c r="Q55" i="1"/>
  <c r="R55" i="1"/>
  <c r="B56" i="1"/>
  <c r="M56" i="1"/>
  <c r="N56" i="1"/>
  <c r="O56" i="1"/>
  <c r="P56" i="1"/>
  <c r="Q56" i="1"/>
  <c r="R56" i="1"/>
  <c r="B57" i="1"/>
  <c r="N57" i="1"/>
  <c r="O57" i="1"/>
  <c r="P57" i="1"/>
  <c r="B58" i="1"/>
  <c r="R58" i="1" s="1"/>
  <c r="N58" i="1"/>
  <c r="O58" i="1"/>
  <c r="Q58" i="1"/>
  <c r="B59" i="1"/>
  <c r="M59" i="1"/>
  <c r="N59" i="1"/>
  <c r="O59" i="1"/>
  <c r="P59" i="1"/>
  <c r="Q59" i="1"/>
  <c r="R59" i="1"/>
  <c r="B60" i="1"/>
  <c r="M60" i="1" s="1"/>
  <c r="N60" i="1"/>
  <c r="O60" i="1"/>
  <c r="P60" i="1"/>
  <c r="C61" i="1"/>
  <c r="D61" i="1"/>
  <c r="E61" i="1"/>
  <c r="F61" i="1"/>
  <c r="G61" i="1"/>
  <c r="H61" i="1"/>
  <c r="I61" i="1"/>
  <c r="J61" i="1"/>
  <c r="K61" i="1"/>
  <c r="O61" i="1"/>
  <c r="B63" i="1"/>
  <c r="B65" i="1"/>
  <c r="M65" i="1"/>
  <c r="N65" i="1"/>
  <c r="O65" i="1"/>
  <c r="P65" i="1"/>
  <c r="Q65" i="1"/>
  <c r="R65" i="1"/>
  <c r="B66" i="1"/>
  <c r="N66" i="1"/>
  <c r="O66" i="1"/>
  <c r="P66" i="1"/>
  <c r="B67" i="1"/>
  <c r="R67" i="1" s="1"/>
  <c r="M67" i="1"/>
  <c r="N67" i="1"/>
  <c r="O67" i="1"/>
  <c r="P67" i="1"/>
  <c r="Q67" i="1"/>
  <c r="B68" i="1"/>
  <c r="R68" i="1" s="1"/>
  <c r="M68" i="1"/>
  <c r="N68" i="1"/>
  <c r="O68" i="1"/>
  <c r="P68" i="1"/>
  <c r="Q68" i="1"/>
  <c r="B69" i="1"/>
  <c r="M69" i="1"/>
  <c r="N69" i="1"/>
  <c r="O69" i="1"/>
  <c r="P69" i="1"/>
  <c r="Q69" i="1"/>
  <c r="R69" i="1"/>
  <c r="B70" i="1"/>
  <c r="N70" i="1"/>
  <c r="O70" i="1"/>
  <c r="P70" i="1"/>
  <c r="B71" i="1"/>
  <c r="R71" i="1" s="1"/>
  <c r="M71" i="1"/>
  <c r="N71" i="1"/>
  <c r="O71" i="1"/>
  <c r="P71" i="1"/>
  <c r="Q71" i="1"/>
  <c r="B72" i="1"/>
  <c r="R72" i="1" s="1"/>
  <c r="M72" i="1"/>
  <c r="N72" i="1"/>
  <c r="O72" i="1"/>
  <c r="P72" i="1"/>
  <c r="Q72" i="1"/>
  <c r="B73" i="1"/>
  <c r="M73" i="1"/>
  <c r="N73" i="1"/>
  <c r="O73" i="1"/>
  <c r="P73" i="1"/>
  <c r="Q73" i="1"/>
  <c r="R73" i="1"/>
  <c r="B74" i="1"/>
  <c r="N74" i="1"/>
  <c r="O74" i="1"/>
  <c r="P74" i="1"/>
  <c r="B75" i="1"/>
  <c r="R75" i="1" s="1"/>
  <c r="M75" i="1"/>
  <c r="N75" i="1"/>
  <c r="O75" i="1"/>
  <c r="P75" i="1"/>
  <c r="Q75" i="1"/>
  <c r="B76" i="1"/>
  <c r="R76" i="1" s="1"/>
  <c r="M76" i="1"/>
  <c r="N76" i="1"/>
  <c r="O76" i="1"/>
  <c r="P76" i="1"/>
  <c r="Q76" i="1"/>
  <c r="B77" i="1"/>
  <c r="M77" i="1"/>
  <c r="N77" i="1"/>
  <c r="O77" i="1"/>
  <c r="P77" i="1"/>
  <c r="Q77" i="1"/>
  <c r="R77" i="1"/>
  <c r="B78" i="1"/>
  <c r="N78" i="1"/>
  <c r="O78" i="1"/>
  <c r="P78" i="1"/>
  <c r="B79" i="1"/>
  <c r="R79" i="1" s="1"/>
  <c r="M79" i="1"/>
  <c r="N79" i="1"/>
  <c r="O79" i="1"/>
  <c r="P79" i="1"/>
  <c r="Q79" i="1"/>
  <c r="B80" i="1"/>
  <c r="R80" i="1" s="1"/>
  <c r="M80" i="1"/>
  <c r="N80" i="1"/>
  <c r="O80" i="1"/>
  <c r="P80" i="1"/>
  <c r="Q80" i="1"/>
  <c r="B81" i="1"/>
  <c r="M81" i="1"/>
  <c r="N81" i="1"/>
  <c r="O81" i="1"/>
  <c r="P81" i="1"/>
  <c r="Q81" i="1"/>
  <c r="R81" i="1"/>
  <c r="B82" i="1"/>
  <c r="N82" i="1"/>
  <c r="O82" i="1"/>
  <c r="P82" i="1"/>
  <c r="B83" i="1"/>
  <c r="R83" i="1" s="1"/>
  <c r="M83" i="1"/>
  <c r="N83" i="1"/>
  <c r="O83" i="1"/>
  <c r="P83" i="1"/>
  <c r="Q83" i="1"/>
  <c r="B84" i="1"/>
  <c r="R84" i="1" s="1"/>
  <c r="M84" i="1"/>
  <c r="N84" i="1"/>
  <c r="O84" i="1"/>
  <c r="P84" i="1"/>
  <c r="Q84" i="1"/>
  <c r="B85" i="1"/>
  <c r="M85" i="1"/>
  <c r="N85" i="1"/>
  <c r="O85" i="1"/>
  <c r="P85" i="1"/>
  <c r="Q85" i="1"/>
  <c r="R85" i="1"/>
  <c r="B86" i="1"/>
  <c r="N86" i="1"/>
  <c r="O86" i="1"/>
  <c r="P86" i="1"/>
  <c r="B87" i="1"/>
  <c r="R87" i="1" s="1"/>
  <c r="M87" i="1"/>
  <c r="N87" i="1"/>
  <c r="O87" i="1"/>
  <c r="P87" i="1"/>
  <c r="Q87" i="1"/>
  <c r="B88" i="1"/>
  <c r="R88" i="1" s="1"/>
  <c r="M88" i="1"/>
  <c r="N88" i="1"/>
  <c r="O88" i="1"/>
  <c r="P88" i="1"/>
  <c r="Q88" i="1"/>
  <c r="B89" i="1"/>
  <c r="M89" i="1"/>
  <c r="N89" i="1"/>
  <c r="O89" i="1"/>
  <c r="P89" i="1"/>
  <c r="Q89" i="1"/>
  <c r="R89" i="1"/>
  <c r="B90" i="1"/>
  <c r="N90" i="1"/>
  <c r="O90" i="1"/>
  <c r="P90" i="1"/>
  <c r="B91" i="1"/>
  <c r="R91" i="1" s="1"/>
  <c r="M91" i="1"/>
  <c r="N91" i="1"/>
  <c r="O91" i="1"/>
  <c r="P91" i="1"/>
  <c r="Q91" i="1"/>
  <c r="B92" i="1"/>
  <c r="R92" i="1" s="1"/>
  <c r="M92" i="1"/>
  <c r="N92" i="1"/>
  <c r="O92" i="1"/>
  <c r="P92" i="1"/>
  <c r="Q92" i="1"/>
  <c r="B93" i="1"/>
  <c r="M93" i="1"/>
  <c r="N93" i="1"/>
  <c r="O93" i="1"/>
  <c r="P93" i="1"/>
  <c r="Q93" i="1"/>
  <c r="R93" i="1"/>
  <c r="B94" i="1"/>
  <c r="N94" i="1"/>
  <c r="O94" i="1"/>
  <c r="P94" i="1"/>
  <c r="B95" i="1"/>
  <c r="M95" i="1"/>
  <c r="N95" i="1"/>
  <c r="O95" i="1"/>
  <c r="P95" i="1"/>
  <c r="Q95" i="1"/>
  <c r="C96" i="1"/>
  <c r="N96" i="1" s="1"/>
  <c r="D96" i="1"/>
  <c r="E96" i="1"/>
  <c r="F96" i="1"/>
  <c r="G96" i="1"/>
  <c r="H96" i="1"/>
  <c r="I96" i="1"/>
  <c r="J96" i="1"/>
  <c r="K96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C131" i="1"/>
  <c r="D131" i="1"/>
  <c r="E131" i="1"/>
  <c r="F131" i="1"/>
  <c r="G131" i="1"/>
  <c r="H131" i="1"/>
  <c r="I131" i="1"/>
  <c r="J131" i="1"/>
  <c r="K131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C165" i="1"/>
  <c r="D165" i="1"/>
  <c r="E165" i="1"/>
  <c r="E220" i="1" s="1"/>
  <c r="F165" i="1"/>
  <c r="G165" i="1"/>
  <c r="H165" i="1"/>
  <c r="I165" i="1"/>
  <c r="J165" i="1"/>
  <c r="K165" i="1"/>
  <c r="B167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C200" i="1"/>
  <c r="D200" i="1"/>
  <c r="E200" i="1"/>
  <c r="F200" i="1"/>
  <c r="G200" i="1"/>
  <c r="H200" i="1"/>
  <c r="I200" i="1"/>
  <c r="J200" i="1"/>
  <c r="K200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C218" i="1"/>
  <c r="D218" i="1"/>
  <c r="E218" i="1"/>
  <c r="F218" i="1"/>
  <c r="F220" i="1" s="1"/>
  <c r="G218" i="1"/>
  <c r="H218" i="1"/>
  <c r="I218" i="1"/>
  <c r="J218" i="1"/>
  <c r="J220" i="1" s="1"/>
  <c r="K218" i="1"/>
  <c r="I220" i="1"/>
  <c r="O211" i="6" l="1"/>
  <c r="B200" i="1"/>
  <c r="M15" i="1"/>
  <c r="Q15" i="1"/>
  <c r="P10" i="1"/>
  <c r="Q10" i="1" s="1"/>
  <c r="M10" i="1"/>
  <c r="I273" i="4"/>
  <c r="I303" i="4" s="1"/>
  <c r="B271" i="5"/>
  <c r="I273" i="5"/>
  <c r="H273" i="5"/>
  <c r="O85" i="6"/>
  <c r="O89" i="6"/>
  <c r="O93" i="6"/>
  <c r="O97" i="6"/>
  <c r="O101" i="6"/>
  <c r="P138" i="6"/>
  <c r="O248" i="6"/>
  <c r="O57" i="6"/>
  <c r="O107" i="6"/>
  <c r="M43" i="1"/>
  <c r="Q43" i="1"/>
  <c r="M6" i="1"/>
  <c r="Q6" i="1"/>
  <c r="B27" i="1"/>
  <c r="P26" i="1"/>
  <c r="Q26" i="1" s="1"/>
  <c r="M26" i="1"/>
  <c r="J303" i="4"/>
  <c r="E273" i="4"/>
  <c r="E303" i="4" s="1"/>
  <c r="B61" i="1"/>
  <c r="R60" i="1"/>
  <c r="R47" i="1"/>
  <c r="M22" i="1"/>
  <c r="Q22" i="1"/>
  <c r="M13" i="1"/>
  <c r="Q13" i="1"/>
  <c r="G303" i="4"/>
  <c r="R95" i="1"/>
  <c r="O137" i="6"/>
  <c r="Q60" i="1"/>
  <c r="M58" i="1"/>
  <c r="Q47" i="1"/>
  <c r="M35" i="1"/>
  <c r="Q35" i="1"/>
  <c r="R35" i="1"/>
  <c r="M32" i="1"/>
  <c r="Q32" i="1"/>
  <c r="R32" i="1"/>
  <c r="M18" i="1"/>
  <c r="J267" i="3"/>
  <c r="F267" i="3"/>
  <c r="C273" i="4"/>
  <c r="C303" i="4" s="1"/>
  <c r="Q40" i="1"/>
  <c r="M38" i="1"/>
  <c r="Q23" i="1"/>
  <c r="Q21" i="1"/>
  <c r="Q14" i="1"/>
  <c r="Q7" i="1"/>
  <c r="Q5" i="1"/>
  <c r="H237" i="3"/>
  <c r="H267" i="3" s="1"/>
  <c r="D237" i="3"/>
  <c r="H273" i="4"/>
  <c r="H303" i="4" s="1"/>
  <c r="D273" i="4"/>
  <c r="D303" i="4" s="1"/>
  <c r="F273" i="4"/>
  <c r="F303" i="4" s="1"/>
  <c r="O74" i="6"/>
  <c r="O78" i="6"/>
  <c r="O82" i="6"/>
  <c r="O86" i="6"/>
  <c r="O90" i="6"/>
  <c r="O94" i="6"/>
  <c r="O98" i="6"/>
  <c r="O102" i="6"/>
  <c r="G274" i="6"/>
  <c r="K274" i="6"/>
  <c r="P173" i="6"/>
  <c r="O249" i="6"/>
  <c r="O16" i="6"/>
  <c r="O68" i="6"/>
  <c r="O64" i="6"/>
  <c r="O60" i="6"/>
  <c r="O56" i="6"/>
  <c r="O52" i="6"/>
  <c r="O48" i="6"/>
  <c r="O133" i="6"/>
  <c r="O129" i="6"/>
  <c r="O125" i="6"/>
  <c r="O121" i="6"/>
  <c r="O117" i="6"/>
  <c r="O113" i="6"/>
  <c r="O109" i="6"/>
  <c r="O170" i="6"/>
  <c r="O166" i="6"/>
  <c r="O162" i="6"/>
  <c r="O158" i="6"/>
  <c r="O154" i="6"/>
  <c r="O150" i="6"/>
  <c r="O146" i="6"/>
  <c r="O142" i="6"/>
  <c r="O203" i="6"/>
  <c r="O199" i="6"/>
  <c r="O195" i="6"/>
  <c r="O191" i="6"/>
  <c r="O187" i="6"/>
  <c r="O183" i="6"/>
  <c r="O179" i="6"/>
  <c r="O241" i="6"/>
  <c r="O237" i="6"/>
  <c r="O232" i="6"/>
  <c r="O228" i="6"/>
  <c r="O224" i="6"/>
  <c r="O220" i="6"/>
  <c r="O216" i="6"/>
  <c r="O212" i="6"/>
  <c r="O4" i="6"/>
  <c r="O8" i="6"/>
  <c r="P34" i="6"/>
  <c r="O31" i="6"/>
  <c r="O27" i="6"/>
  <c r="O23" i="6"/>
  <c r="O19" i="6"/>
  <c r="Q3" i="1"/>
  <c r="B235" i="3"/>
  <c r="J273" i="5"/>
  <c r="F273" i="5"/>
  <c r="O75" i="6"/>
  <c r="O79" i="6"/>
  <c r="O83" i="6"/>
  <c r="O87" i="6"/>
  <c r="O91" i="6"/>
  <c r="O95" i="6"/>
  <c r="O99" i="6"/>
  <c r="P103" i="6"/>
  <c r="D274" i="6"/>
  <c r="H274" i="6"/>
  <c r="L274" i="6"/>
  <c r="O250" i="6"/>
  <c r="P69" i="6"/>
  <c r="O15" i="6"/>
  <c r="O67" i="6"/>
  <c r="O63" i="6"/>
  <c r="O59" i="6"/>
  <c r="O55" i="6"/>
  <c r="O51" i="6"/>
  <c r="O47" i="6"/>
  <c r="O136" i="6"/>
  <c r="O132" i="6"/>
  <c r="O128" i="6"/>
  <c r="O124" i="6"/>
  <c r="O120" i="6"/>
  <c r="O116" i="6"/>
  <c r="O112" i="6"/>
  <c r="O108" i="6"/>
  <c r="O169" i="6"/>
  <c r="O165" i="6"/>
  <c r="O161" i="6"/>
  <c r="O157" i="6"/>
  <c r="O153" i="6"/>
  <c r="O149" i="6"/>
  <c r="O145" i="6"/>
  <c r="O206" i="6"/>
  <c r="O202" i="6"/>
  <c r="O198" i="6"/>
  <c r="O194" i="6"/>
  <c r="O190" i="6"/>
  <c r="O186" i="6"/>
  <c r="O182" i="6"/>
  <c r="O178" i="6"/>
  <c r="O240" i="6"/>
  <c r="O236" i="6"/>
  <c r="O231" i="6"/>
  <c r="O227" i="6"/>
  <c r="O223" i="6"/>
  <c r="O219" i="6"/>
  <c r="O215" i="6"/>
  <c r="O233" i="6"/>
  <c r="O5" i="6"/>
  <c r="O9" i="6"/>
  <c r="O30" i="6"/>
  <c r="O26" i="6"/>
  <c r="O22" i="6"/>
  <c r="O18" i="6"/>
  <c r="K237" i="3"/>
  <c r="K267" i="3" s="1"/>
  <c r="C237" i="3"/>
  <c r="C267" i="3" s="1"/>
  <c r="E273" i="5"/>
  <c r="O76" i="6"/>
  <c r="O80" i="6"/>
  <c r="O84" i="6"/>
  <c r="O88" i="6"/>
  <c r="O92" i="6"/>
  <c r="O96" i="6"/>
  <c r="O100" i="6"/>
  <c r="I274" i="6"/>
  <c r="O247" i="6"/>
  <c r="O73" i="6"/>
  <c r="O14" i="6"/>
  <c r="O66" i="6"/>
  <c r="O62" i="6"/>
  <c r="O58" i="6"/>
  <c r="O54" i="6"/>
  <c r="O50" i="6"/>
  <c r="O46" i="6"/>
  <c r="O135" i="6"/>
  <c r="O131" i="6"/>
  <c r="O127" i="6"/>
  <c r="O123" i="6"/>
  <c r="O119" i="6"/>
  <c r="O115" i="6"/>
  <c r="O111" i="6"/>
  <c r="O172" i="6"/>
  <c r="O168" i="6"/>
  <c r="O164" i="6"/>
  <c r="O160" i="6"/>
  <c r="O156" i="6"/>
  <c r="O152" i="6"/>
  <c r="O148" i="6"/>
  <c r="O144" i="6"/>
  <c r="O205" i="6"/>
  <c r="O201" i="6"/>
  <c r="O197" i="6"/>
  <c r="O193" i="6"/>
  <c r="O189" i="6"/>
  <c r="O185" i="6"/>
  <c r="O181" i="6"/>
  <c r="O177" i="6"/>
  <c r="O239" i="6"/>
  <c r="O235" i="6"/>
  <c r="O230" i="6"/>
  <c r="O226" i="6"/>
  <c r="O222" i="6"/>
  <c r="O218" i="6"/>
  <c r="O214" i="6"/>
  <c r="P242" i="6"/>
  <c r="O6" i="6"/>
  <c r="O10" i="6"/>
  <c r="O33" i="6"/>
  <c r="O29" i="6"/>
  <c r="O25" i="6"/>
  <c r="O21" i="6"/>
  <c r="O17" i="6"/>
  <c r="Q242" i="6"/>
  <c r="Q207" i="6"/>
  <c r="Q173" i="6"/>
  <c r="C138" i="6"/>
  <c r="Q138" i="6"/>
  <c r="Q69" i="6"/>
  <c r="Q103" i="6"/>
  <c r="Q34" i="6"/>
  <c r="C34" i="6"/>
  <c r="O34" i="6" s="1"/>
  <c r="C69" i="6"/>
  <c r="O69" i="6" s="1"/>
  <c r="C259" i="6"/>
  <c r="C207" i="6"/>
  <c r="C173" i="6"/>
  <c r="O173" i="6" s="1"/>
  <c r="C242" i="6"/>
  <c r="O242" i="6" s="1"/>
  <c r="C103" i="6"/>
  <c r="O103" i="6" s="1"/>
  <c r="H220" i="1"/>
  <c r="O96" i="1"/>
  <c r="D220" i="1"/>
  <c r="M53" i="1"/>
  <c r="Q53" i="1"/>
  <c r="R53" i="1"/>
  <c r="M37" i="1"/>
  <c r="Q37" i="1"/>
  <c r="R37" i="1"/>
  <c r="B264" i="3"/>
  <c r="B201" i="3"/>
  <c r="P24" i="1"/>
  <c r="Q24" i="1" s="1"/>
  <c r="M24" i="1"/>
  <c r="P20" i="1"/>
  <c r="Q20" i="1" s="1"/>
  <c r="M20" i="1"/>
  <c r="P16" i="1"/>
  <c r="Q16" i="1" s="1"/>
  <c r="M16" i="1"/>
  <c r="P12" i="1"/>
  <c r="Q12" i="1" s="1"/>
  <c r="M12" i="1"/>
  <c r="P8" i="1"/>
  <c r="Q8" i="1" s="1"/>
  <c r="M8" i="1"/>
  <c r="P4" i="1"/>
  <c r="Q4" i="1" s="1"/>
  <c r="M4" i="1"/>
  <c r="B67" i="3"/>
  <c r="B170" i="4"/>
  <c r="B136" i="4"/>
  <c r="B204" i="5"/>
  <c r="B70" i="5"/>
  <c r="K273" i="5"/>
  <c r="B218" i="1"/>
  <c r="B131" i="1"/>
  <c r="M57" i="1"/>
  <c r="Q57" i="1"/>
  <c r="R57" i="1"/>
  <c r="M41" i="1"/>
  <c r="Q41" i="1"/>
  <c r="R41" i="1"/>
  <c r="B273" i="4"/>
  <c r="B204" i="4"/>
  <c r="B69" i="4"/>
  <c r="B237" i="5"/>
  <c r="B103" i="5"/>
  <c r="G273" i="5"/>
  <c r="C273" i="5"/>
  <c r="B165" i="1"/>
  <c r="M45" i="1"/>
  <c r="Q45" i="1"/>
  <c r="R45" i="1"/>
  <c r="D267" i="3"/>
  <c r="I237" i="3"/>
  <c r="I267" i="3" s="1"/>
  <c r="E237" i="3"/>
  <c r="E267" i="3" s="1"/>
  <c r="B134" i="3"/>
  <c r="P96" i="1" s="1"/>
  <c r="B100" i="3"/>
  <c r="P61" i="1" s="1"/>
  <c r="Q61" i="1" s="1"/>
  <c r="N61" i="1"/>
  <c r="B288" i="4"/>
  <c r="B237" i="4"/>
  <c r="B103" i="4"/>
  <c r="B136" i="5"/>
  <c r="B13" i="5"/>
  <c r="M94" i="1"/>
  <c r="Q94" i="1"/>
  <c r="R94" i="1"/>
  <c r="M90" i="1"/>
  <c r="Q90" i="1"/>
  <c r="R90" i="1"/>
  <c r="M86" i="1"/>
  <c r="Q86" i="1"/>
  <c r="R86" i="1"/>
  <c r="M82" i="1"/>
  <c r="Q82" i="1"/>
  <c r="R82" i="1"/>
  <c r="M78" i="1"/>
  <c r="Q78" i="1"/>
  <c r="R78" i="1"/>
  <c r="M74" i="1"/>
  <c r="Q74" i="1"/>
  <c r="R74" i="1"/>
  <c r="M70" i="1"/>
  <c r="Q70" i="1"/>
  <c r="R70" i="1"/>
  <c r="M66" i="1"/>
  <c r="Q66" i="1"/>
  <c r="R66" i="1"/>
  <c r="B96" i="1"/>
  <c r="M49" i="1"/>
  <c r="Q49" i="1"/>
  <c r="R49" i="1"/>
  <c r="M33" i="1"/>
  <c r="Q33" i="1"/>
  <c r="R33" i="1"/>
  <c r="K220" i="1"/>
  <c r="O27" i="1"/>
  <c r="G220" i="1"/>
  <c r="C220" i="1"/>
  <c r="N27" i="1"/>
  <c r="R61" i="1"/>
  <c r="B252" i="3"/>
  <c r="B168" i="3"/>
  <c r="B33" i="3"/>
  <c r="B301" i="4"/>
  <c r="B271" i="4"/>
  <c r="B170" i="5"/>
  <c r="B23" i="5"/>
  <c r="B303" i="4" l="1"/>
  <c r="O207" i="6"/>
  <c r="O138" i="6"/>
  <c r="C274" i="6"/>
  <c r="B220" i="1"/>
  <c r="M61" i="1"/>
  <c r="P27" i="1"/>
  <c r="Q27" i="1" s="1"/>
  <c r="M27" i="1"/>
  <c r="R96" i="1"/>
  <c r="Q96" i="1"/>
  <c r="M96" i="1"/>
  <c r="B237" i="3"/>
  <c r="B267" i="3" s="1"/>
  <c r="B27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<sst xmlns="http://schemas.openxmlformats.org/spreadsheetml/2006/main" count="3351" uniqueCount="652">
  <si>
    <t>MAGGIO 2021</t>
  </si>
  <si>
    <t>DATA</t>
  </si>
  <si>
    <t>TOT</t>
  </si>
  <si>
    <t>ITALIA</t>
  </si>
  <si>
    <t>FRANCIA</t>
  </si>
  <si>
    <t>GERMANIA</t>
  </si>
  <si>
    <t>REGNO UNITO</t>
  </si>
  <si>
    <t>SVIZZERA</t>
  </si>
  <si>
    <t>OLANDA</t>
  </si>
  <si>
    <t xml:space="preserve">SPAGNA </t>
  </si>
  <si>
    <t xml:space="preserve">USA </t>
  </si>
  <si>
    <t>ALTRE</t>
  </si>
  <si>
    <r>
      <t>Δ vs.</t>
    </r>
    <r>
      <rPr>
        <sz val="10"/>
        <rFont val="Arial"/>
        <family val="2"/>
      </rPr>
      <t xml:space="preserve"> 2019</t>
    </r>
  </si>
  <si>
    <t>Δ ITA</t>
  </si>
  <si>
    <t>Δ Estero</t>
  </si>
  <si>
    <t>Media '19,'18</t>
  </si>
  <si>
    <t>Δ vs. media '19,'18</t>
  </si>
  <si>
    <t>Δ vs 2020</t>
  </si>
  <si>
    <t>Cina</t>
  </si>
  <si>
    <t>Ucraina</t>
  </si>
  <si>
    <t>TOTALE</t>
  </si>
  <si>
    <t>GIUGNO 2021</t>
  </si>
  <si>
    <t>Polonia</t>
  </si>
  <si>
    <t xml:space="preserve">Belgio </t>
  </si>
  <si>
    <t xml:space="preserve">2 Romania, 1 Austria </t>
  </si>
  <si>
    <t>2 Austria, 2 India</t>
  </si>
  <si>
    <t>Austria</t>
  </si>
  <si>
    <t>LUGLIO 2021</t>
  </si>
  <si>
    <t>Israele</t>
  </si>
  <si>
    <t>Portogallo</t>
  </si>
  <si>
    <t xml:space="preserve">ufficio chiuso </t>
  </si>
  <si>
    <t>2 Israele, 2 Romania</t>
  </si>
  <si>
    <t>Austria, Danimarca, 7 Ungheria</t>
  </si>
  <si>
    <t xml:space="preserve">2 Belgio, 3 Danimarca </t>
  </si>
  <si>
    <t>3 Austria, 4 Belgio, 4 Danimarca, 1 Irlanda</t>
  </si>
  <si>
    <t>3 Belgio, 2 Israele</t>
  </si>
  <si>
    <t>2Belgio, 2 Israele</t>
  </si>
  <si>
    <t>2 Belgio, 4 Danimarca</t>
  </si>
  <si>
    <t>2 Romania, 2 Austria</t>
  </si>
  <si>
    <t>7 Ungheria</t>
  </si>
  <si>
    <t>AGOSTO 2021</t>
  </si>
  <si>
    <t>2 Israele, 2 Austria</t>
  </si>
  <si>
    <t xml:space="preserve">5 Israele, 2 Belgio </t>
  </si>
  <si>
    <t>Ungheria</t>
  </si>
  <si>
    <t>Brasile, Canada</t>
  </si>
  <si>
    <t>8 Belgio, 2 Argentina</t>
  </si>
  <si>
    <t>3 Colombia, 5 Belgio</t>
  </si>
  <si>
    <t>Belgio</t>
  </si>
  <si>
    <t>Israele, 8 Romania</t>
  </si>
  <si>
    <t xml:space="preserve">Israele </t>
  </si>
  <si>
    <t>2 Belgio, 2 Cina, 2 Uruguay</t>
  </si>
  <si>
    <t xml:space="preserve">2 Svezia, 2 Belgio </t>
  </si>
  <si>
    <t>4 Belgio, 2 Andorra</t>
  </si>
  <si>
    <t xml:space="preserve">Austria </t>
  </si>
  <si>
    <t>SETTEMBRE 2021</t>
  </si>
  <si>
    <t>2 Belgio, 2 Austria</t>
  </si>
  <si>
    <t>Polonia, 5 Portogallo</t>
  </si>
  <si>
    <t>2 Belgio, 2 Svezia</t>
  </si>
  <si>
    <t>OTTOBRE 2021</t>
  </si>
  <si>
    <t xml:space="preserve">2 Lituania, 2 Ucraina </t>
  </si>
  <si>
    <t>Georgia</t>
  </si>
  <si>
    <t>NOVEMBRE 2021</t>
  </si>
  <si>
    <t xml:space="preserve">TOTALE  </t>
  </si>
  <si>
    <t>Totale anno 2021</t>
  </si>
  <si>
    <t>Totale</t>
  </si>
  <si>
    <t>GIUGNO 2020</t>
  </si>
  <si>
    <t>Lussemburgo</t>
  </si>
  <si>
    <t>LUGLIO 2020</t>
  </si>
  <si>
    <t>1 Danimarca, 4 Belgio</t>
  </si>
  <si>
    <t>Andorra</t>
  </si>
  <si>
    <t>Finlandia</t>
  </si>
  <si>
    <t>Russia</t>
  </si>
  <si>
    <t xml:space="preserve">2 Messico, 2 Austria </t>
  </si>
  <si>
    <t>Messico</t>
  </si>
  <si>
    <t>India</t>
  </si>
  <si>
    <t xml:space="preserve">2 Belgio, 2 Norvegia </t>
  </si>
  <si>
    <t>AGOSTO 2020</t>
  </si>
  <si>
    <t>Marocco</t>
  </si>
  <si>
    <t>4 Belgio, 2 Danimarca, 2 Irlanda</t>
  </si>
  <si>
    <t>Canada</t>
  </si>
  <si>
    <t xml:space="preserve">3 Austria, Australia 1, Russia 2 </t>
  </si>
  <si>
    <t>2 Lussemburgo, 2 Cina</t>
  </si>
  <si>
    <t xml:space="preserve">2 Finlandia, 2 Irlanda, 2 Belgio </t>
  </si>
  <si>
    <t>SETTEMBRE 2020</t>
  </si>
  <si>
    <t>8 Belgio, 4 Danimarca</t>
  </si>
  <si>
    <t>Irlanda</t>
  </si>
  <si>
    <t>Albania</t>
  </si>
  <si>
    <t>OTTOBRE 2020</t>
  </si>
  <si>
    <t>Svezia</t>
  </si>
  <si>
    <t>NOVEMBRE 2020</t>
  </si>
  <si>
    <t>TOTALE 2020</t>
  </si>
  <si>
    <t>TOTALE 2019</t>
  </si>
  <si>
    <t>TOTALE 2018</t>
  </si>
  <si>
    <t>TOTALE 2017</t>
  </si>
  <si>
    <t>Media ultimi 3 anni</t>
  </si>
  <si>
    <t>Variazione rispetto a 2019</t>
  </si>
  <si>
    <t>Variazione rispetto a media</t>
  </si>
  <si>
    <t>APRILE 2019</t>
  </si>
  <si>
    <t>1 Australia, 2 Portogallo</t>
  </si>
  <si>
    <t>2 Israele, 6 Austria</t>
  </si>
  <si>
    <t>Australia</t>
  </si>
  <si>
    <t>1 Australia</t>
  </si>
  <si>
    <t>2 Canada, 6 Israele</t>
  </si>
  <si>
    <t>4 Belgio, 3 Israele</t>
  </si>
  <si>
    <t xml:space="preserve">1 Belgio  </t>
  </si>
  <si>
    <t>2 Giappone, 4 Belgio, 2 Austria, 2 Georgia</t>
  </si>
  <si>
    <t xml:space="preserve">Lettonia </t>
  </si>
  <si>
    <t>3 Russia, 2 Romania</t>
  </si>
  <si>
    <t>2 Australia, 2 Canada</t>
  </si>
  <si>
    <t>2 Austrialia, 2 Slovenia</t>
  </si>
  <si>
    <t>MAGGIO 2019</t>
  </si>
  <si>
    <t>Brasile</t>
  </si>
  <si>
    <t>2 Israele, 3 Russia, 2 Australia</t>
  </si>
  <si>
    <t>Giappone</t>
  </si>
  <si>
    <t>Malesia</t>
  </si>
  <si>
    <t>2 Canada, 2 Nuova Zelanda, 2 Israele</t>
  </si>
  <si>
    <t xml:space="preserve">Portogallo </t>
  </si>
  <si>
    <t>2 Australia, 2 Lettonia</t>
  </si>
  <si>
    <t xml:space="preserve">Messico </t>
  </si>
  <si>
    <t>2 Canada, 2 Russia</t>
  </si>
  <si>
    <t>Portogallo, 2 Sud Africa, 1 Belgio</t>
  </si>
  <si>
    <t>Colombia</t>
  </si>
  <si>
    <t>2 Taiwan, 2 Israele</t>
  </si>
  <si>
    <t>Guatemala</t>
  </si>
  <si>
    <t>11 Bulgaria, 3 Belgio, 2 Irlanda</t>
  </si>
  <si>
    <t>Norvegia</t>
  </si>
  <si>
    <t>1 Islanda, 2 Canada, 4 Israele</t>
  </si>
  <si>
    <t>GIUGNO 2019</t>
  </si>
  <si>
    <t>2 Nuova Zelanda, 2 Australia</t>
  </si>
  <si>
    <t>Nuova Zelanda</t>
  </si>
  <si>
    <t>2 Austria, 2 Israele, 2 Messico, 2 Argentina, 2 Polonia, 2 Australia</t>
  </si>
  <si>
    <t>2 Israele, 2 Russia, 2 Austria, 2 Portogallo</t>
  </si>
  <si>
    <t>4 Malta, 6 Belgio, 2 Israele, 14 Cina</t>
  </si>
  <si>
    <t>2 Austria, 2 Russia, 20 Belgio</t>
  </si>
  <si>
    <t>3 Australia, 4 Nuova Zelanda, 2 Russia, 3 Colombia</t>
  </si>
  <si>
    <t>Argentina, 12 Giappone</t>
  </si>
  <si>
    <t>2 Russia, 2 Australia</t>
  </si>
  <si>
    <t>2 Austria, 2 Giappone, 3 Russia</t>
  </si>
  <si>
    <t>5 Finlandia, 2 Hong Kong, 2 Israele, 2 Russia, 2 Galles</t>
  </si>
  <si>
    <t xml:space="preserve">2 Austria, 2 Ungheria, 2 Svezia </t>
  </si>
  <si>
    <t>3 Belgio, 3 Ucraina, 1 Russia</t>
  </si>
  <si>
    <t>1 Israele, 4 Ungheria, 2 Ucraina</t>
  </si>
  <si>
    <t>3 Ucraina, 3 Bulgaria, 2 Singapore, 2 Nuova Zelanda</t>
  </si>
  <si>
    <t>3 Danimarca, 1 Slovacchia</t>
  </si>
  <si>
    <t>2 Russia, 1 Austria, 2 Norvegia, 2 Australia, 4 Israele</t>
  </si>
  <si>
    <t>1 Russia</t>
  </si>
  <si>
    <t>2 Svezia, 3 Cina, 2 Australia, 2 Nuova Zelanda</t>
  </si>
  <si>
    <t>LUGLIO 2019</t>
  </si>
  <si>
    <t xml:space="preserve">13 Belgio, 8 Giappone, 2 Svezia </t>
  </si>
  <si>
    <t>2 Belgio, 2 Danimarca, 2 Canada</t>
  </si>
  <si>
    <t>2 Svezia, 4 Australia, 4 Israele</t>
  </si>
  <si>
    <t>6 Belgio, 2 Brasile, 2 Danimarca</t>
  </si>
  <si>
    <t>1 Danimarca, 4 Scozia, 3 Australia</t>
  </si>
  <si>
    <t>Cuba</t>
  </si>
  <si>
    <t>3 Danimarca, 7 Polonia, 4 Ucraina</t>
  </si>
  <si>
    <t>2 Israele, 3 Afghanistan, 3 Cina</t>
  </si>
  <si>
    <t>2 Australia, 2 Danimarca</t>
  </si>
  <si>
    <t xml:space="preserve">1 Argentina, 3 Lettonia </t>
  </si>
  <si>
    <t xml:space="preserve">2 Portgallo, 2 Russia, 1 Ungheria, 2 Cina </t>
  </si>
  <si>
    <t>4 Belgio, 2 Austria</t>
  </si>
  <si>
    <t xml:space="preserve">Malta </t>
  </si>
  <si>
    <t>2 Russia, 1 Belgio, 1 Lituania</t>
  </si>
  <si>
    <t>2 Belgio, 2 Israele</t>
  </si>
  <si>
    <t xml:space="preserve">7 Belgio, 2 Australia, 7 Svezia, 44 Romania </t>
  </si>
  <si>
    <t>2 Polonia, 3 Belgio, 2 Lettonia</t>
  </si>
  <si>
    <t>2 Belgio, 4 Israele</t>
  </si>
  <si>
    <t>2 Belgio, 2 Russia</t>
  </si>
  <si>
    <t>AGOSTO 2019</t>
  </si>
  <si>
    <t>6 Russia, 4 Danimarca</t>
  </si>
  <si>
    <t>Australia, 2 Belgio</t>
  </si>
  <si>
    <t>1 Grecia, 2 Austria, 2 Ucraina, 2 Belgio</t>
  </si>
  <si>
    <t>4 Nuova Zelanda, 2  Svezia, 3 Australia</t>
  </si>
  <si>
    <t xml:space="preserve">2 India, 2 Austria, 2 Belgio </t>
  </si>
  <si>
    <t>Polonia, 1 Israele, 3 Arabia Saudita</t>
  </si>
  <si>
    <t>2 Belgio, 2 Ucraina, Israele</t>
  </si>
  <si>
    <t>3 Austria, 9 Romania</t>
  </si>
  <si>
    <t>2 Polonia, 2 Israele</t>
  </si>
  <si>
    <t xml:space="preserve">2 Lussemburgo, 2 Belgio </t>
  </si>
  <si>
    <t>3 Israele, 4 Polonia, 3 Russia, 2 Australia, 1 Giappone</t>
  </si>
  <si>
    <t>3 Belgio, 6 Israele, 2 Cina, 1 Romania, 1 Polonia</t>
  </si>
  <si>
    <t xml:space="preserve">4 Israele, 2 Australia </t>
  </si>
  <si>
    <t>2 Belgio, 1 Cina</t>
  </si>
  <si>
    <t>SETTEMBRE 2019</t>
  </si>
  <si>
    <t xml:space="preserve">Australia </t>
  </si>
  <si>
    <t xml:space="preserve">2 Austria, 2 Australia, 2 Finlandia </t>
  </si>
  <si>
    <t>2 Australia, Belgio</t>
  </si>
  <si>
    <t xml:space="preserve">2 Israele, 2 Belgio </t>
  </si>
  <si>
    <t>2 Belgio, 2 Cina, 8 Russia</t>
  </si>
  <si>
    <t>4 Belgio, 1 Russia</t>
  </si>
  <si>
    <t>2 Norvegia, 4 Canada, 3 Israele, 5 Romania</t>
  </si>
  <si>
    <t xml:space="preserve">2 Svezia, 2 Argentina, 2 Belgio </t>
  </si>
  <si>
    <t>2 Portogallo, 5 Cina</t>
  </si>
  <si>
    <t>4 Bulgaria, 2 Polonia</t>
  </si>
  <si>
    <t>2 Australia, 4 Israele</t>
  </si>
  <si>
    <t>4 Australia, 2 Russia, 2 Belgio</t>
  </si>
  <si>
    <t xml:space="preserve">2 Australia, 3 Danimarca, 3 Russia, 2 Israele, 2 Ungheria </t>
  </si>
  <si>
    <t>1 Portogallo</t>
  </si>
  <si>
    <t>OTTOBRE 2019</t>
  </si>
  <si>
    <t xml:space="preserve">Svezia </t>
  </si>
  <si>
    <t>2 Nuova Zelanda, 2 Polonia, 2 Cina, 3 Estonia</t>
  </si>
  <si>
    <t>1 Australia, 2 Canada</t>
  </si>
  <si>
    <t>1 Cina, 2 Russia</t>
  </si>
  <si>
    <t>5 Israele, 4 Svezia</t>
  </si>
  <si>
    <t>4 Israele, 2 Svezia</t>
  </si>
  <si>
    <t>Danimarca</t>
  </si>
  <si>
    <t>Australia, 2 Russia</t>
  </si>
  <si>
    <t>2 Australia, 7 Israele</t>
  </si>
  <si>
    <t>3 Russia, 2 Israele</t>
  </si>
  <si>
    <t>2 India, 3 Arabia Saudita</t>
  </si>
  <si>
    <t>Totale anno 2019</t>
  </si>
  <si>
    <t>NOVEMBRE 2019</t>
  </si>
  <si>
    <t>DICEMBRE 2019</t>
  </si>
  <si>
    <t xml:space="preserve">ALTRE </t>
  </si>
  <si>
    <t>GENNAIO 2018</t>
  </si>
  <si>
    <t>FEBBRAIO 2018</t>
  </si>
  <si>
    <t>MARZO 2018</t>
  </si>
  <si>
    <t>Tot. Marzo</t>
  </si>
  <si>
    <t>APRILE 2018</t>
  </si>
  <si>
    <t xml:space="preserve"> Cina </t>
  </si>
  <si>
    <t>3 Israele, 2 Arabia Saudita, 4 Gibilterra, 6 Svezia</t>
  </si>
  <si>
    <t>3 Cina, 1 Ucraina</t>
  </si>
  <si>
    <t>3 India, 4 Cina</t>
  </si>
  <si>
    <t xml:space="preserve">2 Israele, 3 Russia, 1 Austria </t>
  </si>
  <si>
    <t>3 Israele, 1 Giappone</t>
  </si>
  <si>
    <t>2 Polonia, 1 Belgio, 2 Svezia, 1 Ungheria, 2 Slovenia</t>
  </si>
  <si>
    <t>1 Belgio, 2 Austria</t>
  </si>
  <si>
    <t>2 Ungheria, 2 Russia, 2 Polonia</t>
  </si>
  <si>
    <t>MAGGIO 2018</t>
  </si>
  <si>
    <t>2 Giappone, 2 Slovenia, 2 Nuova Zelanda</t>
  </si>
  <si>
    <t>2 Israele, 2 Australia</t>
  </si>
  <si>
    <t>1 Israele, 1 Ungheria</t>
  </si>
  <si>
    <t>1 Norvegia, 1 Russia, 1 Australia</t>
  </si>
  <si>
    <t>Turchia</t>
  </si>
  <si>
    <t>2 Svezia, 1 Israele</t>
  </si>
  <si>
    <t>1 Israele, 1 Australia</t>
  </si>
  <si>
    <t>5 Australia, 1 Belgio</t>
  </si>
  <si>
    <t>6 Austria, 2 Belgio, 2 Brasile</t>
  </si>
  <si>
    <t xml:space="preserve">2 Polonia  </t>
  </si>
  <si>
    <t>3 Polonia, 3 Irlanda, 6 Portogallo</t>
  </si>
  <si>
    <t>GIUGNO 2018</t>
  </si>
  <si>
    <t>1 Malta, 1 Romania</t>
  </si>
  <si>
    <t>4 Canada, 2 Belgio, 2 Svezia, 2 Brasile</t>
  </si>
  <si>
    <t>2 Israele, 1 Austria</t>
  </si>
  <si>
    <t>4 Belgio, 2 Russia</t>
  </si>
  <si>
    <t>1 Australia, 2 Belgio, 2 Danimarca, 1 Iran</t>
  </si>
  <si>
    <t>1 Nuova Zelanda, 2 Canada</t>
  </si>
  <si>
    <t>2 Belgio</t>
  </si>
  <si>
    <t>5 Danimarca, 4 Finlandia, 2 Belgio, 2 Polonia, 2 Israele</t>
  </si>
  <si>
    <t>2 Giappone, 2 Belgio, 8 Danimarca, 4 Austria</t>
  </si>
  <si>
    <t>15 Norvegia, 2 Nuova Zelanda, 2 Danimarca, 2 Brasile, 2 Belgio, 1 Israele</t>
  </si>
  <si>
    <t>3 Canada, 3 Ungheria, 23 Portogallo, 4 Finlandia</t>
  </si>
  <si>
    <t>2 Polonia, 1 Bosnia, 2 Canada</t>
  </si>
  <si>
    <t>3 Polonia, 2 Russia</t>
  </si>
  <si>
    <t>2 Australia, 9 Giappone, 2 Polonia</t>
  </si>
  <si>
    <t>1 Cile</t>
  </si>
  <si>
    <t>10 Russia, 1 Slovenia, 3 Ucraina</t>
  </si>
  <si>
    <t>2 Belgio, 8 Russia, 2 Ucraina</t>
  </si>
  <si>
    <t>2 Belgio, 2 Hong Kong, 3 Russia</t>
  </si>
  <si>
    <t>2 Israele, 2 Belgio, 3 Russia, 3 Ucraina</t>
  </si>
  <si>
    <t>1 Guatemala, 7 Svezia, 2 Israele</t>
  </si>
  <si>
    <t>2 Sud Africa, 2 Nuova Zelanda, 4 Australia, 2 Danimarca, 2 Israele</t>
  </si>
  <si>
    <t>2 Israele, 3 Svezia, 2 Corea del Sud, 2 Norvegia</t>
  </si>
  <si>
    <t>5 Danimarca, 2 Irlanda, 4 Belgio, 2 Ucraina</t>
  </si>
  <si>
    <t>2 Belgio, 2 Canada</t>
  </si>
  <si>
    <t>1 Slovenia, 2 Cina</t>
  </si>
  <si>
    <t>LUGLIO 2018</t>
  </si>
  <si>
    <t>1 Hong Kong, 1 Portogallo, 1 Polonia</t>
  </si>
  <si>
    <t>1 Australia, 4 Belgio, 2 Nuova Zelanda, 4 Israele</t>
  </si>
  <si>
    <t>7 Israele, 3 Polonia</t>
  </si>
  <si>
    <t>2 Australia, 1 Israele</t>
  </si>
  <si>
    <t>2 Novergia, 2 Belgio, 2 Serbia, 2 Venezuela, 2 Ungheria</t>
  </si>
  <si>
    <t xml:space="preserve">2 Canada, 3 Svezia, 4 Belgio, 2 Australia </t>
  </si>
  <si>
    <t xml:space="preserve">1 Israele </t>
  </si>
  <si>
    <t xml:space="preserve">2 Israele  </t>
  </si>
  <si>
    <t>4 Israele</t>
  </si>
  <si>
    <t>4 Belgio, 2 Russia, 1 Israele</t>
  </si>
  <si>
    <t xml:space="preserve">2 Israele, 5 Bulgaria, 2 Russia, 3 Belgio  </t>
  </si>
  <si>
    <t>1 Sudafrica, 1 Israele, 4 Danimarca, 1 Belgio</t>
  </si>
  <si>
    <t>4 Danimarca, 1 Finlandia, 2 Belgio, 1 Israele</t>
  </si>
  <si>
    <t>3 Belgio, 2 Danimarca</t>
  </si>
  <si>
    <t>3 Svezia, 2 Danimarca, 3 Israele, 2 Ungheria</t>
  </si>
  <si>
    <t>2 Svezia, 6 Belgio, 2 Polonia, 2 Bulgaria, 4 Israele</t>
  </si>
  <si>
    <t>5 Belgio, 5 Danimarca</t>
  </si>
  <si>
    <t>2 Canada, 4 Danimarca, 3 Rep. Ceca, 2 Israele, 5 Arabia Saudita</t>
  </si>
  <si>
    <t>4 Argentina</t>
  </si>
  <si>
    <t>2 Belgio, 1 Israele, 1 Svezia</t>
  </si>
  <si>
    <t>2 Israele, 2 Norvegia, 2 Arabia Saudita, 2 Belgio</t>
  </si>
  <si>
    <t>1 Ucraina, 4 Israele, 2 Austria, 2 Danimarca</t>
  </si>
  <si>
    <t>4 Belgio, 2 Danimarca, 3 Finlandia, 2 Svezia</t>
  </si>
  <si>
    <t>2 Argentina, 6 Israele, 2 Brasile, 2 Belgio</t>
  </si>
  <si>
    <t>1 Belgio, 4 Israele, 1 Svezia, 3 Russia</t>
  </si>
  <si>
    <t xml:space="preserve">1 Sudafrica  </t>
  </si>
  <si>
    <t>AGOSTO 2018</t>
  </si>
  <si>
    <t>3 Svezia, 5 Israele, 2 Giappone</t>
  </si>
  <si>
    <t>4 Belgio, 3 Svezia</t>
  </si>
  <si>
    <t>2 Argentina, 1 Canada, 2 Danimarca</t>
  </si>
  <si>
    <t>3 Canada, 2 Hong Kong, 2 Polonia, 3 Israele</t>
  </si>
  <si>
    <t>2 Danimarca, 3 Polonia</t>
  </si>
  <si>
    <t>3 Israele, 2 Giappone, 2 Belgio</t>
  </si>
  <si>
    <t>2 Israele, 11 Giappone</t>
  </si>
  <si>
    <t>2 Canada, 2 Israele, 1 Belgio</t>
  </si>
  <si>
    <t>2 Israele, 1 Estonia, 1 Belgio</t>
  </si>
  <si>
    <t>2 Danimarca, 2 Belgio, 2 Peru</t>
  </si>
  <si>
    <t>1 Sudafrica, 12 Belgio, 2 Canada, 1 Lituania</t>
  </si>
  <si>
    <t>3 Belgio, 3 Danimarca, 1 Grecia, 3 Israele</t>
  </si>
  <si>
    <t>4 Nuova Zelanda, 2 Belgio, 2 Islanda, 2 Svezia</t>
  </si>
  <si>
    <t>1 Portogallo, 1 Bulgaria, 2 Norvegia, 2 Australia</t>
  </si>
  <si>
    <t>4 Australia, 3 Israele</t>
  </si>
  <si>
    <t>3 Belgio, 2 Israele, 2 Austria</t>
  </si>
  <si>
    <t>1 Portogallo, 4 Israele, 2 Nuova Zelanda, 4 Grecia</t>
  </si>
  <si>
    <t>2 Belgio, 2 Messico, 1 Israele</t>
  </si>
  <si>
    <t>6 Belgio, 2 Australia</t>
  </si>
  <si>
    <t>2 Giappone, 2 Russia, 2 Israele</t>
  </si>
  <si>
    <t>3 Belgio, 2 Sud Africa</t>
  </si>
  <si>
    <t>2 Lussemburgo, 1 Belgio, 1 Israele, 3 Polonia, 1 Bulgaria</t>
  </si>
  <si>
    <t>1 Portogallo, 2 Bulgaria, 2 Canada</t>
  </si>
  <si>
    <t>SETTEMBRE 2018</t>
  </si>
  <si>
    <t>34 Polonia, 1 Israele</t>
  </si>
  <si>
    <t>6 Australia, 1 Lituania, 2 Polonia</t>
  </si>
  <si>
    <t>2 Russia, 2 Ucraina</t>
  </si>
  <si>
    <t>2 Israele, 4 Belgio</t>
  </si>
  <si>
    <t>3 Israele, 2 Canada</t>
  </si>
  <si>
    <t>2 Portogallo, 2 Belgio</t>
  </si>
  <si>
    <t>3 Russia</t>
  </si>
  <si>
    <t xml:space="preserve">2 Belgio, 1 Israele  </t>
  </si>
  <si>
    <t>1 Australia, 2 Brasile</t>
  </si>
  <si>
    <t>6 Israele, 2 Belgio, 2 Svezia</t>
  </si>
  <si>
    <t>5 Bulgaria, 2 Polonia</t>
  </si>
  <si>
    <t>4 Svezia, 7 Israele</t>
  </si>
  <si>
    <t>2 Canada, 1 Corea del Sud</t>
  </si>
  <si>
    <t xml:space="preserve">3 Israele, 2 Slovacchia </t>
  </si>
  <si>
    <t>2 Israele, 1 Lussemburgo</t>
  </si>
  <si>
    <t xml:space="preserve">2 Belgio, 2 Svezia, 3 Russia, 4 Australia, 2 Austria </t>
  </si>
  <si>
    <t>2 Hong Kong, 2 Australia, 1 Taiwan</t>
  </si>
  <si>
    <t>OTTOBRE 2018</t>
  </si>
  <si>
    <t>2 Brasile, 2 Canada, 4 Russia</t>
  </si>
  <si>
    <t>1 Giappone, 1 Argentina</t>
  </si>
  <si>
    <t>4 Australia, 5 Giappone</t>
  </si>
  <si>
    <t xml:space="preserve">1 Australia  </t>
  </si>
  <si>
    <t>2 Israele, 2 Canada</t>
  </si>
  <si>
    <t>2 Australia, 1 Lettonia, 1 Israele</t>
  </si>
  <si>
    <t>1 Australia, 1 Giappone</t>
  </si>
  <si>
    <t>3 Ucraina</t>
  </si>
  <si>
    <t>Totale anno 2018</t>
  </si>
  <si>
    <t>NOVEMBRE 2018</t>
  </si>
  <si>
    <t>DICEMBRE 2018</t>
  </si>
  <si>
    <t>TOTALE ANNO 2018</t>
  </si>
  <si>
    <t>GENNAIO 2017</t>
  </si>
  <si>
    <t>FEBBRAIO 2017</t>
  </si>
  <si>
    <t>4 Russia, 3 Polonia</t>
  </si>
  <si>
    <t>MARZO 2017</t>
  </si>
  <si>
    <t>1 Israele</t>
  </si>
  <si>
    <t>1 Malta</t>
  </si>
  <si>
    <t>1 Kazakistan, 2 Israele</t>
  </si>
  <si>
    <t>2 Israele</t>
  </si>
  <si>
    <t>CHIUSURA</t>
  </si>
  <si>
    <t>SETTIMANALE</t>
  </si>
  <si>
    <t>3 Israele</t>
  </si>
  <si>
    <t>APRILE 2017</t>
  </si>
  <si>
    <t>2 Austria</t>
  </si>
  <si>
    <t>1 Giappone</t>
  </si>
  <si>
    <t>Chiusura settimanale</t>
  </si>
  <si>
    <t>2 Svezia</t>
  </si>
  <si>
    <t>3 Lettonia</t>
  </si>
  <si>
    <t>2 Russia</t>
  </si>
  <si>
    <t>2 Danimarca</t>
  </si>
  <si>
    <t>1 Canada</t>
  </si>
  <si>
    <t>2 Lussemburgo</t>
  </si>
  <si>
    <t>3 Slovenia, 2 Svezia, 2 Danimarca, 3 Slovacchia</t>
  </si>
  <si>
    <t>2 Polonia</t>
  </si>
  <si>
    <t>MAGGIO 2017</t>
  </si>
  <si>
    <t>1 Russia, 1 Belgio, 2 Polonia</t>
  </si>
  <si>
    <t>4 Canada</t>
  </si>
  <si>
    <t>1 Russia, 1 Israele, 1 Canada</t>
  </si>
  <si>
    <t>1 Ungheria</t>
  </si>
  <si>
    <t>2 Danimarca, 2 Polonia</t>
  </si>
  <si>
    <t>1 Canada, 2 Slovenia</t>
  </si>
  <si>
    <t xml:space="preserve">2 Israele </t>
  </si>
  <si>
    <t xml:space="preserve">1 Australia </t>
  </si>
  <si>
    <t>1 Slovenia, 1 Canada</t>
  </si>
  <si>
    <t>GIUGNO 2017</t>
  </si>
  <si>
    <t>5 Turchia</t>
  </si>
  <si>
    <t>1 Belgio</t>
  </si>
  <si>
    <t>2 Irlanda</t>
  </si>
  <si>
    <t xml:space="preserve">1 Russia  </t>
  </si>
  <si>
    <t>1 Svezia</t>
  </si>
  <si>
    <t>3 Bulgaria</t>
  </si>
  <si>
    <t>LUGLIO 2017</t>
  </si>
  <si>
    <t>2 Norvegia</t>
  </si>
  <si>
    <t>5 Belgio, 2 Danimarca, 4 Austria, 2 Australia</t>
  </si>
  <si>
    <t>4 Danimarca</t>
  </si>
  <si>
    <t>1 Australia, 2 India, 2 Israele, 2 Danimarca</t>
  </si>
  <si>
    <t>AGOSTO 2017</t>
  </si>
  <si>
    <t xml:space="preserve">1 Belgio, 1 Romania </t>
  </si>
  <si>
    <t>1 Israele, 2 Belgio, 2 Russia</t>
  </si>
  <si>
    <t>1 Hong Kong</t>
  </si>
  <si>
    <t>SETTEMBRE 2017</t>
  </si>
  <si>
    <t xml:space="preserve">2 Israele, 1 Russia </t>
  </si>
  <si>
    <t>2 Perù</t>
  </si>
  <si>
    <t xml:space="preserve">               Chiusura settimanale</t>
  </si>
  <si>
    <t xml:space="preserve">2 Belgio  </t>
  </si>
  <si>
    <t>2 Belgio, 3 Giappone</t>
  </si>
  <si>
    <t xml:space="preserve">4 Russia  </t>
  </si>
  <si>
    <t>1 Polonia</t>
  </si>
  <si>
    <t>OTTOBRE 2017</t>
  </si>
  <si>
    <t>4 Israele, 2 Finlandia</t>
  </si>
  <si>
    <t>2 Portogallo</t>
  </si>
  <si>
    <t>Totale anno 2017</t>
  </si>
  <si>
    <t>NOVEMBRE 2017</t>
  </si>
  <si>
    <t>2 Slovenia</t>
  </si>
  <si>
    <t>1 Cina</t>
  </si>
  <si>
    <t>DICEMBRE 2017</t>
  </si>
  <si>
    <t>APRILE 2022</t>
  </si>
  <si>
    <t>MAGGIO 2022</t>
  </si>
  <si>
    <t>GIUGNO 2022</t>
  </si>
  <si>
    <t>LUGLIO 2022</t>
  </si>
  <si>
    <t>AGOSTO 2022</t>
  </si>
  <si>
    <t>SETTEMBRE 2022</t>
  </si>
  <si>
    <t>OTTOBRE 2022</t>
  </si>
  <si>
    <t>NOVEMBRE 2022</t>
  </si>
  <si>
    <t>03//04/22</t>
  </si>
  <si>
    <t>Δ ITALIA</t>
  </si>
  <si>
    <t>Δ ESTERO</t>
  </si>
  <si>
    <t>Δ vs 2019</t>
  </si>
  <si>
    <t>4 Portogallo, 2 Israele, 1 Ucraina</t>
  </si>
  <si>
    <t>4 Israele, 2 Belgio</t>
  </si>
  <si>
    <t>8 Israele</t>
  </si>
  <si>
    <t>12 Slovenia, Albania</t>
  </si>
  <si>
    <t>Δ vs 2021</t>
  </si>
  <si>
    <t xml:space="preserve"> Δ ESTERO</t>
  </si>
  <si>
    <t>3 Portogallo, 2 Israele</t>
  </si>
  <si>
    <t>2 Argentina, 3 Israele</t>
  </si>
  <si>
    <t>10 Polonia, 2 Australia</t>
  </si>
  <si>
    <t xml:space="preserve"> </t>
  </si>
  <si>
    <t xml:space="preserve">Slovenia </t>
  </si>
  <si>
    <t>2 Ucraina, 1 Belgio</t>
  </si>
  <si>
    <t>2 Belgio, 2 Canada, 1 Norvegia</t>
  </si>
  <si>
    <t>4 Ucraina 2 Australia</t>
  </si>
  <si>
    <t>4 Israele, 2 Australia</t>
  </si>
  <si>
    <t>Israele, Austria</t>
  </si>
  <si>
    <t>1 Israele, 4 India</t>
  </si>
  <si>
    <t>2 Ucraina</t>
  </si>
  <si>
    <t>4 Polonia, 2 Israele</t>
  </si>
  <si>
    <t>Romania</t>
  </si>
  <si>
    <t>3 Israele, 2 Danimarca</t>
  </si>
  <si>
    <t>2 Ungheria, 2 Belgio</t>
  </si>
  <si>
    <t>5 Portogallo, 1 Israele</t>
  </si>
  <si>
    <t>2 Canada, 1 Cina</t>
  </si>
  <si>
    <t xml:space="preserve">2 Belgio, 1 Romania </t>
  </si>
  <si>
    <t>Islanda</t>
  </si>
  <si>
    <t>2 Danimarca, 1 Polonia, 1 Israele</t>
  </si>
  <si>
    <t>1 Israele, 3 Danimarca</t>
  </si>
  <si>
    <t>2 Danimarca, 8 Portogallo</t>
  </si>
  <si>
    <t>1 Ungheria, 2 Belgio</t>
  </si>
  <si>
    <t xml:space="preserve">8 Danimarca, 2 Finlandia,1 Norvegia </t>
  </si>
  <si>
    <t xml:space="preserve">2 Belgio, 2 Svezia </t>
  </si>
  <si>
    <t xml:space="preserve">Ungheria </t>
  </si>
  <si>
    <t xml:space="preserve">2 Belgio, 1 Danimarca </t>
  </si>
  <si>
    <t>5 Danimarca, 1 Portogallo, 2 Israele</t>
  </si>
  <si>
    <t>4 Belgio, 2 Bulgaria</t>
  </si>
  <si>
    <t>4 Portogallo, 1 Israele</t>
  </si>
  <si>
    <t>2 Danimarca, 2 Belgio</t>
  </si>
  <si>
    <t>15 Portogallo, 2 Israele</t>
  </si>
  <si>
    <t>3 Portogallo, 1 Belgio, 2 Romania</t>
  </si>
  <si>
    <t xml:space="preserve">1 Danimarca, 2 Belgio </t>
  </si>
  <si>
    <t>Isarele</t>
  </si>
  <si>
    <t>1 Israele, 1 Belgio</t>
  </si>
  <si>
    <t>1 Israele, 3 Polonia</t>
  </si>
  <si>
    <t>2 Portogallo, 1 Stati Uniti</t>
  </si>
  <si>
    <t xml:space="preserve">2 Israele, 4 Canada </t>
  </si>
  <si>
    <t>1 Israele, 2 Ungheria</t>
  </si>
  <si>
    <t>2 Israele, 2 Portogallo</t>
  </si>
  <si>
    <t>2 Norvegia, 2 Israele</t>
  </si>
  <si>
    <t>8 Portogallo, 3 Israele, 1 Austria</t>
  </si>
  <si>
    <t>6 Perù, 4 Portogallo</t>
  </si>
  <si>
    <t>2 Ucraina, 1 Lussemburgo</t>
  </si>
  <si>
    <t>2 Belgio, 2 Israele, 2 Svezia</t>
  </si>
  <si>
    <t>4 Israele, 10 Portogallo</t>
  </si>
  <si>
    <t>1 Portogallo, 1 Israele, 1 Australia</t>
  </si>
  <si>
    <t>2 Ucraina, 1 Australia</t>
  </si>
  <si>
    <t>1 Israele, 6 Portogallo</t>
  </si>
  <si>
    <t>1 Portogallo, 2 Belgio</t>
  </si>
  <si>
    <t xml:space="preserve">1 Portogallo, 1 Canada </t>
  </si>
  <si>
    <t>2 Israele, 1 Portogallo</t>
  </si>
  <si>
    <t>3 Portogallo</t>
  </si>
  <si>
    <t xml:space="preserve">2 Israele, 2 Canada </t>
  </si>
  <si>
    <t>1 Israele, 2 Austria</t>
  </si>
  <si>
    <t>1 Israele + 7 Portogallo</t>
  </si>
  <si>
    <t>DICEMBRE 2022</t>
  </si>
  <si>
    <t>Totale anno 2022</t>
  </si>
  <si>
    <t>MARZO 2023</t>
  </si>
  <si>
    <t>APRILE 2023</t>
  </si>
  <si>
    <t>2 Australia, Portogallo</t>
  </si>
  <si>
    <t>10 Austria, 2 Belgio</t>
  </si>
  <si>
    <t>2 Belgio, Argentina</t>
  </si>
  <si>
    <t>2 Polonia, Messico, 2 Belgio</t>
  </si>
  <si>
    <t>2 Lussemburgo, 1 Belgio</t>
  </si>
  <si>
    <t>4 Ucraina, 2 Australia</t>
  </si>
  <si>
    <t>1 Israele, 7 Portogallo</t>
  </si>
  <si>
    <t>1 Austria, 1 Repubblica Ceca</t>
  </si>
  <si>
    <t xml:space="preserve">1 Belgio, 2 Cina, 2 Russia </t>
  </si>
  <si>
    <t>3 Argentina, 2 Russia, 1 Australia</t>
  </si>
  <si>
    <t>1 Austria, 4 Cina</t>
  </si>
  <si>
    <t>Emirati Arabi Uniti</t>
  </si>
  <si>
    <t>2 Israele, 12 Bulgaria, 2 Brasile</t>
  </si>
  <si>
    <t>4 Australia, 1 Argentina, 5 Repubblica Ceca, 2 Zimbabwe, 2 Canada, 2 Giappone</t>
  </si>
  <si>
    <t>1 Lituania, 2 Moldavia</t>
  </si>
  <si>
    <t>2 Repubblica Ceca, 2 Canada</t>
  </si>
  <si>
    <t>2 Austria, 2 Portogallo, 2 Australia, 2 Thailandia, 2 Svezia</t>
  </si>
  <si>
    <t>2 Australia, 2 Austria, 30  Turchia, 3 Russia, 2 Danimarca</t>
  </si>
  <si>
    <t>2 Irlanda, 2 Polonia, 5 Emirati Arabi, 2 Hong Kong</t>
  </si>
  <si>
    <t>1 Giappone, 6 Belgio, 2 Repubblica Ceca</t>
  </si>
  <si>
    <t>1 Repubblica Ceca, 2 Cina</t>
  </si>
  <si>
    <t>2 Canada, 2 Repubblica Ceca, 2 Israele</t>
  </si>
  <si>
    <t>5 Ungheria, 2 Repubblica Ceca, 1 Israele</t>
  </si>
  <si>
    <t>2 Cina</t>
  </si>
  <si>
    <t>2 Estonia, 1 Belgio</t>
  </si>
  <si>
    <t>1 Brasile, 1 Ucraina</t>
  </si>
  <si>
    <t>1 Israele, 5 Russia</t>
  </si>
  <si>
    <t>1 Canada, 1 Norvegia, 2 Repubblica Ceca</t>
  </si>
  <si>
    <t>1 Malta, 2 Polonia, 1 Israele</t>
  </si>
  <si>
    <t>2 Austria, 1 Giappone</t>
  </si>
  <si>
    <t>2 Mauritius, 2 Australia</t>
  </si>
  <si>
    <t>2 Polonia, 2 Brasile, 4 Belgio</t>
  </si>
  <si>
    <t xml:space="preserve">2 Israele, 1 Venezuela </t>
  </si>
  <si>
    <t>3 Bielorussia, 1 Canada</t>
  </si>
  <si>
    <t>1 Giappone, 2 Israele</t>
  </si>
  <si>
    <t xml:space="preserve">4 Bulgaria, 1 Australia </t>
  </si>
  <si>
    <t>1 Venezuela, 3 Australia</t>
  </si>
  <si>
    <t>1 Indonesia, 2 Australia</t>
  </si>
  <si>
    <t>4 Israele, 11 Giappone</t>
  </si>
  <si>
    <t>2 Australia, 3 Brasile</t>
  </si>
  <si>
    <t>3 Lituania, 9 Polonia, 2 Israele</t>
  </si>
  <si>
    <t>1 Norvegia, 1 Israele</t>
  </si>
  <si>
    <t xml:space="preserve">2 Polonia, 2 Israele </t>
  </si>
  <si>
    <t>1 Australia, 8 Polonia</t>
  </si>
  <si>
    <t>1 Australia, 1 Irlanda</t>
  </si>
  <si>
    <t>1 Belgio, 1 Serbia</t>
  </si>
  <si>
    <t>2 Danimarca, 2 Israele, 2 Portogallo, 1 Svezia, 1 Giappone</t>
  </si>
  <si>
    <t>2 Canada, 2 Polonia, 2 Finlandia, 4 Russia</t>
  </si>
  <si>
    <t>2 Australia, 1 Repubblica Ceca</t>
  </si>
  <si>
    <t>4 Turchia, 1 Danimarca</t>
  </si>
  <si>
    <t>1 Sudafrica, 2 Bielorussia, 2 Israele</t>
  </si>
  <si>
    <t>5 Russia, 1 Danimarca</t>
  </si>
  <si>
    <t>5 Belgio, 1 Repubblica Ceca</t>
  </si>
  <si>
    <t>6 Belgio, 8 Israele, 1 Sud Africa, 5 Australia, 1 Nuova Zelanda</t>
  </si>
  <si>
    <t>2 Israele, 2 Belgio, 3 Turchia</t>
  </si>
  <si>
    <t>3 Israele, 2 Giappone, 5 Belgio, 4 Danimarca, 1 Australia, 4 Ungheria</t>
  </si>
  <si>
    <t>7 Belgio, 2 Israele, 6 Svezia</t>
  </si>
  <si>
    <t xml:space="preserve">1 Israele, 2 Belgio, 5 Brasile </t>
  </si>
  <si>
    <t>4 Argentina, 2 Finlandia, 3 Belgio, 4 Danimarca, 2 Australia</t>
  </si>
  <si>
    <t>2 Norvegia, 2 Irlanda, 2 Finlandia, 1 Israele, 1 Danimarca, 2 Belgio</t>
  </si>
  <si>
    <t>3 Belgio, 2 Australia, 2 Svezia</t>
  </si>
  <si>
    <t>4 Israele, 5 Lituania, 1 Portogallo, 2 Russia</t>
  </si>
  <si>
    <t xml:space="preserve">5 Belgio, 6 Australia </t>
  </si>
  <si>
    <t xml:space="preserve">2 Norvegia, 1 Israele </t>
  </si>
  <si>
    <t>5 Belgio, 3 Australia, 2 Finlandia, 5 Lussemburgo, 4 Kazakistan, 1 Norvegia</t>
  </si>
  <si>
    <t>3 Svezia, 4 Nuova Zelanda, 2 Belgio, 3 Israele, 2 Russia</t>
  </si>
  <si>
    <t xml:space="preserve">2 Belgio, 2 Austria, 1 Danimarca,  2 Australia </t>
  </si>
  <si>
    <t>2 Belgio, 2 Australia</t>
  </si>
  <si>
    <t>5 Belgio, 2 Israele</t>
  </si>
  <si>
    <t>15 Belgio, 2 Slovenia</t>
  </si>
  <si>
    <t>2 Danimarca, 15 Giappone, 6 Belgio, 5 Israele</t>
  </si>
  <si>
    <t>6 Belgio, 1 Israele</t>
  </si>
  <si>
    <t>5 Portogallo, 2 Israele, 1 Argentina</t>
  </si>
  <si>
    <t>10 Belgio, 1 Australia, 1 Russia</t>
  </si>
  <si>
    <t>2 Danimarca, 1 Belgio</t>
  </si>
  <si>
    <t>5 Belgio, 1 Lussemburgo</t>
  </si>
  <si>
    <t>7 Belgio, 2 Romania, 2 Israele</t>
  </si>
  <si>
    <t xml:space="preserve">2 Sudafrica, 2 Giappone, 2 Australia, 1 Israele </t>
  </si>
  <si>
    <t>9 Belgio, 1 Hong Kong, 2 Danimarca</t>
  </si>
  <si>
    <t>3 Belgio, 1 Polonia, 2 Israele, 1 Giappone, 2 Repubblica Ceca, 2 Russia</t>
  </si>
  <si>
    <t>4 Belgio, 2 Sudafrica</t>
  </si>
  <si>
    <t xml:space="preserve">7 Belgio, 2 Israele  </t>
  </si>
  <si>
    <t>4 Canada, 1 Bangladesh</t>
  </si>
  <si>
    <t>7 Russia, 1 Israele</t>
  </si>
  <si>
    <t xml:space="preserve">2 Africa, 2 Giappone, 2 Australia, 1 Israele </t>
  </si>
  <si>
    <t>1 Lituania, 1 Australia</t>
  </si>
  <si>
    <t>3 Israele, 3 Ungheria, 2 Giappone</t>
  </si>
  <si>
    <t>6 Israele, 2 Irlanda</t>
  </si>
  <si>
    <t>1 Israele, 2 Australia, 2 Polonia, 2 Andorra</t>
  </si>
  <si>
    <t>2 Polonia, 4 Israele, 2 Belgio, 1 Messico, 2 Australia, 9 Cina</t>
  </si>
  <si>
    <t>1 Canada, 1 Australia, 3 Israele, 1 Brasile</t>
  </si>
  <si>
    <t>2 Israele, 2 Austria, 2 Polonia</t>
  </si>
  <si>
    <t>2 Canada, 2 Belgio</t>
  </si>
  <si>
    <t>2 Svezia, 3 Australia, 2 Bulgaria</t>
  </si>
  <si>
    <t>3 Ungheria, 3 Giappone</t>
  </si>
  <si>
    <t>2 Israele, 1 Polonia</t>
  </si>
  <si>
    <t>4 Finlandia, 1 Israele</t>
  </si>
  <si>
    <t>1 Israele, 5 Cina</t>
  </si>
  <si>
    <t>4 Israele, 1 Australia, 2 Canada</t>
  </si>
  <si>
    <t>1 Canada, 1 Brasile</t>
  </si>
  <si>
    <t>1 Svezia, 1 Brasile</t>
  </si>
  <si>
    <t>2 Sudafrica, 1 Israele</t>
  </si>
  <si>
    <t>1 Canada, 2 Svezia, 1 Israele</t>
  </si>
  <si>
    <t>6 Israele, 2 Finlandia, 2 Australia</t>
  </si>
  <si>
    <t xml:space="preserve">3 Israele </t>
  </si>
  <si>
    <t>1 Emirati Arabi Uniti, 2 Peru'</t>
  </si>
  <si>
    <t>4 Danimarca, 2 Grecia</t>
  </si>
  <si>
    <t>1 Russia, 1 Brasile</t>
  </si>
  <si>
    <t>1 Canada, 4 Belgio</t>
  </si>
  <si>
    <t>SPAGNA</t>
  </si>
  <si>
    <t>USA</t>
  </si>
  <si>
    <t>Argentina</t>
  </si>
  <si>
    <t>Malta</t>
  </si>
  <si>
    <t>Kazakistan</t>
  </si>
  <si>
    <t>Lettonia</t>
  </si>
  <si>
    <t>Estonia</t>
  </si>
  <si>
    <t>Mauritius</t>
  </si>
  <si>
    <t>Slovenia</t>
  </si>
  <si>
    <t>Bielorussia</t>
  </si>
  <si>
    <t>Bulgaria</t>
  </si>
  <si>
    <t>Venezuela</t>
  </si>
  <si>
    <t>Indonesia</t>
  </si>
  <si>
    <t>Lituania</t>
  </si>
  <si>
    <t>Sudafrica</t>
  </si>
  <si>
    <t>Africa</t>
  </si>
  <si>
    <t>Perù</t>
  </si>
  <si>
    <t>Cile</t>
  </si>
  <si>
    <t>Novergia</t>
  </si>
  <si>
    <t>Austrialia</t>
  </si>
  <si>
    <t>Taiwan</t>
  </si>
  <si>
    <t>Portgallo</t>
  </si>
  <si>
    <t>Grecia</t>
  </si>
  <si>
    <t>Hong Kong</t>
  </si>
  <si>
    <t>Repubblica Ceca</t>
  </si>
  <si>
    <t>Serbia</t>
  </si>
  <si>
    <t>Bangladesh</t>
  </si>
  <si>
    <t>Arabia Saudita</t>
  </si>
  <si>
    <t>Moldavia</t>
  </si>
  <si>
    <t>Bosnia</t>
  </si>
  <si>
    <t>Corea del Sud</t>
  </si>
  <si>
    <t>Slovacchia</t>
  </si>
  <si>
    <t>Afghanistan</t>
  </si>
  <si>
    <t>Gibilterra</t>
  </si>
  <si>
    <t>Singapore</t>
  </si>
  <si>
    <t>Uruguay</t>
  </si>
  <si>
    <t>Zimbabwe</t>
  </si>
  <si>
    <t>Thailandia</t>
  </si>
  <si>
    <t>Iran</t>
  </si>
  <si>
    <t>Galles</t>
  </si>
  <si>
    <t>ù</t>
  </si>
  <si>
    <t>n1</t>
  </si>
  <si>
    <t>nome1</t>
  </si>
  <si>
    <t>n2</t>
  </si>
  <si>
    <t>nome2</t>
  </si>
  <si>
    <t>n3</t>
  </si>
  <si>
    <t>nome3</t>
  </si>
  <si>
    <t>n4</t>
  </si>
  <si>
    <t>nome4</t>
  </si>
  <si>
    <t>n5</t>
  </si>
  <si>
    <t>nome5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</si>
</sst>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3" x14ac:knownFonts="1">
    <font>
      <sz val="10"/>
      <name val="Arial"/>
      <family val="2"/>
    </font>
    <font>
      <b/>
      <sz val="14"/>
      <name val="Calibri Light"/>
      <family val="2"/>
      <charset val="1"/>
    </font>
    <font>
      <sz val="10"/>
      <name val="Calibri Light"/>
      <family val="2"/>
      <charset val="1"/>
    </font>
    <font>
      <b/>
      <sz val="11"/>
      <color indexed="8"/>
      <name val="Calibri Light"/>
      <family val="2"/>
      <charset val="1"/>
    </font>
    <font>
      <b/>
      <sz val="11"/>
      <name val="Calibri Light"/>
      <family val="2"/>
      <charset val="1"/>
    </font>
    <font>
      <sz val="10"/>
      <name val="Arial"/>
      <family val="2"/>
      <charset val="1"/>
    </font>
    <font>
      <sz val="10"/>
      <color indexed="10"/>
      <name val="Calibri Light"/>
      <family val="2"/>
      <charset val="1"/>
    </font>
    <font>
      <b/>
      <sz val="10"/>
      <name val="Calibri Light"/>
      <family val="2"/>
      <charset val="1"/>
    </font>
    <font>
      <sz val="10"/>
      <color indexed="8"/>
      <name val="Calibri Light"/>
      <family val="2"/>
      <charset val="1"/>
    </font>
    <font>
      <b/>
      <sz val="10"/>
      <color indexed="10"/>
      <name val="Calibri Light"/>
      <family val="2"/>
      <charset val="1"/>
    </font>
    <font>
      <sz val="10"/>
      <color indexed="60"/>
      <name val="Calibri Light"/>
      <family val="2"/>
      <charset val="1"/>
    </font>
    <font>
      <b/>
      <sz val="10"/>
      <color indexed="8"/>
      <name val="Calibri Light"/>
      <family val="2"/>
      <charset val="1"/>
    </font>
    <font>
      <b/>
      <sz val="12"/>
      <name val="Calibri Light"/>
      <family val="2"/>
      <charset val="1"/>
    </font>
    <font>
      <b/>
      <sz val="12"/>
      <name val="Arial"/>
      <family val="2"/>
    </font>
    <font>
      <sz val="10"/>
      <name val="Calibri Light"/>
      <family val="2"/>
    </font>
    <font>
      <b/>
      <sz val="10"/>
      <name val="Calibri Light"/>
      <family val="2"/>
    </font>
    <font>
      <sz val="12"/>
      <name val="Calibri Light"/>
      <family val="2"/>
      <charset val="1"/>
    </font>
    <font>
      <sz val="11"/>
      <color indexed="10"/>
      <name val="Calibri Light"/>
      <family val="2"/>
      <charset val="1"/>
    </font>
    <font>
      <sz val="11"/>
      <name val="Calibri Light"/>
      <family val="2"/>
      <charset val="1"/>
    </font>
    <font>
      <b/>
      <sz val="11"/>
      <color indexed="10"/>
      <name val="Calibri Light"/>
      <family val="2"/>
      <charset val="1"/>
    </font>
    <font>
      <b/>
      <sz val="11"/>
      <color indexed="38"/>
      <name val="Calibri Light"/>
      <family val="2"/>
      <charset val="1"/>
    </font>
    <font>
      <b/>
      <sz val="11"/>
      <color indexed="17"/>
      <name val="Calibri Light"/>
      <family val="2"/>
      <charset val="1"/>
    </font>
    <font>
      <b/>
      <sz val="10"/>
      <color indexed="17"/>
      <name val="Calibri Light"/>
      <family val="2"/>
      <charset val="1"/>
    </font>
    <font>
      <sz val="10"/>
      <color indexed="10"/>
      <name val="Candara"/>
      <family val="2"/>
      <charset val="1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name val="Candara"/>
      <family val="2"/>
      <charset val="1"/>
    </font>
    <font>
      <b/>
      <sz val="11"/>
      <name val="Candara"/>
      <family val="2"/>
      <charset val="1"/>
    </font>
    <font>
      <b/>
      <sz val="10"/>
      <name val="Arial"/>
      <family val="2"/>
    </font>
    <font>
      <sz val="10"/>
      <color indexed="10"/>
      <name val="Arial"/>
      <family val="2"/>
      <charset val="1"/>
    </font>
    <font>
      <sz val="11"/>
      <color indexed="10"/>
      <name val="Candara"/>
      <family val="2"/>
      <charset val="1"/>
    </font>
    <font>
      <sz val="11"/>
      <name val="Candara"/>
      <family val="2"/>
      <charset val="1"/>
    </font>
    <font>
      <b/>
      <sz val="11"/>
      <color indexed="38"/>
      <name val="Candara"/>
      <family val="2"/>
      <charset val="1"/>
    </font>
    <font>
      <b/>
      <sz val="11"/>
      <color indexed="17"/>
      <name val="Candara"/>
      <family val="2"/>
      <charset val="1"/>
    </font>
    <font>
      <b/>
      <sz val="10"/>
      <color indexed="17"/>
      <name val="Arial"/>
      <family val="2"/>
    </font>
    <font>
      <b/>
      <sz val="10"/>
      <color indexed="10"/>
      <name val="Candara"/>
      <family val="2"/>
      <charset val="1"/>
    </font>
    <font>
      <sz val="10"/>
      <name val="Candara"/>
      <family val="2"/>
      <charset val="1"/>
    </font>
    <font>
      <sz val="10"/>
      <color indexed="8"/>
      <name val="Candara"/>
      <family val="2"/>
      <charset val="1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60"/>
        <bgColor indexed="25"/>
      </patternFill>
    </fill>
    <fill>
      <patternFill patternType="solid">
        <fgColor indexed="27"/>
        <bgColor indexed="42"/>
      </patternFill>
    </fill>
    <fill>
      <patternFill patternType="solid">
        <fgColor indexed="51"/>
        <bgColor indexed="13"/>
      </patternFill>
    </fill>
    <fill>
      <patternFill patternType="solid">
        <fgColor indexed="25"/>
        <bgColor indexed="60"/>
      </patternFill>
    </fill>
    <fill>
      <patternFill patternType="solid">
        <fgColor indexed="42"/>
        <bgColor indexed="41"/>
      </patternFill>
    </fill>
    <fill>
      <patternFill patternType="solid">
        <fgColor indexed="9"/>
        <bgColor indexed="41"/>
      </patternFill>
    </fill>
    <fill>
      <patternFill patternType="solid">
        <fgColor indexed="38"/>
        <bgColor indexed="21"/>
      </patternFill>
    </fill>
    <fill>
      <patternFill patternType="solid">
        <fgColor indexed="43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61"/>
      </patternFill>
    </fill>
    <fill>
      <patternFill patternType="solid">
        <fgColor indexed="54"/>
        <bgColor indexed="62"/>
      </patternFill>
    </fill>
    <fill>
      <patternFill patternType="solid">
        <fgColor indexed="13"/>
        <bgColor indexed="51"/>
      </patternFill>
    </fill>
    <fill>
      <patternFill patternType="solid">
        <fgColor indexed="52"/>
        <bgColor indexed="53"/>
      </patternFill>
    </fill>
    <fill>
      <patternFill patternType="solid">
        <fgColor indexed="29"/>
        <bgColor indexed="45"/>
      </patternFill>
    </fill>
    <fill>
      <patternFill patternType="solid">
        <fgColor indexed="28"/>
        <bgColor indexed="20"/>
      </patternFill>
    </fill>
    <fill>
      <patternFill patternType="solid">
        <fgColor indexed="17"/>
        <bgColor indexed="38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61"/>
        <bgColor indexed="53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29"/>
      </patternFill>
    </fill>
  </fills>
  <borders count="27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64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8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/>
      <right style="hair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8"/>
      </left>
      <right style="hair">
        <color indexed="64"/>
      </right>
      <top style="hair">
        <color indexed="8"/>
      </top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64"/>
      </bottom>
      <diagonal/>
    </border>
    <border>
      <left/>
      <right style="hair">
        <color indexed="8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 style="hair">
        <color indexed="64"/>
      </bottom>
      <diagonal/>
    </border>
  </borders>
  <cellStyleXfs count="8">
    <xf numFmtId="0" fontId="0" fillId="0" borderId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2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9" fontId="39" fillId="0" borderId="0" applyFont="0" applyFill="0" applyBorder="0" applyAlignment="0" applyProtection="0"/>
    <xf numFmtId="0" fontId="39" fillId="0" borderId="0"/>
  </cellStyleXfs>
  <cellXfs count="247">
    <xf numFmtId="0" fontId="0" fillId="0" borderId="0" xfId="0"/>
    <xf numFmtId="0" fontId="2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164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0" applyNumberFormat="1"/>
    <xf numFmtId="0" fontId="2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9" fillId="0" borderId="1" xfId="0" applyFont="1" applyBorder="1" applyAlignment="1">
      <alignment horizontal="center"/>
    </xf>
    <xf numFmtId="164" fontId="6" fillId="0" borderId="2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10" fillId="0" borderId="1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64" fontId="8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2" fillId="0" borderId="0" xfId="0" applyFont="1"/>
    <xf numFmtId="0" fontId="9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64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6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8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" fontId="2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64" fontId="18" fillId="0" borderId="1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164" fontId="19" fillId="0" borderId="1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0" fontId="20" fillId="0" borderId="1" xfId="0" applyFont="1" applyBorder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164" fontId="23" fillId="0" borderId="1" xfId="0" applyNumberFormat="1" applyFont="1" applyBorder="1"/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27" fillId="0" borderId="1" xfId="0" applyFont="1" applyBorder="1" applyAlignment="1">
      <alignment horizontal="center"/>
    </xf>
    <xf numFmtId="164" fontId="24" fillId="0" borderId="1" xfId="0" applyNumberFormat="1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164" fontId="29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center"/>
    </xf>
    <xf numFmtId="164" fontId="1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4" fontId="30" fillId="0" borderId="1" xfId="0" applyNumberFormat="1" applyFont="1" applyBorder="1"/>
    <xf numFmtId="0" fontId="31" fillId="0" borderId="1" xfId="0" applyFont="1" applyBorder="1" applyAlignment="1">
      <alignment horizontal="center"/>
    </xf>
    <xf numFmtId="164" fontId="30" fillId="0" borderId="1" xfId="0" applyNumberFormat="1" applyFont="1" applyBorder="1" applyAlignment="1">
      <alignment horizontal="center"/>
    </xf>
    <xf numFmtId="164" fontId="31" fillId="0" borderId="1" xfId="0" applyNumberFormat="1" applyFont="1" applyBorder="1"/>
    <xf numFmtId="0" fontId="31" fillId="0" borderId="3" xfId="0" applyFont="1" applyBorder="1" applyAlignment="1">
      <alignment horizontal="center"/>
    </xf>
    <xf numFmtId="164" fontId="30" fillId="0" borderId="0" xfId="0" applyNumberFormat="1" applyFont="1"/>
    <xf numFmtId="0" fontId="32" fillId="0" borderId="1" xfId="0" applyFont="1" applyBorder="1" applyAlignment="1">
      <alignment horizontal="center"/>
    </xf>
    <xf numFmtId="164" fontId="32" fillId="0" borderId="1" xfId="0" applyNumberFormat="1" applyFont="1" applyBorder="1" applyAlignment="1">
      <alignment horizontal="center"/>
    </xf>
    <xf numFmtId="164" fontId="33" fillId="0" borderId="1" xfId="0" applyNumberFormat="1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1" xfId="0" applyFont="1" applyBorder="1"/>
    <xf numFmtId="164" fontId="35" fillId="0" borderId="1" xfId="0" applyNumberFormat="1" applyFont="1" applyBorder="1" applyAlignment="1">
      <alignment horizontal="center"/>
    </xf>
    <xf numFmtId="164" fontId="36" fillId="0" borderId="1" xfId="0" applyNumberFormat="1" applyFont="1" applyBorder="1"/>
    <xf numFmtId="0" fontId="28" fillId="0" borderId="1" xfId="0" applyFont="1" applyBorder="1"/>
    <xf numFmtId="0" fontId="28" fillId="0" borderId="0" xfId="0" applyFont="1"/>
    <xf numFmtId="164" fontId="37" fillId="0" borderId="1" xfId="0" applyNumberFormat="1" applyFont="1" applyBorder="1"/>
    <xf numFmtId="0" fontId="0" fillId="0" borderId="5" xfId="0" applyBorder="1"/>
    <xf numFmtId="164" fontId="23" fillId="0" borderId="1" xfId="0" applyNumberFormat="1" applyFont="1" applyBorder="1" applyAlignment="1">
      <alignment horizontal="right"/>
    </xf>
    <xf numFmtId="0" fontId="25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0" fillId="0" borderId="1" xfId="0" applyNumberFormat="1" applyBorder="1"/>
    <xf numFmtId="164" fontId="24" fillId="0" borderId="1" xfId="0" applyNumberFormat="1" applyFont="1" applyBorder="1"/>
    <xf numFmtId="164" fontId="38" fillId="0" borderId="1" xfId="0" applyNumberFormat="1" applyFont="1" applyBorder="1"/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 wrapText="1"/>
    </xf>
    <xf numFmtId="0" fontId="41" fillId="0" borderId="0" xfId="0" applyFont="1"/>
    <xf numFmtId="0" fontId="41" fillId="0" borderId="0" xfId="0" applyFont="1" applyAlignment="1">
      <alignment horizontal="center"/>
    </xf>
    <xf numFmtId="164" fontId="42" fillId="0" borderId="1" xfId="0" applyNumberFormat="1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0" borderId="0" xfId="0" applyFont="1" applyAlignment="1">
      <alignment horizontal="left"/>
    </xf>
    <xf numFmtId="164" fontId="41" fillId="0" borderId="1" xfId="0" applyNumberFormat="1" applyFont="1" applyBorder="1" applyAlignment="1">
      <alignment horizontal="center"/>
    </xf>
    <xf numFmtId="0" fontId="41" fillId="0" borderId="0" xfId="0" applyFont="1" applyAlignment="1">
      <alignment horizontal="left" wrapText="1"/>
    </xf>
    <xf numFmtId="164" fontId="43" fillId="0" borderId="1" xfId="0" applyNumberFormat="1" applyFont="1" applyBorder="1" applyAlignment="1">
      <alignment horizontal="center"/>
    </xf>
    <xf numFmtId="0" fontId="41" fillId="0" borderId="4" xfId="0" applyFont="1" applyBorder="1" applyAlignment="1">
      <alignment horizontal="center"/>
    </xf>
    <xf numFmtId="0" fontId="42" fillId="0" borderId="1" xfId="0" applyFont="1" applyBorder="1" applyAlignment="1">
      <alignment horizontal="center"/>
    </xf>
    <xf numFmtId="164" fontId="42" fillId="0" borderId="2" xfId="0" applyNumberFormat="1" applyFont="1" applyBorder="1" applyAlignment="1">
      <alignment horizontal="center"/>
    </xf>
    <xf numFmtId="164" fontId="44" fillId="0" borderId="1" xfId="0" applyNumberFormat="1" applyFont="1" applyBorder="1" applyAlignment="1">
      <alignment horizontal="center"/>
    </xf>
    <xf numFmtId="0" fontId="42" fillId="0" borderId="3" xfId="0" applyFont="1" applyBorder="1" applyAlignment="1">
      <alignment horizontal="center"/>
    </xf>
    <xf numFmtId="0" fontId="42" fillId="0" borderId="0" xfId="0" applyFont="1" applyAlignment="1">
      <alignment horizontal="center"/>
    </xf>
    <xf numFmtId="164" fontId="43" fillId="0" borderId="0" xfId="0" applyNumberFormat="1" applyFont="1" applyAlignment="1">
      <alignment horizontal="left"/>
    </xf>
    <xf numFmtId="164" fontId="45" fillId="0" borderId="1" xfId="0" applyNumberFormat="1" applyFont="1" applyBorder="1" applyAlignment="1">
      <alignment horizontal="center"/>
    </xf>
    <xf numFmtId="49" fontId="41" fillId="0" borderId="0" xfId="0" applyNumberFormat="1" applyFont="1" applyAlignment="1">
      <alignment horizontal="center" wrapText="1"/>
    </xf>
    <xf numFmtId="0" fontId="41" fillId="0" borderId="0" xfId="0" applyFont="1" applyAlignment="1">
      <alignment horizontal="center" wrapText="1"/>
    </xf>
    <xf numFmtId="164" fontId="47" fillId="0" borderId="1" xfId="0" applyNumberFormat="1" applyFont="1" applyBorder="1" applyAlignment="1">
      <alignment horizontal="center"/>
    </xf>
    <xf numFmtId="0" fontId="48" fillId="0" borderId="1" xfId="0" applyFont="1" applyBorder="1" applyAlignment="1">
      <alignment horizontal="center"/>
    </xf>
    <xf numFmtId="0" fontId="41" fillId="0" borderId="3" xfId="0" applyFont="1" applyBorder="1" applyAlignment="1">
      <alignment horizontal="center"/>
    </xf>
    <xf numFmtId="0" fontId="42" fillId="0" borderId="4" xfId="0" applyFont="1" applyBorder="1" applyAlignment="1">
      <alignment horizontal="center"/>
    </xf>
    <xf numFmtId="0" fontId="42" fillId="0" borderId="1" xfId="0" applyFont="1" applyBorder="1" applyAlignment="1">
      <alignment horizontal="center" wrapText="1"/>
    </xf>
    <xf numFmtId="164" fontId="49" fillId="0" borderId="0" xfId="0" applyNumberFormat="1" applyFont="1" applyAlignment="1">
      <alignment horizontal="left"/>
    </xf>
    <xf numFmtId="9" fontId="41" fillId="0" borderId="0" xfId="6" applyFont="1"/>
    <xf numFmtId="9" fontId="41" fillId="0" borderId="0" xfId="6" applyFont="1" applyFill="1"/>
    <xf numFmtId="0" fontId="41" fillId="22" borderId="0" xfId="0" applyFont="1" applyFill="1"/>
    <xf numFmtId="0" fontId="2" fillId="0" borderId="0" xfId="7" applyFont="1" applyAlignment="1">
      <alignment horizontal="left"/>
    </xf>
    <xf numFmtId="0" fontId="39" fillId="0" borderId="0" xfId="7"/>
    <xf numFmtId="0" fontId="4" fillId="0" borderId="1" xfId="7" applyFont="1" applyBorder="1" applyAlignment="1">
      <alignment horizontal="center"/>
    </xf>
    <xf numFmtId="164" fontId="8" fillId="0" borderId="1" xfId="7" applyNumberFormat="1" applyFont="1" applyBorder="1" applyAlignment="1">
      <alignment horizontal="center"/>
    </xf>
    <xf numFmtId="0" fontId="7" fillId="0" borderId="1" xfId="7" applyFont="1" applyBorder="1" applyAlignment="1">
      <alignment horizontal="center"/>
    </xf>
    <xf numFmtId="0" fontId="2" fillId="0" borderId="1" xfId="7" applyFont="1" applyBorder="1" applyAlignment="1">
      <alignment horizontal="center"/>
    </xf>
    <xf numFmtId="164" fontId="6" fillId="0" borderId="1" xfId="7" applyNumberFormat="1" applyFont="1" applyBorder="1" applyAlignment="1">
      <alignment horizontal="center"/>
    </xf>
    <xf numFmtId="0" fontId="6" fillId="0" borderId="1" xfId="7" applyFont="1" applyBorder="1" applyAlignment="1">
      <alignment horizontal="center"/>
    </xf>
    <xf numFmtId="164" fontId="6" fillId="0" borderId="1" xfId="7" applyNumberFormat="1" applyFont="1" applyBorder="1" applyAlignment="1">
      <alignment horizontal="left"/>
    </xf>
    <xf numFmtId="0" fontId="11" fillId="0" borderId="1" xfId="7" applyFont="1" applyBorder="1" applyAlignment="1">
      <alignment horizontal="center"/>
    </xf>
    <xf numFmtId="164" fontId="9" fillId="0" borderId="1" xfId="7" applyNumberFormat="1" applyFont="1" applyBorder="1" applyAlignment="1">
      <alignment horizontal="center"/>
    </xf>
    <xf numFmtId="0" fontId="9" fillId="0" borderId="4" xfId="7" applyFont="1" applyBorder="1" applyAlignment="1">
      <alignment horizontal="center"/>
    </xf>
    <xf numFmtId="164" fontId="2" fillId="0" borderId="1" xfId="7" applyNumberFormat="1" applyFont="1" applyBorder="1" applyAlignment="1">
      <alignment horizontal="center"/>
    </xf>
    <xf numFmtId="0" fontId="9" fillId="0" borderId="1" xfId="7" applyFont="1" applyBorder="1" applyAlignment="1">
      <alignment horizontal="center"/>
    </xf>
    <xf numFmtId="0" fontId="9" fillId="0" borderId="0" xfId="7" applyFont="1" applyAlignment="1">
      <alignment horizontal="left"/>
    </xf>
    <xf numFmtId="0" fontId="2" fillId="0" borderId="1" xfId="7" applyFont="1" applyBorder="1"/>
    <xf numFmtId="0" fontId="7" fillId="0" borderId="0" xfId="7" applyFont="1" applyAlignment="1">
      <alignment horizontal="center"/>
    </xf>
    <xf numFmtId="0" fontId="4" fillId="14" borderId="1" xfId="7" applyFont="1" applyFill="1" applyBorder="1" applyAlignment="1">
      <alignment horizontal="center"/>
    </xf>
    <xf numFmtId="0" fontId="7" fillId="15" borderId="1" xfId="7" applyFont="1" applyFill="1" applyBorder="1" applyAlignment="1">
      <alignment horizontal="center"/>
    </xf>
    <xf numFmtId="0" fontId="14" fillId="0" borderId="1" xfId="7" applyFont="1" applyBorder="1" applyAlignment="1">
      <alignment horizontal="center"/>
    </xf>
    <xf numFmtId="0" fontId="14" fillId="0" borderId="1" xfId="7" applyFont="1" applyBorder="1"/>
    <xf numFmtId="0" fontId="14" fillId="0" borderId="1" xfId="7" applyFont="1" applyBorder="1" applyAlignment="1">
      <alignment horizontal="center" wrapText="1"/>
    </xf>
    <xf numFmtId="0" fontId="2" fillId="0" borderId="1" xfId="7" applyFont="1" applyBorder="1" applyAlignment="1">
      <alignment horizontal="center" vertical="center"/>
    </xf>
    <xf numFmtId="1" fontId="2" fillId="0" borderId="1" xfId="7" applyNumberFormat="1" applyFont="1" applyBorder="1" applyAlignment="1">
      <alignment horizontal="center" vertical="center"/>
    </xf>
    <xf numFmtId="0" fontId="15" fillId="0" borderId="0" xfId="7" applyFont="1" applyAlignment="1">
      <alignment horizontal="center" wrapText="1"/>
    </xf>
    <xf numFmtId="1" fontId="7" fillId="0" borderId="0" xfId="7" applyNumberFormat="1" applyFont="1" applyAlignment="1">
      <alignment horizontal="center"/>
    </xf>
    <xf numFmtId="0" fontId="7" fillId="0" borderId="1" xfId="7" applyFont="1" applyBorder="1" applyAlignment="1">
      <alignment horizontal="center" wrapText="1"/>
    </xf>
    <xf numFmtId="10" fontId="7" fillId="0" borderId="1" xfId="7" applyNumberFormat="1" applyFont="1" applyBorder="1" applyAlignment="1">
      <alignment horizontal="center" vertical="center"/>
    </xf>
    <xf numFmtId="0" fontId="15" fillId="0" borderId="1" xfId="7" applyFont="1" applyBorder="1" applyAlignment="1">
      <alignment horizontal="center" wrapText="1"/>
    </xf>
    <xf numFmtId="0" fontId="2" fillId="0" borderId="0" xfId="7" applyFont="1"/>
    <xf numFmtId="164" fontId="12" fillId="0" borderId="0" xfId="7" applyNumberFormat="1" applyFont="1" applyAlignment="1">
      <alignment horizontal="left"/>
    </xf>
    <xf numFmtId="0" fontId="39" fillId="0" borderId="0" xfId="7" applyAlignment="1">
      <alignment horizontal="center"/>
    </xf>
    <xf numFmtId="0" fontId="39" fillId="0" borderId="0" xfId="7" applyAlignment="1">
      <alignment horizontal="left"/>
    </xf>
    <xf numFmtId="164" fontId="13" fillId="0" borderId="0" xfId="7" applyNumberFormat="1" applyFont="1" applyAlignment="1">
      <alignment horizontal="left"/>
    </xf>
    <xf numFmtId="0" fontId="41" fillId="0" borderId="2" xfId="0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41" fillId="0" borderId="8" xfId="0" applyFont="1" applyBorder="1" applyAlignment="1">
      <alignment horizontal="center"/>
    </xf>
    <xf numFmtId="0" fontId="41" fillId="0" borderId="9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1" fillId="0" borderId="11" xfId="0" applyFont="1" applyBorder="1"/>
    <xf numFmtId="0" fontId="41" fillId="0" borderId="13" xfId="0" applyFont="1" applyBorder="1" applyAlignment="1">
      <alignment horizontal="center"/>
    </xf>
    <xf numFmtId="0" fontId="41" fillId="0" borderId="14" xfId="0" applyFont="1" applyBorder="1" applyAlignment="1">
      <alignment horizontal="center"/>
    </xf>
    <xf numFmtId="0" fontId="41" fillId="0" borderId="15" xfId="0" applyFont="1" applyBorder="1" applyAlignment="1">
      <alignment horizontal="center"/>
    </xf>
    <xf numFmtId="0" fontId="41" fillId="0" borderId="12" xfId="0" applyFont="1" applyBorder="1" applyAlignment="1">
      <alignment horizontal="center"/>
    </xf>
    <xf numFmtId="0" fontId="41" fillId="0" borderId="16" xfId="0" applyFont="1" applyBorder="1" applyAlignment="1">
      <alignment horizontal="center"/>
    </xf>
    <xf numFmtId="0" fontId="41" fillId="0" borderId="17" xfId="0" applyFont="1" applyBorder="1" applyAlignment="1">
      <alignment horizontal="center"/>
    </xf>
    <xf numFmtId="0" fontId="41" fillId="0" borderId="18" xfId="0" applyFont="1" applyBorder="1" applyAlignment="1">
      <alignment horizontal="center"/>
    </xf>
    <xf numFmtId="0" fontId="41" fillId="0" borderId="7" xfId="0" applyFont="1" applyBorder="1" applyAlignment="1">
      <alignment horizontal="center"/>
    </xf>
    <xf numFmtId="0" fontId="41" fillId="0" borderId="19" xfId="0" applyFont="1" applyBorder="1" applyAlignment="1">
      <alignment horizontal="center"/>
    </xf>
    <xf numFmtId="0" fontId="41" fillId="0" borderId="20" xfId="0" applyFont="1" applyBorder="1" applyAlignment="1">
      <alignment horizontal="center"/>
    </xf>
    <xf numFmtId="0" fontId="44" fillId="0" borderId="1" xfId="0" applyFont="1" applyBorder="1" applyAlignment="1">
      <alignment horizontal="center"/>
    </xf>
    <xf numFmtId="9" fontId="41" fillId="22" borderId="0" xfId="6" applyFont="1" applyFill="1"/>
    <xf numFmtId="0" fontId="45" fillId="0" borderId="1" xfId="0" applyFont="1" applyBorder="1" applyAlignment="1">
      <alignment horizontal="center"/>
    </xf>
    <xf numFmtId="164" fontId="44" fillId="0" borderId="2" xfId="0" applyNumberFormat="1" applyFont="1" applyBorder="1" applyAlignment="1">
      <alignment horizontal="center"/>
    </xf>
    <xf numFmtId="0" fontId="41" fillId="0" borderId="11" xfId="0" applyFont="1" applyBorder="1" applyAlignment="1">
      <alignment horizontal="center"/>
    </xf>
    <xf numFmtId="0" fontId="42" fillId="0" borderId="16" xfId="0" applyFont="1" applyBorder="1" applyAlignment="1">
      <alignment horizontal="center"/>
    </xf>
    <xf numFmtId="0" fontId="42" fillId="0" borderId="20" xfId="0" applyFont="1" applyBorder="1" applyAlignment="1">
      <alignment horizontal="center"/>
    </xf>
    <xf numFmtId="0" fontId="41" fillId="0" borderId="21" xfId="0" applyFont="1" applyBorder="1" applyAlignment="1">
      <alignment horizontal="center"/>
    </xf>
    <xf numFmtId="0" fontId="41" fillId="0" borderId="22" xfId="0" applyFont="1" applyBorder="1" applyAlignment="1">
      <alignment horizontal="center"/>
    </xf>
    <xf numFmtId="0" fontId="41" fillId="0" borderId="23" xfId="0" applyFont="1" applyBorder="1" applyAlignment="1">
      <alignment horizontal="center"/>
    </xf>
    <xf numFmtId="0" fontId="41" fillId="0" borderId="24" xfId="0" applyFont="1" applyBorder="1" applyAlignment="1">
      <alignment horizontal="center"/>
    </xf>
    <xf numFmtId="0" fontId="41" fillId="0" borderId="25" xfId="0" applyFont="1" applyBorder="1" applyAlignment="1">
      <alignment horizontal="center"/>
    </xf>
    <xf numFmtId="0" fontId="41" fillId="0" borderId="26" xfId="0" applyFont="1" applyBorder="1" applyAlignment="1">
      <alignment horizontal="center"/>
    </xf>
    <xf numFmtId="0" fontId="42" fillId="0" borderId="19" xfId="0" applyFont="1" applyBorder="1" applyAlignment="1">
      <alignment horizontal="center"/>
    </xf>
    <xf numFmtId="164" fontId="50" fillId="0" borderId="1" xfId="0" applyNumberFormat="1" applyFont="1" applyBorder="1" applyAlignment="1">
      <alignment horizontal="center"/>
    </xf>
    <xf numFmtId="0" fontId="51" fillId="0" borderId="0" xfId="0" applyFont="1" applyAlignment="1">
      <alignment horizontal="left"/>
    </xf>
    <xf numFmtId="0" fontId="51" fillId="0" borderId="0" xfId="0" applyFont="1" applyAlignment="1">
      <alignment horizontal="center"/>
    </xf>
    <xf numFmtId="14" fontId="48" fillId="0" borderId="0" xfId="0" applyNumberFormat="1" applyFont="1" applyAlignment="1">
      <alignment horizontal="center"/>
    </xf>
    <xf numFmtId="0" fontId="48" fillId="0" borderId="0" xfId="0" applyFont="1" applyAlignment="1">
      <alignment horizontal="center"/>
    </xf>
    <xf numFmtId="164" fontId="48" fillId="0" borderId="0" xfId="0" applyNumberFormat="1" applyFont="1" applyAlignment="1">
      <alignment horizontal="center"/>
    </xf>
    <xf numFmtId="0" fontId="48" fillId="0" borderId="0" xfId="0" applyFont="1" applyAlignment="1">
      <alignment horizontal="left"/>
    </xf>
    <xf numFmtId="0" fontId="48" fillId="0" borderId="0" xfId="0" applyFont="1" applyAlignment="1">
      <alignment horizontal="center" wrapText="1"/>
    </xf>
    <xf numFmtId="1" fontId="48" fillId="0" borderId="0" xfId="0" applyNumberFormat="1" applyFont="1" applyAlignment="1">
      <alignment horizontal="center"/>
    </xf>
    <xf numFmtId="0" fontId="48" fillId="0" borderId="0" xfId="7" applyFont="1" applyAlignment="1">
      <alignment horizontal="center"/>
    </xf>
    <xf numFmtId="14" fontId="48" fillId="0" borderId="0" xfId="7" applyNumberFormat="1" applyFont="1" applyAlignment="1">
      <alignment horizontal="center"/>
    </xf>
    <xf numFmtId="164" fontId="52" fillId="0" borderId="0" xfId="0" applyNumberFormat="1" applyFont="1" applyAlignment="1">
      <alignment horizontal="center"/>
    </xf>
    <xf numFmtId="0" fontId="51" fillId="0" borderId="0" xfId="0" applyFont="1" applyAlignment="1">
      <alignment horizontal="left" wrapText="1"/>
    </xf>
    <xf numFmtId="164" fontId="51" fillId="0" borderId="0" xfId="0" applyNumberFormat="1" applyFont="1" applyAlignment="1">
      <alignment horizontal="left"/>
    </xf>
    <xf numFmtId="0" fontId="51" fillId="0" borderId="0" xfId="7" applyFont="1" applyAlignment="1">
      <alignment horizontal="left"/>
    </xf>
    <xf numFmtId="49" fontId="46" fillId="9" borderId="1" xfId="0" applyNumberFormat="1" applyFont="1" applyFill="1" applyBorder="1" applyAlignment="1">
      <alignment horizontal="center"/>
    </xf>
    <xf numFmtId="49" fontId="46" fillId="10" borderId="2" xfId="0" applyNumberFormat="1" applyFont="1" applyFill="1" applyBorder="1" applyAlignment="1">
      <alignment horizontal="center"/>
    </xf>
    <xf numFmtId="49" fontId="46" fillId="10" borderId="3" xfId="0" applyNumberFormat="1" applyFont="1" applyFill="1" applyBorder="1" applyAlignment="1">
      <alignment horizontal="center"/>
    </xf>
    <xf numFmtId="49" fontId="46" fillId="10" borderId="15" xfId="0" applyNumberFormat="1" applyFont="1" applyFill="1" applyBorder="1" applyAlignment="1">
      <alignment horizontal="center"/>
    </xf>
    <xf numFmtId="49" fontId="46" fillId="23" borderId="2" xfId="0" applyNumberFormat="1" applyFont="1" applyFill="1" applyBorder="1" applyAlignment="1">
      <alignment horizontal="center"/>
    </xf>
    <xf numFmtId="49" fontId="46" fillId="23" borderId="3" xfId="0" applyNumberFormat="1" applyFont="1" applyFill="1" applyBorder="1" applyAlignment="1">
      <alignment horizontal="center"/>
    </xf>
    <xf numFmtId="49" fontId="46" fillId="23" borderId="15" xfId="0" applyNumberFormat="1" applyFont="1" applyFill="1" applyBorder="1" applyAlignment="1">
      <alignment horizontal="center"/>
    </xf>
    <xf numFmtId="49" fontId="46" fillId="4" borderId="1" xfId="0" applyNumberFormat="1" applyFont="1" applyFill="1" applyBorder="1" applyAlignment="1">
      <alignment horizontal="center"/>
    </xf>
    <xf numFmtId="49" fontId="46" fillId="5" borderId="1" xfId="0" applyNumberFormat="1" applyFont="1" applyFill="1" applyBorder="1" applyAlignment="1">
      <alignment horizontal="center"/>
    </xf>
    <xf numFmtId="49" fontId="46" fillId="6" borderId="1" xfId="0" applyNumberFormat="1" applyFont="1" applyFill="1" applyBorder="1" applyAlignment="1">
      <alignment horizontal="center"/>
    </xf>
    <xf numFmtId="49" fontId="46" fillId="7" borderId="1" xfId="0" applyNumberFormat="1" applyFont="1" applyFill="1" applyBorder="1" applyAlignment="1">
      <alignment horizontal="center"/>
    </xf>
    <xf numFmtId="49" fontId="46" fillId="8" borderId="1" xfId="0" applyNumberFormat="1" applyFont="1" applyFill="1" applyBorder="1" applyAlignment="1">
      <alignment horizontal="center"/>
    </xf>
    <xf numFmtId="49" fontId="1" fillId="9" borderId="1" xfId="0" applyNumberFormat="1" applyFont="1" applyFill="1" applyBorder="1" applyAlignment="1">
      <alignment horizontal="center"/>
    </xf>
    <xf numFmtId="49" fontId="1" fillId="10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13" borderId="1" xfId="7" applyNumberFormat="1" applyFont="1" applyFill="1" applyBorder="1" applyAlignment="1">
      <alignment horizontal="center"/>
    </xf>
    <xf numFmtId="49" fontId="1" fillId="11" borderId="1" xfId="7" applyNumberFormat="1" applyFont="1" applyFill="1" applyBorder="1" applyAlignment="1">
      <alignment horizontal="center"/>
    </xf>
    <xf numFmtId="49" fontId="1" fillId="12" borderId="1" xfId="7" applyNumberFormat="1" applyFont="1" applyFill="1" applyBorder="1" applyAlignment="1">
      <alignment horizontal="center"/>
    </xf>
    <xf numFmtId="49" fontId="1" fillId="7" borderId="1" xfId="7" applyNumberFormat="1" applyFont="1" applyFill="1" applyBorder="1" applyAlignment="1">
      <alignment horizontal="center"/>
    </xf>
    <xf numFmtId="49" fontId="1" fillId="8" borderId="1" xfId="7" applyNumberFormat="1" applyFont="1" applyFill="1" applyBorder="1" applyAlignment="1">
      <alignment horizontal="center"/>
    </xf>
    <xf numFmtId="49" fontId="1" fillId="9" borderId="1" xfId="7" applyNumberFormat="1" applyFont="1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49" fontId="1" fillId="18" borderId="0" xfId="0" applyNumberFormat="1" applyFont="1" applyFill="1" applyAlignment="1">
      <alignment horizontal="center"/>
    </xf>
    <xf numFmtId="49" fontId="1" fillId="16" borderId="1" xfId="0" applyNumberFormat="1" applyFont="1" applyFill="1" applyBorder="1" applyAlignment="1">
      <alignment horizontal="center"/>
    </xf>
    <xf numFmtId="49" fontId="26" fillId="18" borderId="0" xfId="0" applyNumberFormat="1" applyFont="1" applyFill="1" applyAlignment="1">
      <alignment horizontal="center"/>
    </xf>
    <xf numFmtId="49" fontId="1" fillId="19" borderId="1" xfId="0" applyNumberFormat="1" applyFont="1" applyFill="1" applyBorder="1" applyAlignment="1">
      <alignment horizontal="center"/>
    </xf>
    <xf numFmtId="49" fontId="1" fillId="20" borderId="1" xfId="0" applyNumberFormat="1" applyFont="1" applyFill="1" applyBorder="1" applyAlignment="1">
      <alignment horizontal="center"/>
    </xf>
    <xf numFmtId="49" fontId="26" fillId="17" borderId="1" xfId="0" applyNumberFormat="1" applyFont="1" applyFill="1" applyBorder="1" applyAlignment="1">
      <alignment horizontal="center"/>
    </xf>
    <xf numFmtId="49" fontId="26" fillId="21" borderId="1" xfId="0" applyNumberFormat="1" applyFont="1" applyFill="1" applyBorder="1" applyAlignment="1">
      <alignment horizontal="center"/>
    </xf>
    <xf numFmtId="49" fontId="26" fillId="19" borderId="1" xfId="0" applyNumberFormat="1" applyFont="1" applyFill="1" applyBorder="1" applyAlignment="1">
      <alignment horizontal="center"/>
    </xf>
    <xf numFmtId="49" fontId="26" fillId="20" borderId="1" xfId="0" applyNumberFormat="1" applyFont="1" applyFill="1" applyBorder="1" applyAlignment="1">
      <alignment horizontal="center"/>
    </xf>
    <xf numFmtId="49" fontId="26" fillId="5" borderId="1" xfId="0" applyNumberFormat="1" applyFont="1" applyFill="1" applyBorder="1" applyAlignment="1">
      <alignment horizontal="center"/>
    </xf>
    <xf numFmtId="49" fontId="26" fillId="7" borderId="1" xfId="0" applyNumberFormat="1" applyFont="1" applyFill="1" applyBorder="1" applyAlignment="1">
      <alignment horizontal="center"/>
    </xf>
    <xf numFmtId="49" fontId="26" fillId="8" borderId="1" xfId="0" applyNumberFormat="1" applyFont="1" applyFill="1" applyBorder="1" applyAlignment="1">
      <alignment horizontal="center"/>
    </xf>
    <xf numFmtId="49" fontId="26" fillId="9" borderId="1" xfId="0" applyNumberFormat="1" applyFont="1" applyFill="1" applyBorder="1" applyAlignment="1">
      <alignment horizontal="center"/>
    </xf>
  </cellXfs>
  <cellStyles count="8">
    <cellStyle name="Normale" xfId="0" builtinId="0"/>
    <cellStyle name="Normale 2" xfId="7" xr:uid="{1494FAF3-F377-4D29-9D85-9C26400101FA}"/>
    <cellStyle name="Percentuale" xfId="6" builtinId="5"/>
    <cellStyle name="Senza nome1" xfId="1" xr:uid="{00000000-0005-0000-0000-000001000000}"/>
    <cellStyle name="Senza nome2" xfId="2" xr:uid="{00000000-0005-0000-0000-000002000000}"/>
    <cellStyle name="Senza nome3" xfId="3" xr:uid="{00000000-0005-0000-0000-000003000000}"/>
    <cellStyle name="Senza nome4" xfId="4" xr:uid="{00000000-0005-0000-0000-000004000000}"/>
    <cellStyle name="Senza nome5" xfId="5" xr:uid="{00000000-0005-0000-0000-000005000000}"/>
  </cellStyles>
  <dxfs count="23">
    <dxf>
      <fill>
        <patternFill patternType="solid">
          <fgColor indexed="42"/>
          <bgColor indexed="27"/>
        </patternFill>
      </fill>
    </dxf>
    <dxf>
      <fill>
        <patternFill patternType="solid">
          <fgColor indexed="25"/>
          <bgColor indexed="6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D32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66"/>
      <rgbColor rgb="00FFFFCC"/>
      <rgbColor rgb="0099FF99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6B6B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50E"/>
      <rgbColor rgb="00FF6633"/>
      <rgbColor rgb="006B4794"/>
      <rgbColor rgb="007DA647"/>
      <rgbColor rgb="00003366"/>
      <rgbColor rgb="00339966"/>
      <rgbColor rgb="00003300"/>
      <rgbColor rgb="00333300"/>
      <rgbColor rgb="00FF3333"/>
      <rgbColor rgb="00EB613D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FLUSSI%20TURISTICI%20GIUGNO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2"/>
      <sheetName val="2021"/>
      <sheetName val="2020"/>
      <sheetName val="2019"/>
    </sheetNames>
    <sheetDataSet>
      <sheetData sheetId="0" refreshError="1"/>
      <sheetData sheetId="1" refreshError="1"/>
      <sheetData sheetId="2">
        <row r="3">
          <cell r="B3">
            <v>101</v>
          </cell>
        </row>
        <row r="4">
          <cell r="B4">
            <v>70</v>
          </cell>
        </row>
        <row r="5">
          <cell r="B5">
            <v>8</v>
          </cell>
        </row>
        <row r="6">
          <cell r="B6">
            <v>2</v>
          </cell>
        </row>
        <row r="7">
          <cell r="B7">
            <v>18</v>
          </cell>
        </row>
        <row r="8">
          <cell r="B8">
            <v>40</v>
          </cell>
        </row>
        <row r="9">
          <cell r="B9">
            <v>8</v>
          </cell>
        </row>
        <row r="10">
          <cell r="B10">
            <v>13</v>
          </cell>
        </row>
        <row r="11">
          <cell r="B11">
            <v>3</v>
          </cell>
        </row>
        <row r="12">
          <cell r="B12">
            <v>0</v>
          </cell>
        </row>
        <row r="13">
          <cell r="B13">
            <v>3</v>
          </cell>
        </row>
        <row r="14">
          <cell r="B14">
            <v>8</v>
          </cell>
        </row>
        <row r="15">
          <cell r="B15">
            <v>38</v>
          </cell>
        </row>
        <row r="16">
          <cell r="B16">
            <v>85</v>
          </cell>
        </row>
        <row r="17">
          <cell r="B17">
            <v>48</v>
          </cell>
        </row>
        <row r="18">
          <cell r="B18">
            <v>18</v>
          </cell>
        </row>
        <row r="19">
          <cell r="B19">
            <v>8</v>
          </cell>
        </row>
        <row r="20">
          <cell r="B20">
            <v>24</v>
          </cell>
        </row>
        <row r="21">
          <cell r="B21">
            <v>44</v>
          </cell>
        </row>
        <row r="22">
          <cell r="B22">
            <v>55</v>
          </cell>
        </row>
        <row r="23">
          <cell r="B23">
            <v>99</v>
          </cell>
        </row>
        <row r="24">
          <cell r="B24">
            <v>26</v>
          </cell>
        </row>
        <row r="25">
          <cell r="B25">
            <v>18</v>
          </cell>
        </row>
        <row r="26">
          <cell r="B26">
            <v>63</v>
          </cell>
        </row>
        <row r="27">
          <cell r="B27">
            <v>17</v>
          </cell>
        </row>
        <row r="28">
          <cell r="B28">
            <v>31</v>
          </cell>
        </row>
        <row r="29">
          <cell r="B29">
            <v>111</v>
          </cell>
        </row>
        <row r="30">
          <cell r="B30">
            <v>104</v>
          </cell>
        </row>
        <row r="31">
          <cell r="B31">
            <v>35</v>
          </cell>
        </row>
        <row r="32">
          <cell r="B32">
            <v>26</v>
          </cell>
        </row>
        <row r="33">
          <cell r="B33">
            <v>1124</v>
          </cell>
        </row>
        <row r="36">
          <cell r="B36">
            <v>12</v>
          </cell>
        </row>
        <row r="37">
          <cell r="B37">
            <v>25</v>
          </cell>
        </row>
        <row r="38">
          <cell r="B38">
            <v>16</v>
          </cell>
        </row>
        <row r="39">
          <cell r="B39">
            <v>76</v>
          </cell>
        </row>
        <row r="40">
          <cell r="B40">
            <v>96</v>
          </cell>
        </row>
        <row r="41">
          <cell r="B41">
            <v>19</v>
          </cell>
        </row>
        <row r="42">
          <cell r="B42">
            <v>31</v>
          </cell>
        </row>
        <row r="43">
          <cell r="B43">
            <v>57</v>
          </cell>
        </row>
        <row r="44">
          <cell r="B44">
            <v>70</v>
          </cell>
        </row>
        <row r="45">
          <cell r="B45">
            <v>44</v>
          </cell>
        </row>
        <row r="46">
          <cell r="B46">
            <v>79</v>
          </cell>
        </row>
        <row r="47">
          <cell r="B47">
            <v>84</v>
          </cell>
        </row>
        <row r="48">
          <cell r="B48">
            <v>53</v>
          </cell>
        </row>
        <row r="49">
          <cell r="B49">
            <v>41</v>
          </cell>
        </row>
        <row r="50">
          <cell r="B50">
            <v>37</v>
          </cell>
        </row>
        <row r="51">
          <cell r="B51">
            <v>85</v>
          </cell>
        </row>
        <row r="52">
          <cell r="B52">
            <v>55</v>
          </cell>
        </row>
        <row r="53">
          <cell r="B53">
            <v>130</v>
          </cell>
        </row>
        <row r="54">
          <cell r="B54">
            <v>83</v>
          </cell>
        </row>
        <row r="55">
          <cell r="B55">
            <v>40</v>
          </cell>
        </row>
        <row r="56">
          <cell r="B56">
            <v>43</v>
          </cell>
        </row>
        <row r="57">
          <cell r="B57">
            <v>42</v>
          </cell>
        </row>
        <row r="58">
          <cell r="B58">
            <v>69</v>
          </cell>
        </row>
        <row r="59">
          <cell r="B59">
            <v>61</v>
          </cell>
        </row>
        <row r="60">
          <cell r="B60">
            <v>46</v>
          </cell>
        </row>
        <row r="61">
          <cell r="B61">
            <v>78</v>
          </cell>
        </row>
        <row r="62">
          <cell r="B62">
            <v>62</v>
          </cell>
        </row>
        <row r="63">
          <cell r="B63">
            <v>123</v>
          </cell>
        </row>
        <row r="64">
          <cell r="B64">
            <v>60</v>
          </cell>
        </row>
        <row r="65">
          <cell r="B65">
            <v>38</v>
          </cell>
        </row>
        <row r="66">
          <cell r="B66">
            <v>54</v>
          </cell>
        </row>
        <row r="67">
          <cell r="B67">
            <v>1809</v>
          </cell>
        </row>
      </sheetData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5F9F1-E89F-4143-9782-5DFA8E719DD6}">
  <dimension ref="B1:AZ332"/>
  <sheetViews>
    <sheetView topLeftCell="A59" zoomScale="68" zoomScaleNormal="117" workbookViewId="0">
      <selection activeCell="M72" sqref="M72"/>
    </sheetView>
  </sheetViews>
  <sheetFormatPr defaultColWidth="11.5703125" defaultRowHeight="12.75" x14ac:dyDescent="0.2"/>
  <cols>
    <col min="1" max="1" width="2.7109375" style="101" customWidth="1"/>
    <col min="2" max="6" width="11.5703125" style="101"/>
    <col min="7" max="7" width="14.5703125" style="101" customWidth="1"/>
    <col min="8" max="12" width="11.5703125" style="101"/>
    <col min="13" max="13" width="29.85546875" style="101" customWidth="1"/>
    <col min="14" max="16384" width="11.5703125" style="101"/>
  </cols>
  <sheetData>
    <row r="1" spans="2:13" ht="6" customHeight="1" x14ac:dyDescent="0.2"/>
    <row r="2" spans="2:13" ht="18.75" x14ac:dyDescent="0.3">
      <c r="B2" s="214" t="s">
        <v>490</v>
      </c>
      <c r="C2" s="214">
        <f>SUM(D2:L2)</f>
        <v>0</v>
      </c>
      <c r="D2" s="214"/>
      <c r="E2" s="214"/>
      <c r="F2" s="214"/>
      <c r="G2" s="214"/>
      <c r="H2" s="214"/>
      <c r="I2" s="214"/>
      <c r="J2" s="214"/>
      <c r="K2" s="214"/>
      <c r="L2" s="214"/>
      <c r="M2" s="102"/>
    </row>
    <row r="3" spans="2:13" ht="15" x14ac:dyDescent="0.25">
      <c r="B3" s="119" t="s">
        <v>1</v>
      </c>
      <c r="C3" s="120" t="s">
        <v>2</v>
      </c>
      <c r="D3" s="120" t="s">
        <v>3</v>
      </c>
      <c r="E3" s="120" t="s">
        <v>4</v>
      </c>
      <c r="F3" s="120" t="s">
        <v>5</v>
      </c>
      <c r="G3" s="120" t="s">
        <v>6</v>
      </c>
      <c r="H3" s="120" t="s">
        <v>7</v>
      </c>
      <c r="I3" s="120" t="s">
        <v>8</v>
      </c>
      <c r="J3" s="120" t="s">
        <v>9</v>
      </c>
      <c r="K3" s="120" t="s">
        <v>10</v>
      </c>
      <c r="L3" s="120" t="s">
        <v>11</v>
      </c>
      <c r="M3" s="102"/>
    </row>
    <row r="4" spans="2:13" ht="15" x14ac:dyDescent="0.25">
      <c r="B4" s="192">
        <v>45010</v>
      </c>
      <c r="C4" s="120">
        <f t="shared" ref="C4:C10" si="0">SUM(D4:L4)</f>
        <v>29</v>
      </c>
      <c r="D4" s="120">
        <v>23</v>
      </c>
      <c r="E4" s="120">
        <v>3</v>
      </c>
      <c r="F4" s="120"/>
      <c r="G4" s="120">
        <v>2</v>
      </c>
      <c r="H4" s="120">
        <v>1</v>
      </c>
      <c r="I4" s="120"/>
      <c r="J4" s="120"/>
      <c r="K4" s="120"/>
      <c r="L4" s="120"/>
      <c r="M4" s="102"/>
    </row>
    <row r="5" spans="2:13" ht="15" x14ac:dyDescent="0.25">
      <c r="B5" s="192">
        <v>45011</v>
      </c>
      <c r="C5" s="120">
        <f t="shared" si="0"/>
        <v>50</v>
      </c>
      <c r="D5" s="120">
        <v>36</v>
      </c>
      <c r="E5" s="120">
        <v>13</v>
      </c>
      <c r="F5" s="120"/>
      <c r="G5" s="120"/>
      <c r="H5" s="120"/>
      <c r="I5" s="120"/>
      <c r="J5" s="120"/>
      <c r="K5" s="120">
        <v>1</v>
      </c>
      <c r="L5" s="120"/>
      <c r="M5" s="102"/>
    </row>
    <row r="6" spans="2:13" ht="15" x14ac:dyDescent="0.25">
      <c r="B6" s="119">
        <v>45012</v>
      </c>
      <c r="C6" s="120">
        <f t="shared" si="0"/>
        <v>28</v>
      </c>
      <c r="D6" s="120">
        <v>11</v>
      </c>
      <c r="E6" s="120">
        <v>2</v>
      </c>
      <c r="F6" s="120">
        <v>13</v>
      </c>
      <c r="G6" s="120"/>
      <c r="H6" s="120"/>
      <c r="I6" s="120">
        <v>2</v>
      </c>
      <c r="J6" s="120"/>
      <c r="K6" s="120"/>
      <c r="L6" s="120"/>
      <c r="M6" s="102"/>
    </row>
    <row r="7" spans="2:13" ht="15" x14ac:dyDescent="0.25">
      <c r="B7" s="119">
        <v>45013</v>
      </c>
      <c r="C7" s="120">
        <f t="shared" si="0"/>
        <v>28</v>
      </c>
      <c r="D7" s="120">
        <v>11</v>
      </c>
      <c r="E7" s="120">
        <v>7</v>
      </c>
      <c r="F7" s="120">
        <v>8</v>
      </c>
      <c r="G7" s="120"/>
      <c r="H7" s="120">
        <v>2</v>
      </c>
      <c r="I7" s="120"/>
      <c r="J7" s="120"/>
      <c r="K7" s="120"/>
      <c r="L7" s="120"/>
      <c r="M7" s="102"/>
    </row>
    <row r="8" spans="2:13" ht="15" x14ac:dyDescent="0.25">
      <c r="B8" s="119">
        <v>45014</v>
      </c>
      <c r="C8" s="120">
        <f t="shared" si="0"/>
        <v>26</v>
      </c>
      <c r="D8" s="120">
        <v>15</v>
      </c>
      <c r="E8" s="120">
        <v>1</v>
      </c>
      <c r="F8" s="120">
        <v>3</v>
      </c>
      <c r="G8" s="120"/>
      <c r="H8" s="120">
        <v>2</v>
      </c>
      <c r="I8" s="120">
        <v>4</v>
      </c>
      <c r="J8" s="120"/>
      <c r="K8" s="120"/>
      <c r="L8" s="120">
        <v>1</v>
      </c>
      <c r="M8" s="102" t="s">
        <v>100</v>
      </c>
    </row>
    <row r="9" spans="2:13" ht="15" x14ac:dyDescent="0.25">
      <c r="B9" s="119">
        <v>45015</v>
      </c>
      <c r="C9" s="120">
        <f t="shared" si="0"/>
        <v>13</v>
      </c>
      <c r="D9" s="120">
        <v>1</v>
      </c>
      <c r="E9" s="120">
        <v>5</v>
      </c>
      <c r="F9" s="120">
        <v>6</v>
      </c>
      <c r="G9" s="120">
        <v>1</v>
      </c>
      <c r="H9" s="120"/>
      <c r="I9" s="120"/>
      <c r="J9" s="120"/>
      <c r="K9" s="120"/>
      <c r="L9" s="120"/>
      <c r="M9" s="102"/>
    </row>
    <row r="10" spans="2:13" ht="15" x14ac:dyDescent="0.25">
      <c r="B10" s="119">
        <v>45016</v>
      </c>
      <c r="C10" s="120">
        <f t="shared" si="0"/>
        <v>15</v>
      </c>
      <c r="D10" s="120">
        <v>6</v>
      </c>
      <c r="E10" s="120">
        <v>2</v>
      </c>
      <c r="F10" s="120">
        <v>7</v>
      </c>
      <c r="G10" s="120"/>
      <c r="H10" s="120"/>
      <c r="I10" s="120"/>
      <c r="J10" s="120"/>
      <c r="K10" s="120"/>
      <c r="L10" s="120"/>
      <c r="M10" s="102"/>
    </row>
    <row r="11" spans="2:13" x14ac:dyDescent="0.2">
      <c r="B11" s="103" t="s">
        <v>20</v>
      </c>
      <c r="C11" s="104">
        <f>SUM(D11:L11)</f>
        <v>189</v>
      </c>
      <c r="D11" s="110">
        <f t="shared" ref="D11:L11" si="1">SUM(D4:D10)</f>
        <v>103</v>
      </c>
      <c r="E11" s="110">
        <f t="shared" si="1"/>
        <v>33</v>
      </c>
      <c r="F11" s="110">
        <f t="shared" si="1"/>
        <v>37</v>
      </c>
      <c r="G11" s="110">
        <f t="shared" si="1"/>
        <v>3</v>
      </c>
      <c r="H11" s="110">
        <f t="shared" si="1"/>
        <v>5</v>
      </c>
      <c r="I11" s="110">
        <f t="shared" si="1"/>
        <v>6</v>
      </c>
      <c r="J11" s="110">
        <f t="shared" si="1"/>
        <v>0</v>
      </c>
      <c r="K11" s="110">
        <f t="shared" si="1"/>
        <v>1</v>
      </c>
      <c r="L11" s="110">
        <f t="shared" si="1"/>
        <v>1</v>
      </c>
      <c r="M11" s="102"/>
    </row>
    <row r="12" spans="2:13" x14ac:dyDescent="0.2">
      <c r="B12" s="103"/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02"/>
    </row>
    <row r="13" spans="2:13" ht="18.75" x14ac:dyDescent="0.3">
      <c r="B13" s="214" t="s">
        <v>491</v>
      </c>
      <c r="C13" s="214">
        <f>SUM(D13:L13)</f>
        <v>0</v>
      </c>
      <c r="D13" s="214"/>
      <c r="E13" s="214"/>
      <c r="F13" s="214"/>
      <c r="G13" s="214"/>
      <c r="H13" s="214"/>
      <c r="I13" s="214"/>
      <c r="J13" s="214"/>
      <c r="K13" s="214"/>
      <c r="L13" s="214"/>
      <c r="M13" s="102"/>
    </row>
    <row r="14" spans="2:13" ht="15" x14ac:dyDescent="0.25">
      <c r="B14" s="120" t="s">
        <v>1</v>
      </c>
      <c r="C14" s="120" t="s">
        <v>2</v>
      </c>
      <c r="D14" s="120" t="s">
        <v>3</v>
      </c>
      <c r="E14" s="120" t="s">
        <v>4</v>
      </c>
      <c r="F14" s="120" t="s">
        <v>5</v>
      </c>
      <c r="G14" s="120" t="s">
        <v>6</v>
      </c>
      <c r="H14" s="120" t="s">
        <v>7</v>
      </c>
      <c r="I14" s="120" t="s">
        <v>8</v>
      </c>
      <c r="J14" s="120" t="s">
        <v>9</v>
      </c>
      <c r="K14" s="120" t="s">
        <v>10</v>
      </c>
      <c r="L14" s="120" t="s">
        <v>11</v>
      </c>
      <c r="M14" s="105"/>
    </row>
    <row r="15" spans="2:13" x14ac:dyDescent="0.2">
      <c r="B15" s="103">
        <v>45017</v>
      </c>
      <c r="C15" s="104">
        <f>SUM(D15:L15)</f>
        <v>57</v>
      </c>
      <c r="D15" s="104">
        <v>36</v>
      </c>
      <c r="E15" s="104">
        <v>6</v>
      </c>
      <c r="F15" s="104">
        <v>4</v>
      </c>
      <c r="G15" s="104">
        <v>1</v>
      </c>
      <c r="H15" s="104">
        <v>3</v>
      </c>
      <c r="I15" s="104"/>
      <c r="J15" s="104">
        <v>4</v>
      </c>
      <c r="K15" s="104">
        <v>2</v>
      </c>
      <c r="L15" s="104">
        <v>1</v>
      </c>
      <c r="M15" s="102" t="s">
        <v>28</v>
      </c>
    </row>
    <row r="16" spans="2:13" x14ac:dyDescent="0.2">
      <c r="B16" s="103">
        <v>45018</v>
      </c>
      <c r="C16" s="104">
        <f>SUM(D16:L16)</f>
        <v>83</v>
      </c>
      <c r="D16" s="104">
        <v>63</v>
      </c>
      <c r="E16" s="104">
        <v>3</v>
      </c>
      <c r="F16" s="104">
        <v>7</v>
      </c>
      <c r="G16" s="104">
        <v>4</v>
      </c>
      <c r="H16" s="104">
        <v>2</v>
      </c>
      <c r="I16" s="104"/>
      <c r="J16" s="104">
        <v>1</v>
      </c>
      <c r="K16" s="104">
        <v>3</v>
      </c>
      <c r="L16" s="104"/>
      <c r="M16" s="105"/>
    </row>
    <row r="17" spans="2:13" x14ac:dyDescent="0.2">
      <c r="B17" s="106">
        <v>45019</v>
      </c>
      <c r="C17" s="104">
        <f t="shared" ref="C17:C44" si="2">SUM(D17:L17)</f>
        <v>37</v>
      </c>
      <c r="D17" s="104">
        <v>17</v>
      </c>
      <c r="E17" s="104">
        <v>12</v>
      </c>
      <c r="F17" s="104">
        <v>8</v>
      </c>
      <c r="G17" s="104"/>
      <c r="H17" s="104"/>
      <c r="I17" s="104"/>
      <c r="J17" s="104"/>
      <c r="K17" s="104"/>
      <c r="L17" s="104"/>
      <c r="M17" s="105"/>
    </row>
    <row r="18" spans="2:13" x14ac:dyDescent="0.2">
      <c r="B18" s="106">
        <v>45020</v>
      </c>
      <c r="C18" s="104">
        <f t="shared" si="2"/>
        <v>45</v>
      </c>
      <c r="D18" s="104">
        <v>16</v>
      </c>
      <c r="E18" s="104">
        <v>3</v>
      </c>
      <c r="F18" s="104">
        <v>7</v>
      </c>
      <c r="G18" s="104"/>
      <c r="H18" s="104"/>
      <c r="I18" s="104"/>
      <c r="J18" s="104">
        <v>7</v>
      </c>
      <c r="K18" s="104"/>
      <c r="L18" s="104">
        <v>12</v>
      </c>
      <c r="M18" s="105" t="s">
        <v>493</v>
      </c>
    </row>
    <row r="19" spans="2:13" x14ac:dyDescent="0.2">
      <c r="B19" s="106">
        <v>45021</v>
      </c>
      <c r="C19" s="104">
        <f>SUM(D19:L19)</f>
        <v>50</v>
      </c>
      <c r="D19" s="104">
        <v>18</v>
      </c>
      <c r="E19" s="104">
        <v>8</v>
      </c>
      <c r="F19" s="104">
        <v>17</v>
      </c>
      <c r="G19" s="104"/>
      <c r="H19" s="104">
        <v>3</v>
      </c>
      <c r="I19" s="104"/>
      <c r="J19" s="104">
        <v>1</v>
      </c>
      <c r="K19" s="104"/>
      <c r="L19" s="104">
        <v>3</v>
      </c>
      <c r="M19" s="105" t="s">
        <v>492</v>
      </c>
    </row>
    <row r="20" spans="2:13" x14ac:dyDescent="0.2">
      <c r="B20" s="106">
        <v>45022</v>
      </c>
      <c r="C20" s="104">
        <f t="shared" si="2"/>
        <v>47</v>
      </c>
      <c r="D20" s="104">
        <v>35</v>
      </c>
      <c r="E20" s="104">
        <v>4</v>
      </c>
      <c r="F20" s="104">
        <v>4</v>
      </c>
      <c r="G20" s="104"/>
      <c r="H20" s="104">
        <v>2</v>
      </c>
      <c r="I20" s="104"/>
      <c r="J20" s="104">
        <v>1</v>
      </c>
      <c r="K20" s="104">
        <v>1</v>
      </c>
      <c r="L20" s="104"/>
      <c r="M20" s="105"/>
    </row>
    <row r="21" spans="2:13" x14ac:dyDescent="0.2">
      <c r="B21" s="106">
        <v>45023</v>
      </c>
      <c r="C21" s="104">
        <f t="shared" si="2"/>
        <v>71</v>
      </c>
      <c r="D21" s="104">
        <v>31</v>
      </c>
      <c r="E21" s="104">
        <v>16</v>
      </c>
      <c r="F21" s="104">
        <v>14</v>
      </c>
      <c r="G21" s="104">
        <v>1</v>
      </c>
      <c r="H21" s="104">
        <v>2</v>
      </c>
      <c r="I21" s="104">
        <v>2</v>
      </c>
      <c r="J21" s="104">
        <v>5</v>
      </c>
      <c r="K21" s="104"/>
      <c r="L21" s="104"/>
      <c r="M21" s="105"/>
    </row>
    <row r="22" spans="2:13" x14ac:dyDescent="0.2">
      <c r="B22" s="103">
        <v>45024</v>
      </c>
      <c r="C22" s="104">
        <f t="shared" si="2"/>
        <v>95</v>
      </c>
      <c r="D22" s="104">
        <v>71</v>
      </c>
      <c r="E22" s="104">
        <v>14</v>
      </c>
      <c r="F22" s="104">
        <v>7</v>
      </c>
      <c r="G22" s="104">
        <v>1</v>
      </c>
      <c r="H22" s="104">
        <v>1</v>
      </c>
      <c r="I22" s="104"/>
      <c r="J22" s="104"/>
      <c r="K22" s="104"/>
      <c r="L22" s="104">
        <v>1</v>
      </c>
      <c r="M22" s="102" t="s">
        <v>443</v>
      </c>
    </row>
    <row r="23" spans="2:13" x14ac:dyDescent="0.2">
      <c r="B23" s="103">
        <v>45025</v>
      </c>
      <c r="C23" s="104">
        <f t="shared" si="2"/>
        <v>140</v>
      </c>
      <c r="D23" s="104">
        <v>109</v>
      </c>
      <c r="E23" s="104">
        <v>16</v>
      </c>
      <c r="F23" s="104">
        <v>12</v>
      </c>
      <c r="G23" s="104"/>
      <c r="H23" s="104"/>
      <c r="I23" s="104"/>
      <c r="J23" s="104">
        <v>3</v>
      </c>
      <c r="K23" s="104"/>
      <c r="L23" s="104"/>
      <c r="M23" s="105"/>
    </row>
    <row r="24" spans="2:13" x14ac:dyDescent="0.2">
      <c r="B24" s="106">
        <v>45026</v>
      </c>
      <c r="C24" s="104">
        <f t="shared" si="2"/>
        <v>234</v>
      </c>
      <c r="D24" s="104">
        <v>212</v>
      </c>
      <c r="E24" s="104">
        <v>5</v>
      </c>
      <c r="F24" s="104">
        <v>9</v>
      </c>
      <c r="G24" s="104">
        <v>5</v>
      </c>
      <c r="H24" s="104"/>
      <c r="I24" s="104"/>
      <c r="J24" s="104"/>
      <c r="K24" s="104"/>
      <c r="L24" s="104">
        <v>3</v>
      </c>
      <c r="M24" s="105" t="s">
        <v>494</v>
      </c>
    </row>
    <row r="25" spans="2:13" x14ac:dyDescent="0.2">
      <c r="B25" s="106">
        <v>45027</v>
      </c>
      <c r="C25" s="104">
        <f t="shared" si="2"/>
        <v>37</v>
      </c>
      <c r="D25" s="104">
        <v>18</v>
      </c>
      <c r="E25" s="104">
        <v>5</v>
      </c>
      <c r="F25" s="104">
        <v>12</v>
      </c>
      <c r="G25" s="104">
        <v>1</v>
      </c>
      <c r="H25" s="104"/>
      <c r="I25" s="104"/>
      <c r="J25" s="104"/>
      <c r="K25" s="104"/>
      <c r="L25" s="104">
        <v>1</v>
      </c>
      <c r="M25" s="105" t="s">
        <v>18</v>
      </c>
    </row>
    <row r="26" spans="2:13" x14ac:dyDescent="0.2">
      <c r="B26" s="106">
        <v>45028</v>
      </c>
      <c r="C26" s="104">
        <f t="shared" si="2"/>
        <v>50</v>
      </c>
      <c r="D26" s="104">
        <v>21</v>
      </c>
      <c r="E26" s="104">
        <v>8</v>
      </c>
      <c r="F26" s="104">
        <v>13</v>
      </c>
      <c r="G26" s="104">
        <v>2</v>
      </c>
      <c r="H26" s="104"/>
      <c r="I26" s="104"/>
      <c r="J26" s="104">
        <v>2</v>
      </c>
      <c r="K26" s="104"/>
      <c r="L26" s="104">
        <v>4</v>
      </c>
      <c r="M26" s="105" t="s">
        <v>495</v>
      </c>
    </row>
    <row r="27" spans="2:13" x14ac:dyDescent="0.2">
      <c r="B27" s="106">
        <v>45029</v>
      </c>
      <c r="C27" s="104">
        <f t="shared" si="2"/>
        <v>60</v>
      </c>
      <c r="D27" s="104">
        <v>9</v>
      </c>
      <c r="E27" s="104">
        <v>13</v>
      </c>
      <c r="F27" s="104">
        <v>28</v>
      </c>
      <c r="G27" s="104"/>
      <c r="H27" s="104">
        <v>6</v>
      </c>
      <c r="I27" s="104"/>
      <c r="J27" s="104">
        <v>2</v>
      </c>
      <c r="K27" s="104"/>
      <c r="L27" s="104">
        <v>2</v>
      </c>
      <c r="M27" s="102" t="s">
        <v>47</v>
      </c>
    </row>
    <row r="28" spans="2:13" x14ac:dyDescent="0.2">
      <c r="B28" s="106">
        <v>45030</v>
      </c>
      <c r="C28" s="104">
        <f t="shared" si="2"/>
        <v>42</v>
      </c>
      <c r="D28" s="104">
        <v>18</v>
      </c>
      <c r="E28" s="104">
        <v>16</v>
      </c>
      <c r="F28" s="104">
        <v>1</v>
      </c>
      <c r="G28" s="104"/>
      <c r="H28" s="104">
        <v>4</v>
      </c>
      <c r="I28" s="104"/>
      <c r="J28" s="104"/>
      <c r="K28" s="104"/>
      <c r="L28" s="104">
        <v>3</v>
      </c>
      <c r="M28" s="105" t="s">
        <v>496</v>
      </c>
    </row>
    <row r="29" spans="2:13" x14ac:dyDescent="0.2">
      <c r="B29" s="103">
        <v>45031</v>
      </c>
      <c r="C29" s="104">
        <f t="shared" si="2"/>
        <v>62</v>
      </c>
      <c r="D29" s="104">
        <v>41</v>
      </c>
      <c r="E29" s="104">
        <v>11</v>
      </c>
      <c r="F29" s="104">
        <v>9</v>
      </c>
      <c r="G29" s="104"/>
      <c r="H29" s="104"/>
      <c r="I29" s="104"/>
      <c r="J29" s="104"/>
      <c r="K29" s="104">
        <v>1</v>
      </c>
      <c r="L29" s="104"/>
      <c r="M29" s="105"/>
    </row>
    <row r="30" spans="2:13" x14ac:dyDescent="0.2">
      <c r="B30" s="103">
        <v>45032</v>
      </c>
      <c r="C30" s="104">
        <f t="shared" si="2"/>
        <v>0</v>
      </c>
      <c r="D30" s="104"/>
      <c r="E30" s="104"/>
      <c r="F30" s="104" t="s">
        <v>641</v>
      </c>
      <c r="G30" s="104"/>
      <c r="H30" s="104"/>
      <c r="I30" s="104"/>
      <c r="J30" s="104"/>
      <c r="K30" s="104"/>
      <c r="L30" s="104"/>
      <c r="M30" s="105"/>
    </row>
    <row r="31" spans="2:13" x14ac:dyDescent="0.2">
      <c r="B31" s="106">
        <v>45033</v>
      </c>
      <c r="C31" s="104">
        <f t="shared" si="2"/>
        <v>0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5"/>
    </row>
    <row r="32" spans="2:13" x14ac:dyDescent="0.2">
      <c r="B32" s="106">
        <v>45034</v>
      </c>
      <c r="C32" s="104">
        <f t="shared" si="2"/>
        <v>0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5"/>
    </row>
    <row r="33" spans="2:13" x14ac:dyDescent="0.2">
      <c r="B33" s="106">
        <v>45035</v>
      </c>
      <c r="C33" s="104">
        <f t="shared" si="2"/>
        <v>0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5"/>
    </row>
    <row r="34" spans="2:13" x14ac:dyDescent="0.2">
      <c r="B34" s="106">
        <v>45036</v>
      </c>
      <c r="C34" s="104">
        <f t="shared" si="2"/>
        <v>0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5"/>
    </row>
    <row r="35" spans="2:13" x14ac:dyDescent="0.2">
      <c r="B35" s="106">
        <v>45037</v>
      </c>
      <c r="C35" s="104">
        <f t="shared" si="2"/>
        <v>0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05"/>
    </row>
    <row r="36" spans="2:13" x14ac:dyDescent="0.2">
      <c r="B36" s="103">
        <v>45038</v>
      </c>
      <c r="C36" s="104">
        <f t="shared" si="2"/>
        <v>0</v>
      </c>
      <c r="D36" s="104"/>
      <c r="E36" s="104"/>
      <c r="F36" s="104"/>
      <c r="G36" s="104"/>
      <c r="H36" s="104"/>
      <c r="I36" s="104"/>
      <c r="J36" s="104"/>
      <c r="K36" s="104"/>
      <c r="L36" s="104"/>
    </row>
    <row r="37" spans="2:13" x14ac:dyDescent="0.2">
      <c r="B37" s="103">
        <v>45039</v>
      </c>
      <c r="C37" s="104">
        <f t="shared" si="2"/>
        <v>0</v>
      </c>
      <c r="D37" s="104"/>
      <c r="E37" s="104"/>
      <c r="F37" s="104"/>
      <c r="G37" s="104"/>
      <c r="H37" s="104"/>
      <c r="I37" s="104"/>
      <c r="J37" s="104"/>
      <c r="K37" s="104"/>
      <c r="L37" s="104"/>
      <c r="M37" s="105"/>
    </row>
    <row r="38" spans="2:13" x14ac:dyDescent="0.2">
      <c r="B38" s="106">
        <v>45040</v>
      </c>
      <c r="C38" s="104">
        <f t="shared" si="2"/>
        <v>0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5"/>
    </row>
    <row r="39" spans="2:13" x14ac:dyDescent="0.2">
      <c r="B39" s="106">
        <v>45041</v>
      </c>
      <c r="C39" s="104">
        <f t="shared" si="2"/>
        <v>0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5"/>
    </row>
    <row r="40" spans="2:13" x14ac:dyDescent="0.2">
      <c r="B40" s="106">
        <v>45042</v>
      </c>
      <c r="C40" s="104">
        <f t="shared" si="2"/>
        <v>0</v>
      </c>
      <c r="D40" s="104"/>
      <c r="E40" s="104"/>
      <c r="F40" s="104"/>
      <c r="G40" s="104"/>
      <c r="H40" s="104"/>
      <c r="I40" s="104"/>
      <c r="J40" s="104"/>
      <c r="K40" s="104"/>
      <c r="L40" s="104"/>
      <c r="M40" s="105"/>
    </row>
    <row r="41" spans="2:13" x14ac:dyDescent="0.2">
      <c r="B41" s="106">
        <v>45043</v>
      </c>
      <c r="C41" s="104">
        <f t="shared" si="2"/>
        <v>0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5"/>
    </row>
    <row r="42" spans="2:13" x14ac:dyDescent="0.2">
      <c r="B42" s="106">
        <v>45044</v>
      </c>
      <c r="C42" s="104">
        <f t="shared" si="2"/>
        <v>0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5"/>
    </row>
    <row r="43" spans="2:13" x14ac:dyDescent="0.2">
      <c r="B43" s="103">
        <v>45045</v>
      </c>
      <c r="C43" s="104">
        <f t="shared" si="2"/>
        <v>0</v>
      </c>
      <c r="D43" s="104"/>
      <c r="E43" s="104"/>
      <c r="F43" s="104"/>
      <c r="G43" s="104"/>
      <c r="H43" s="104"/>
      <c r="I43" s="104"/>
      <c r="J43" s="104"/>
      <c r="K43" s="104"/>
      <c r="L43" s="104"/>
    </row>
    <row r="44" spans="2:13" x14ac:dyDescent="0.2">
      <c r="B44" s="103">
        <v>45046</v>
      </c>
      <c r="C44" s="104">
        <f t="shared" si="2"/>
        <v>0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5"/>
    </row>
    <row r="45" spans="2:13" x14ac:dyDescent="0.2">
      <c r="B45" s="103" t="s">
        <v>20</v>
      </c>
      <c r="C45" s="104">
        <f>SUM(D45:L45)</f>
        <v>1110</v>
      </c>
      <c r="D45" s="110">
        <f t="shared" ref="D45:L45" si="3">SUM(D15:D44)</f>
        <v>715</v>
      </c>
      <c r="E45" s="110">
        <f t="shared" si="3"/>
        <v>140</v>
      </c>
      <c r="F45" s="110">
        <f t="shared" si="3"/>
        <v>152</v>
      </c>
      <c r="G45" s="110">
        <f t="shared" si="3"/>
        <v>15</v>
      </c>
      <c r="H45" s="110">
        <f t="shared" si="3"/>
        <v>23</v>
      </c>
      <c r="I45" s="110">
        <f t="shared" si="3"/>
        <v>2</v>
      </c>
      <c r="J45" s="110">
        <f t="shared" si="3"/>
        <v>26</v>
      </c>
      <c r="K45" s="110">
        <f t="shared" si="3"/>
        <v>7</v>
      </c>
      <c r="L45" s="110">
        <f t="shared" si="3"/>
        <v>30</v>
      </c>
      <c r="M45" s="105"/>
    </row>
    <row r="46" spans="2:13" x14ac:dyDescent="0.2">
      <c r="B46" s="111"/>
      <c r="C46" s="113"/>
      <c r="D46" s="113"/>
      <c r="E46" s="113"/>
      <c r="F46" s="113"/>
      <c r="G46" s="113"/>
      <c r="H46" s="113"/>
      <c r="I46" s="113"/>
      <c r="J46" s="113"/>
      <c r="K46" s="113"/>
      <c r="L46" s="114"/>
      <c r="M46" s="105"/>
    </row>
    <row r="47" spans="2:13" ht="18.75" x14ac:dyDescent="0.3">
      <c r="B47" s="215" t="s">
        <v>414</v>
      </c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105"/>
    </row>
    <row r="48" spans="2:13" ht="15" x14ac:dyDescent="0.25">
      <c r="B48" s="120" t="s">
        <v>1</v>
      </c>
      <c r="C48" s="120" t="s">
        <v>2</v>
      </c>
      <c r="D48" s="120" t="s">
        <v>3</v>
      </c>
      <c r="E48" s="120" t="s">
        <v>4</v>
      </c>
      <c r="F48" s="120" t="s">
        <v>5</v>
      </c>
      <c r="G48" s="120" t="s">
        <v>6</v>
      </c>
      <c r="H48" s="120" t="s">
        <v>7</v>
      </c>
      <c r="I48" s="120" t="s">
        <v>8</v>
      </c>
      <c r="J48" s="120" t="s">
        <v>9</v>
      </c>
      <c r="K48" s="120" t="s">
        <v>10</v>
      </c>
      <c r="L48" s="120" t="s">
        <v>11</v>
      </c>
      <c r="M48" s="105"/>
    </row>
    <row r="49" spans="2:13" x14ac:dyDescent="0.2">
      <c r="B49" s="108">
        <v>44713</v>
      </c>
      <c r="C49" s="104">
        <f>SUM(D49:L49)</f>
        <v>33</v>
      </c>
      <c r="D49" s="104">
        <v>15</v>
      </c>
      <c r="E49" s="104">
        <v>8</v>
      </c>
      <c r="F49" s="104">
        <v>3</v>
      </c>
      <c r="G49" s="104">
        <v>1</v>
      </c>
      <c r="H49" s="104">
        <v>1</v>
      </c>
      <c r="I49" s="104"/>
      <c r="J49" s="104">
        <v>2</v>
      </c>
      <c r="K49" s="104">
        <v>1</v>
      </c>
      <c r="L49" s="104">
        <v>2</v>
      </c>
      <c r="M49" s="105" t="s">
        <v>47</v>
      </c>
    </row>
    <row r="50" spans="2:13" x14ac:dyDescent="0.2">
      <c r="B50" s="108">
        <v>44714</v>
      </c>
      <c r="C50" s="104">
        <f t="shared" ref="C50:C79" si="4">SUM(D50:L50)</f>
        <v>122</v>
      </c>
      <c r="D50" s="104">
        <v>88</v>
      </c>
      <c r="E50" s="104">
        <v>6</v>
      </c>
      <c r="F50" s="104">
        <v>15</v>
      </c>
      <c r="G50" s="104">
        <v>4</v>
      </c>
      <c r="H50" s="104"/>
      <c r="I50" s="104">
        <v>6</v>
      </c>
      <c r="J50" s="104">
        <v>1</v>
      </c>
      <c r="K50" s="104"/>
      <c r="L50" s="104">
        <v>2</v>
      </c>
      <c r="M50" s="105" t="s">
        <v>28</v>
      </c>
    </row>
    <row r="51" spans="2:13" x14ac:dyDescent="0.2">
      <c r="B51" s="108">
        <v>44715</v>
      </c>
      <c r="C51" s="104">
        <f t="shared" si="4"/>
        <v>24</v>
      </c>
      <c r="D51" s="104">
        <v>22</v>
      </c>
      <c r="E51" s="104"/>
      <c r="F51" s="104">
        <v>1</v>
      </c>
      <c r="G51" s="104">
        <v>1</v>
      </c>
      <c r="H51" s="104"/>
      <c r="I51" s="104"/>
      <c r="J51" s="104"/>
      <c r="K51" s="104"/>
      <c r="L51" s="104"/>
      <c r="M51" s="105"/>
    </row>
    <row r="52" spans="2:13" x14ac:dyDescent="0.2">
      <c r="B52" s="112">
        <v>44716</v>
      </c>
      <c r="C52" s="104">
        <f t="shared" si="4"/>
        <v>119</v>
      </c>
      <c r="D52" s="104">
        <v>88</v>
      </c>
      <c r="E52" s="104">
        <v>17</v>
      </c>
      <c r="F52" s="104">
        <v>11</v>
      </c>
      <c r="G52" s="104"/>
      <c r="H52" s="104">
        <v>2</v>
      </c>
      <c r="I52" s="104"/>
      <c r="J52" s="104">
        <v>1</v>
      </c>
      <c r="K52" s="104"/>
      <c r="L52" s="104"/>
      <c r="M52" s="105"/>
    </row>
    <row r="53" spans="2:13" x14ac:dyDescent="0.2">
      <c r="B53" s="112">
        <v>44717</v>
      </c>
      <c r="C53" s="104">
        <f t="shared" si="4"/>
        <v>51</v>
      </c>
      <c r="D53" s="104">
        <v>21</v>
      </c>
      <c r="E53" s="104">
        <v>16</v>
      </c>
      <c r="F53" s="104">
        <v>11</v>
      </c>
      <c r="G53" s="104"/>
      <c r="H53" s="104"/>
      <c r="I53" s="104"/>
      <c r="J53" s="104"/>
      <c r="K53" s="104">
        <v>3</v>
      </c>
      <c r="L53" s="104"/>
      <c r="M53" s="105"/>
    </row>
    <row r="54" spans="2:13" x14ac:dyDescent="0.2">
      <c r="B54" s="108">
        <v>44718</v>
      </c>
      <c r="C54" s="104">
        <f t="shared" si="4"/>
        <v>86</v>
      </c>
      <c r="D54" s="104">
        <v>11</v>
      </c>
      <c r="E54" s="104">
        <v>25</v>
      </c>
      <c r="F54" s="104">
        <v>23</v>
      </c>
      <c r="G54" s="104">
        <v>3</v>
      </c>
      <c r="H54" s="104"/>
      <c r="I54" s="104">
        <v>8</v>
      </c>
      <c r="J54" s="104">
        <v>6</v>
      </c>
      <c r="K54" s="104">
        <v>4</v>
      </c>
      <c r="L54" s="104">
        <v>6</v>
      </c>
      <c r="M54" s="105" t="s">
        <v>437</v>
      </c>
    </row>
    <row r="55" spans="2:13" x14ac:dyDescent="0.2">
      <c r="B55" s="108">
        <v>44719</v>
      </c>
      <c r="C55" s="104">
        <f t="shared" si="4"/>
        <v>56</v>
      </c>
      <c r="D55" s="104">
        <v>16</v>
      </c>
      <c r="E55" s="104">
        <v>20</v>
      </c>
      <c r="F55" s="104">
        <v>14</v>
      </c>
      <c r="G55" s="104"/>
      <c r="H55" s="104"/>
      <c r="I55" s="104">
        <v>3</v>
      </c>
      <c r="J55" s="104"/>
      <c r="K55" s="104">
        <v>1</v>
      </c>
      <c r="L55" s="104">
        <v>2</v>
      </c>
      <c r="M55" s="105" t="s">
        <v>19</v>
      </c>
    </row>
    <row r="56" spans="2:13" x14ac:dyDescent="0.2">
      <c r="B56" s="108">
        <v>44720</v>
      </c>
      <c r="C56" s="104">
        <f t="shared" si="4"/>
        <v>59</v>
      </c>
      <c r="D56" s="104">
        <v>5</v>
      </c>
      <c r="E56" s="104">
        <v>20</v>
      </c>
      <c r="F56" s="104">
        <v>24</v>
      </c>
      <c r="G56" s="104"/>
      <c r="H56" s="104">
        <v>2</v>
      </c>
      <c r="I56" s="104">
        <v>6</v>
      </c>
      <c r="J56" s="104"/>
      <c r="K56" s="104">
        <v>1</v>
      </c>
      <c r="L56" s="104">
        <v>1</v>
      </c>
      <c r="M56" s="105" t="s">
        <v>47</v>
      </c>
    </row>
    <row r="57" spans="2:13" x14ac:dyDescent="0.2">
      <c r="B57" s="108">
        <v>44721</v>
      </c>
      <c r="C57" s="104">
        <f t="shared" si="4"/>
        <v>75</v>
      </c>
      <c r="D57" s="104">
        <v>10</v>
      </c>
      <c r="E57" s="104">
        <v>14</v>
      </c>
      <c r="F57" s="104">
        <v>24</v>
      </c>
      <c r="G57" s="104">
        <v>8</v>
      </c>
      <c r="H57" s="104"/>
      <c r="I57" s="104">
        <v>9</v>
      </c>
      <c r="J57" s="104">
        <v>2</v>
      </c>
      <c r="K57" s="104">
        <v>2</v>
      </c>
      <c r="L57" s="104">
        <v>6</v>
      </c>
      <c r="M57" s="105" t="s">
        <v>438</v>
      </c>
    </row>
    <row r="58" spans="2:13" x14ac:dyDescent="0.2">
      <c r="B58" s="108">
        <v>44722</v>
      </c>
      <c r="C58" s="104">
        <f t="shared" si="4"/>
        <v>39</v>
      </c>
      <c r="D58" s="104">
        <v>15</v>
      </c>
      <c r="E58" s="104">
        <v>10</v>
      </c>
      <c r="F58" s="104">
        <v>9</v>
      </c>
      <c r="G58" s="104"/>
      <c r="H58" s="104"/>
      <c r="I58" s="104">
        <v>2</v>
      </c>
      <c r="J58" s="104"/>
      <c r="K58" s="104"/>
      <c r="L58" s="104">
        <v>3</v>
      </c>
      <c r="M58" s="105" t="s">
        <v>447</v>
      </c>
    </row>
    <row r="59" spans="2:13" x14ac:dyDescent="0.2">
      <c r="B59" s="112">
        <v>44723</v>
      </c>
      <c r="C59" s="104">
        <f t="shared" si="4"/>
        <v>74</v>
      </c>
      <c r="D59" s="104">
        <v>27</v>
      </c>
      <c r="E59" s="104">
        <v>16</v>
      </c>
      <c r="F59" s="104">
        <v>19</v>
      </c>
      <c r="G59" s="104">
        <v>6</v>
      </c>
      <c r="H59" s="104"/>
      <c r="I59" s="104">
        <v>5</v>
      </c>
      <c r="J59" s="104">
        <v>1</v>
      </c>
      <c r="K59" s="104"/>
      <c r="L59" s="104"/>
      <c r="M59" s="105"/>
    </row>
    <row r="60" spans="2:13" x14ac:dyDescent="0.2">
      <c r="B60" s="112">
        <v>44724</v>
      </c>
      <c r="C60" s="104">
        <f t="shared" si="4"/>
        <v>81</v>
      </c>
      <c r="D60" s="104">
        <v>52</v>
      </c>
      <c r="E60" s="104">
        <v>8</v>
      </c>
      <c r="F60" s="104">
        <v>14</v>
      </c>
      <c r="G60" s="104"/>
      <c r="H60" s="104">
        <v>1</v>
      </c>
      <c r="I60" s="104">
        <v>2</v>
      </c>
      <c r="J60" s="104">
        <v>3</v>
      </c>
      <c r="K60" s="104">
        <v>1</v>
      </c>
      <c r="L60" s="104"/>
      <c r="M60" s="105"/>
    </row>
    <row r="61" spans="2:13" x14ac:dyDescent="0.2">
      <c r="B61" s="108">
        <v>44725</v>
      </c>
      <c r="C61" s="104">
        <f t="shared" si="4"/>
        <v>76</v>
      </c>
      <c r="D61" s="104">
        <v>18</v>
      </c>
      <c r="E61" s="104">
        <v>18</v>
      </c>
      <c r="F61" s="104">
        <v>24</v>
      </c>
      <c r="G61" s="104">
        <v>3</v>
      </c>
      <c r="H61" s="104">
        <v>2</v>
      </c>
      <c r="I61" s="104">
        <v>5</v>
      </c>
      <c r="J61" s="104"/>
      <c r="K61" s="104">
        <v>2</v>
      </c>
      <c r="L61" s="104">
        <v>4</v>
      </c>
      <c r="M61" s="105" t="s">
        <v>439</v>
      </c>
    </row>
    <row r="62" spans="2:13" x14ac:dyDescent="0.2">
      <c r="B62" s="108">
        <v>44726</v>
      </c>
      <c r="C62" s="104">
        <f t="shared" si="4"/>
        <v>87</v>
      </c>
      <c r="D62" s="104">
        <v>11</v>
      </c>
      <c r="E62" s="104">
        <v>42</v>
      </c>
      <c r="F62" s="104">
        <v>19</v>
      </c>
      <c r="G62" s="104">
        <v>2</v>
      </c>
      <c r="H62" s="104">
        <v>1</v>
      </c>
      <c r="I62" s="104">
        <v>4</v>
      </c>
      <c r="J62" s="104">
        <v>1</v>
      </c>
      <c r="K62" s="104">
        <v>2</v>
      </c>
      <c r="L62" s="104">
        <v>5</v>
      </c>
      <c r="M62" s="105" t="s">
        <v>440</v>
      </c>
    </row>
    <row r="63" spans="2:13" x14ac:dyDescent="0.2">
      <c r="B63" s="108">
        <v>44727</v>
      </c>
      <c r="C63" s="104">
        <f t="shared" si="4"/>
        <v>66</v>
      </c>
      <c r="D63" s="104">
        <v>12</v>
      </c>
      <c r="E63" s="104">
        <v>15</v>
      </c>
      <c r="F63" s="104">
        <v>16</v>
      </c>
      <c r="G63" s="104">
        <v>4</v>
      </c>
      <c r="H63" s="104"/>
      <c r="I63" s="104">
        <v>11</v>
      </c>
      <c r="J63" s="104">
        <v>2</v>
      </c>
      <c r="K63" s="104"/>
      <c r="L63" s="104">
        <v>6</v>
      </c>
      <c r="M63" s="105" t="s">
        <v>442</v>
      </c>
    </row>
    <row r="64" spans="2:13" x14ac:dyDescent="0.2">
      <c r="B64" s="108">
        <v>44728</v>
      </c>
      <c r="C64" s="104">
        <f t="shared" si="4"/>
        <v>70</v>
      </c>
      <c r="D64" s="104">
        <v>28</v>
      </c>
      <c r="E64" s="104">
        <v>9</v>
      </c>
      <c r="F64" s="104">
        <v>10</v>
      </c>
      <c r="G64" s="104">
        <v>19</v>
      </c>
      <c r="H64" s="104">
        <v>2</v>
      </c>
      <c r="I64" s="104"/>
      <c r="J64" s="104"/>
      <c r="K64" s="104"/>
      <c r="L64" s="104">
        <v>2</v>
      </c>
      <c r="M64" s="105" t="s">
        <v>441</v>
      </c>
    </row>
    <row r="65" spans="2:13" x14ac:dyDescent="0.2">
      <c r="B65" s="108">
        <v>44729</v>
      </c>
      <c r="C65" s="104">
        <f t="shared" si="4"/>
        <v>64</v>
      </c>
      <c r="D65" s="104">
        <v>25</v>
      </c>
      <c r="E65" s="104">
        <v>13</v>
      </c>
      <c r="F65" s="104">
        <v>24</v>
      </c>
      <c r="G65" s="104"/>
      <c r="H65" s="104"/>
      <c r="I65" s="104">
        <v>2</v>
      </c>
      <c r="J65" s="104"/>
      <c r="K65" s="104"/>
      <c r="L65" s="104"/>
      <c r="M65" s="105" t="s">
        <v>162</v>
      </c>
    </row>
    <row r="66" spans="2:13" x14ac:dyDescent="0.2">
      <c r="B66" s="112">
        <v>44730</v>
      </c>
      <c r="C66" s="104">
        <f t="shared" si="4"/>
        <v>47</v>
      </c>
      <c r="D66" s="104">
        <v>23</v>
      </c>
      <c r="E66" s="104">
        <v>7</v>
      </c>
      <c r="F66" s="104">
        <v>8</v>
      </c>
      <c r="G66" s="104">
        <v>6</v>
      </c>
      <c r="H66" s="104"/>
      <c r="I66" s="104"/>
      <c r="J66" s="104">
        <v>2</v>
      </c>
      <c r="K66" s="104">
        <v>1</v>
      </c>
      <c r="L66" s="104"/>
      <c r="M66" s="105"/>
    </row>
    <row r="67" spans="2:13" x14ac:dyDescent="0.2">
      <c r="B67" s="112">
        <v>44731</v>
      </c>
      <c r="C67" s="104">
        <f t="shared" si="4"/>
        <v>65</v>
      </c>
      <c r="D67" s="104">
        <v>30</v>
      </c>
      <c r="E67" s="104">
        <v>13</v>
      </c>
      <c r="F67" s="104">
        <v>5</v>
      </c>
      <c r="G67" s="104">
        <v>1</v>
      </c>
      <c r="H67" s="104">
        <v>1</v>
      </c>
      <c r="I67" s="104">
        <v>6</v>
      </c>
      <c r="J67" s="104">
        <v>4</v>
      </c>
      <c r="K67" s="104"/>
      <c r="L67" s="104">
        <v>5</v>
      </c>
      <c r="M67" s="105" t="s">
        <v>443</v>
      </c>
    </row>
    <row r="68" spans="2:13" x14ac:dyDescent="0.2">
      <c r="B68" s="108">
        <v>44732</v>
      </c>
      <c r="C68" s="104">
        <f t="shared" si="4"/>
        <v>47</v>
      </c>
      <c r="D68" s="104">
        <v>17</v>
      </c>
      <c r="E68" s="104">
        <v>2</v>
      </c>
      <c r="F68" s="104">
        <v>8</v>
      </c>
      <c r="G68" s="104"/>
      <c r="H68" s="104">
        <v>4</v>
      </c>
      <c r="I68" s="104">
        <v>6</v>
      </c>
      <c r="J68" s="104"/>
      <c r="K68" s="104">
        <v>8</v>
      </c>
      <c r="L68" s="104">
        <v>2</v>
      </c>
      <c r="M68" s="105" t="s">
        <v>26</v>
      </c>
    </row>
    <row r="69" spans="2:13" x14ac:dyDescent="0.2">
      <c r="B69" s="108">
        <v>44733</v>
      </c>
      <c r="C69" s="104">
        <f t="shared" si="4"/>
        <v>72</v>
      </c>
      <c r="D69" s="109">
        <v>13</v>
      </c>
      <c r="E69" s="109">
        <v>36</v>
      </c>
      <c r="F69" s="109">
        <v>9</v>
      </c>
      <c r="G69" s="109">
        <v>2</v>
      </c>
      <c r="H69" s="109">
        <v>2</v>
      </c>
      <c r="I69" s="109">
        <v>6</v>
      </c>
      <c r="J69" s="109"/>
      <c r="K69" s="109"/>
      <c r="L69" s="109">
        <v>4</v>
      </c>
      <c r="M69" s="105" t="s">
        <v>445</v>
      </c>
    </row>
    <row r="70" spans="2:13" x14ac:dyDescent="0.2">
      <c r="B70" s="108">
        <v>44734</v>
      </c>
      <c r="C70" s="104">
        <f t="shared" si="4"/>
        <v>63</v>
      </c>
      <c r="D70" s="104">
        <v>14</v>
      </c>
      <c r="E70" s="104">
        <v>23</v>
      </c>
      <c r="F70" s="104">
        <v>6</v>
      </c>
      <c r="G70" s="104">
        <v>6</v>
      </c>
      <c r="H70" s="104">
        <v>4</v>
      </c>
      <c r="I70" s="104">
        <v>2</v>
      </c>
      <c r="J70" s="104">
        <v>1</v>
      </c>
      <c r="K70" s="104">
        <v>2</v>
      </c>
      <c r="L70" s="104">
        <v>5</v>
      </c>
      <c r="M70" s="101" t="s">
        <v>444</v>
      </c>
    </row>
    <row r="71" spans="2:13" x14ac:dyDescent="0.2">
      <c r="B71" s="108">
        <v>44735</v>
      </c>
      <c r="C71" s="104">
        <f t="shared" si="4"/>
        <v>75</v>
      </c>
      <c r="D71" s="104">
        <v>17</v>
      </c>
      <c r="E71" s="104">
        <v>16</v>
      </c>
      <c r="F71" s="104">
        <v>27</v>
      </c>
      <c r="G71" s="104">
        <v>2</v>
      </c>
      <c r="H71" s="104">
        <v>2</v>
      </c>
      <c r="I71" s="104">
        <v>4</v>
      </c>
      <c r="J71" s="104">
        <v>5</v>
      </c>
      <c r="K71" s="104">
        <v>2</v>
      </c>
      <c r="L71" s="104"/>
      <c r="M71" s="105"/>
    </row>
    <row r="72" spans="2:13" x14ac:dyDescent="0.2">
      <c r="B72" s="108">
        <v>44736</v>
      </c>
      <c r="C72" s="104">
        <f t="shared" si="4"/>
        <v>56</v>
      </c>
      <c r="D72" s="104">
        <v>20</v>
      </c>
      <c r="E72" s="104">
        <v>16</v>
      </c>
      <c r="F72" s="104">
        <v>9</v>
      </c>
      <c r="G72" s="104">
        <v>4</v>
      </c>
      <c r="H72" s="104">
        <v>1</v>
      </c>
      <c r="I72" s="104">
        <v>6</v>
      </c>
      <c r="J72" s="104"/>
      <c r="K72" s="104"/>
      <c r="L72" s="104"/>
      <c r="M72" s="105"/>
    </row>
    <row r="73" spans="2:13" x14ac:dyDescent="0.2">
      <c r="B73" s="112">
        <v>44737</v>
      </c>
      <c r="C73" s="104">
        <f t="shared" si="4"/>
        <v>64</v>
      </c>
      <c r="D73" s="104">
        <v>35</v>
      </c>
      <c r="E73" s="104">
        <v>3</v>
      </c>
      <c r="F73" s="104">
        <v>5</v>
      </c>
      <c r="G73" s="104">
        <v>2</v>
      </c>
      <c r="H73" s="104">
        <v>2</v>
      </c>
      <c r="I73" s="104">
        <v>8</v>
      </c>
      <c r="J73" s="104">
        <v>2</v>
      </c>
      <c r="K73" s="104">
        <v>1</v>
      </c>
      <c r="L73" s="104">
        <v>6</v>
      </c>
      <c r="M73" s="105" t="s">
        <v>446</v>
      </c>
    </row>
    <row r="74" spans="2:13" x14ac:dyDescent="0.2">
      <c r="B74" s="112">
        <v>44738</v>
      </c>
      <c r="C74" s="104">
        <f t="shared" si="4"/>
        <v>56</v>
      </c>
      <c r="D74" s="104">
        <v>31</v>
      </c>
      <c r="E74" s="104">
        <v>9</v>
      </c>
      <c r="F74" s="104">
        <v>6</v>
      </c>
      <c r="G74" s="104">
        <v>3</v>
      </c>
      <c r="H74" s="104">
        <v>1</v>
      </c>
      <c r="I74" s="104">
        <v>5</v>
      </c>
      <c r="J74" s="104"/>
      <c r="K74" s="104"/>
      <c r="L74" s="104">
        <v>1</v>
      </c>
      <c r="M74" s="105" t="s">
        <v>100</v>
      </c>
    </row>
    <row r="75" spans="2:13" x14ac:dyDescent="0.2">
      <c r="B75" s="108">
        <v>44739</v>
      </c>
      <c r="C75" s="104">
        <f t="shared" si="4"/>
        <v>54</v>
      </c>
      <c r="D75" s="104">
        <v>9</v>
      </c>
      <c r="E75" s="104">
        <v>15</v>
      </c>
      <c r="F75" s="104">
        <v>14</v>
      </c>
      <c r="G75" s="104">
        <v>3</v>
      </c>
      <c r="H75" s="104">
        <v>5</v>
      </c>
      <c r="I75" s="104">
        <v>5</v>
      </c>
      <c r="J75" s="104"/>
      <c r="K75" s="104">
        <v>2</v>
      </c>
      <c r="L75" s="104">
        <v>1</v>
      </c>
      <c r="M75" s="105" t="s">
        <v>129</v>
      </c>
    </row>
    <row r="76" spans="2:13" x14ac:dyDescent="0.2">
      <c r="B76" s="108">
        <v>44740</v>
      </c>
      <c r="C76" s="104">
        <f t="shared" si="4"/>
        <v>60</v>
      </c>
      <c r="D76" s="104">
        <v>18</v>
      </c>
      <c r="E76" s="104">
        <v>18</v>
      </c>
      <c r="F76" s="104">
        <v>11</v>
      </c>
      <c r="G76" s="104"/>
      <c r="H76" s="104">
        <v>2</v>
      </c>
      <c r="I76" s="104">
        <v>8</v>
      </c>
      <c r="J76" s="104">
        <v>1</v>
      </c>
      <c r="K76" s="104"/>
      <c r="L76" s="104">
        <v>2</v>
      </c>
      <c r="M76" s="105" t="s">
        <v>28</v>
      </c>
    </row>
    <row r="77" spans="2:13" x14ac:dyDescent="0.2">
      <c r="B77" s="108">
        <v>44741</v>
      </c>
      <c r="C77" s="104">
        <f t="shared" si="4"/>
        <v>63</v>
      </c>
      <c r="D77" s="104">
        <v>24</v>
      </c>
      <c r="E77" s="104">
        <v>11</v>
      </c>
      <c r="F77" s="104">
        <v>4</v>
      </c>
      <c r="G77" s="104">
        <v>2</v>
      </c>
      <c r="H77" s="104">
        <v>2</v>
      </c>
      <c r="I77" s="104">
        <v>8</v>
      </c>
      <c r="J77" s="104">
        <v>3</v>
      </c>
      <c r="K77" s="104">
        <v>5</v>
      </c>
      <c r="L77" s="104">
        <v>4</v>
      </c>
      <c r="M77" s="101" t="s">
        <v>204</v>
      </c>
    </row>
    <row r="78" spans="2:13" x14ac:dyDescent="0.2">
      <c r="B78" s="108">
        <v>44742</v>
      </c>
      <c r="C78" s="104">
        <f t="shared" si="4"/>
        <v>37</v>
      </c>
      <c r="D78" s="104">
        <v>15</v>
      </c>
      <c r="E78" s="104">
        <v>8</v>
      </c>
      <c r="F78" s="104">
        <v>4</v>
      </c>
      <c r="G78" s="104"/>
      <c r="H78" s="104"/>
      <c r="I78" s="104">
        <v>4</v>
      </c>
      <c r="J78" s="104">
        <v>4</v>
      </c>
      <c r="K78" s="104"/>
      <c r="L78" s="104">
        <v>2</v>
      </c>
      <c r="M78" s="105" t="s">
        <v>125</v>
      </c>
    </row>
    <row r="79" spans="2:13" x14ac:dyDescent="0.2">
      <c r="B79" s="103" t="s">
        <v>20</v>
      </c>
      <c r="C79" s="104">
        <f t="shared" si="4"/>
        <v>1941</v>
      </c>
      <c r="D79" s="110">
        <f t="shared" ref="D79:L79" si="5">SUM(D49:D78)</f>
        <v>730</v>
      </c>
      <c r="E79" s="110">
        <f t="shared" si="5"/>
        <v>434</v>
      </c>
      <c r="F79" s="110">
        <f t="shared" si="5"/>
        <v>377</v>
      </c>
      <c r="G79" s="110">
        <f t="shared" si="5"/>
        <v>82</v>
      </c>
      <c r="H79" s="110">
        <f t="shared" si="5"/>
        <v>37</v>
      </c>
      <c r="I79" s="110">
        <f t="shared" si="5"/>
        <v>131</v>
      </c>
      <c r="J79" s="110">
        <f t="shared" si="5"/>
        <v>41</v>
      </c>
      <c r="K79" s="110">
        <f t="shared" si="5"/>
        <v>38</v>
      </c>
      <c r="L79" s="110">
        <f t="shared" si="5"/>
        <v>71</v>
      </c>
      <c r="M79" s="105"/>
    </row>
    <row r="80" spans="2:13" x14ac:dyDescent="0.2">
      <c r="B80" s="111"/>
      <c r="C80" s="121"/>
      <c r="D80" s="113"/>
      <c r="E80" s="113"/>
      <c r="F80" s="113"/>
      <c r="G80" s="113"/>
      <c r="H80" s="113"/>
      <c r="I80" s="113"/>
      <c r="J80" s="113"/>
      <c r="K80" s="113"/>
      <c r="L80" s="114"/>
      <c r="M80" s="105"/>
    </row>
    <row r="81" spans="2:13" ht="18.75" x14ac:dyDescent="0.3">
      <c r="B81" s="216" t="s">
        <v>415</v>
      </c>
      <c r="C81" s="216">
        <f>SUM(D81:L81)</f>
        <v>0</v>
      </c>
      <c r="D81" s="216"/>
      <c r="E81" s="216"/>
      <c r="F81" s="216"/>
      <c r="G81" s="216"/>
      <c r="H81" s="216"/>
      <c r="I81" s="216"/>
      <c r="J81" s="216"/>
      <c r="K81" s="216"/>
      <c r="L81" s="216"/>
      <c r="M81" s="105"/>
    </row>
    <row r="82" spans="2:13" ht="15" x14ac:dyDescent="0.25">
      <c r="B82" s="120" t="s">
        <v>1</v>
      </c>
      <c r="C82" s="104" t="s">
        <v>2</v>
      </c>
      <c r="D82" s="120" t="s">
        <v>3</v>
      </c>
      <c r="E82" s="120" t="s">
        <v>4</v>
      </c>
      <c r="F82" s="120" t="s">
        <v>5</v>
      </c>
      <c r="G82" s="120" t="s">
        <v>6</v>
      </c>
      <c r="H82" s="120" t="s">
        <v>7</v>
      </c>
      <c r="I82" s="120" t="s">
        <v>8</v>
      </c>
      <c r="J82" s="120" t="s">
        <v>9</v>
      </c>
      <c r="K82" s="120" t="s">
        <v>10</v>
      </c>
      <c r="L82" s="120" t="s">
        <v>11</v>
      </c>
      <c r="M82" s="105"/>
    </row>
    <row r="83" spans="2:13" x14ac:dyDescent="0.2">
      <c r="B83" s="108">
        <v>44743</v>
      </c>
      <c r="C83" s="104">
        <f>SUM(D83:L83)</f>
        <v>55</v>
      </c>
      <c r="D83" s="104">
        <v>13</v>
      </c>
      <c r="E83" s="104">
        <v>10</v>
      </c>
      <c r="F83" s="104">
        <v>19</v>
      </c>
      <c r="G83" s="104">
        <v>2</v>
      </c>
      <c r="H83" s="104">
        <v>5</v>
      </c>
      <c r="I83" s="104">
        <v>4</v>
      </c>
      <c r="J83" s="104">
        <v>2</v>
      </c>
      <c r="K83" s="104"/>
      <c r="L83" s="104"/>
      <c r="M83" s="105"/>
    </row>
    <row r="84" spans="2:13" x14ac:dyDescent="0.2">
      <c r="B84" s="112">
        <v>44744</v>
      </c>
      <c r="C84" s="104">
        <f t="shared" ref="C84:C114" si="6">SUM(D84:L84)</f>
        <v>45</v>
      </c>
      <c r="D84" s="104">
        <v>35</v>
      </c>
      <c r="E84" s="104">
        <v>4</v>
      </c>
      <c r="F84" s="104">
        <v>4</v>
      </c>
      <c r="G84" s="104"/>
      <c r="H84" s="104"/>
      <c r="I84" s="104">
        <v>2</v>
      </c>
      <c r="J84" s="104"/>
      <c r="K84" s="104"/>
      <c r="L84" s="104"/>
      <c r="M84" s="105"/>
    </row>
    <row r="85" spans="2:13" x14ac:dyDescent="0.2">
      <c r="B85" s="112">
        <v>44745</v>
      </c>
      <c r="C85" s="104">
        <f t="shared" si="6"/>
        <v>51</v>
      </c>
      <c r="D85" s="104">
        <v>40</v>
      </c>
      <c r="E85" s="104">
        <v>1</v>
      </c>
      <c r="F85" s="104">
        <v>2</v>
      </c>
      <c r="G85" s="104">
        <v>4</v>
      </c>
      <c r="H85" s="104"/>
      <c r="I85" s="104"/>
      <c r="J85" s="104">
        <v>2</v>
      </c>
      <c r="K85" s="104"/>
      <c r="L85" s="104">
        <v>2</v>
      </c>
      <c r="M85" s="105" t="s">
        <v>204</v>
      </c>
    </row>
    <row r="86" spans="2:13" x14ac:dyDescent="0.2">
      <c r="B86" s="108">
        <v>44746</v>
      </c>
      <c r="C86" s="104">
        <f t="shared" si="6"/>
        <v>52</v>
      </c>
      <c r="D86" s="104">
        <v>14</v>
      </c>
      <c r="E86" s="104">
        <v>11</v>
      </c>
      <c r="F86" s="104">
        <v>9</v>
      </c>
      <c r="G86" s="104">
        <v>9</v>
      </c>
      <c r="H86" s="104"/>
      <c r="I86" s="104">
        <v>3</v>
      </c>
      <c r="J86" s="104"/>
      <c r="K86" s="104">
        <v>4</v>
      </c>
      <c r="L86" s="104">
        <v>2</v>
      </c>
      <c r="M86" s="105" t="s">
        <v>28</v>
      </c>
    </row>
    <row r="87" spans="2:13" x14ac:dyDescent="0.2">
      <c r="B87" s="108">
        <v>44747</v>
      </c>
      <c r="C87" s="104">
        <f t="shared" si="6"/>
        <v>62</v>
      </c>
      <c r="D87" s="104">
        <v>15</v>
      </c>
      <c r="E87" s="104">
        <v>14</v>
      </c>
      <c r="F87" s="104">
        <v>7</v>
      </c>
      <c r="G87" s="104">
        <v>11</v>
      </c>
      <c r="H87" s="104">
        <v>8</v>
      </c>
      <c r="I87" s="104">
        <v>3</v>
      </c>
      <c r="J87" s="104"/>
      <c r="K87" s="104">
        <v>3</v>
      </c>
      <c r="L87" s="104">
        <v>1</v>
      </c>
      <c r="M87" s="105" t="s">
        <v>100</v>
      </c>
    </row>
    <row r="88" spans="2:13" x14ac:dyDescent="0.2">
      <c r="B88" s="108">
        <v>44748</v>
      </c>
      <c r="C88" s="104">
        <f t="shared" si="6"/>
        <v>54</v>
      </c>
      <c r="D88" s="104">
        <v>15</v>
      </c>
      <c r="E88" s="104">
        <v>17</v>
      </c>
      <c r="F88" s="104">
        <v>9</v>
      </c>
      <c r="G88" s="104">
        <v>2</v>
      </c>
      <c r="H88" s="104"/>
      <c r="I88" s="104">
        <v>6</v>
      </c>
      <c r="J88" s="104"/>
      <c r="K88" s="104">
        <v>2</v>
      </c>
      <c r="L88" s="104">
        <v>3</v>
      </c>
      <c r="M88" s="105" t="s">
        <v>448</v>
      </c>
    </row>
    <row r="89" spans="2:13" x14ac:dyDescent="0.2">
      <c r="B89" s="108">
        <v>44749</v>
      </c>
      <c r="C89" s="104">
        <f t="shared" si="6"/>
        <v>48</v>
      </c>
      <c r="D89" s="104">
        <v>13</v>
      </c>
      <c r="E89" s="104">
        <v>4</v>
      </c>
      <c r="F89" s="104">
        <v>16</v>
      </c>
      <c r="G89" s="104">
        <v>4</v>
      </c>
      <c r="H89" s="104">
        <v>2</v>
      </c>
      <c r="I89" s="104">
        <v>3</v>
      </c>
      <c r="J89" s="104"/>
      <c r="K89" s="104">
        <v>2</v>
      </c>
      <c r="L89" s="104">
        <v>4</v>
      </c>
      <c r="M89" s="105" t="s">
        <v>449</v>
      </c>
    </row>
    <row r="90" spans="2:13" x14ac:dyDescent="0.2">
      <c r="B90" s="108">
        <v>44750</v>
      </c>
      <c r="C90" s="104">
        <f t="shared" si="6"/>
        <v>64</v>
      </c>
      <c r="D90" s="104">
        <v>20</v>
      </c>
      <c r="E90" s="104">
        <v>20</v>
      </c>
      <c r="F90" s="104">
        <v>13</v>
      </c>
      <c r="G90" s="104">
        <v>7</v>
      </c>
      <c r="H90" s="104">
        <v>3</v>
      </c>
      <c r="I90" s="104">
        <v>1</v>
      </c>
      <c r="J90" s="104"/>
      <c r="K90" s="104"/>
      <c r="L90" s="104"/>
      <c r="M90" s="105"/>
    </row>
    <row r="91" spans="2:13" x14ac:dyDescent="0.2">
      <c r="B91" s="112">
        <v>44751</v>
      </c>
      <c r="C91" s="104">
        <f t="shared" si="6"/>
        <v>58</v>
      </c>
      <c r="D91" s="104">
        <v>42</v>
      </c>
      <c r="E91" s="104">
        <v>8</v>
      </c>
      <c r="F91" s="104">
        <v>2</v>
      </c>
      <c r="G91" s="104">
        <v>2</v>
      </c>
      <c r="H91" s="104"/>
      <c r="I91" s="104">
        <v>4</v>
      </c>
      <c r="J91" s="104"/>
      <c r="K91" s="104"/>
      <c r="L91" s="104"/>
      <c r="M91" s="105"/>
    </row>
    <row r="92" spans="2:13" x14ac:dyDescent="0.2">
      <c r="B92" s="112">
        <v>44752</v>
      </c>
      <c r="C92" s="104">
        <f t="shared" si="6"/>
        <v>69</v>
      </c>
      <c r="D92" s="104">
        <v>35</v>
      </c>
      <c r="E92" s="104">
        <v>16</v>
      </c>
      <c r="F92" s="104">
        <v>2</v>
      </c>
      <c r="G92" s="104">
        <v>7</v>
      </c>
      <c r="H92" s="104"/>
      <c r="I92" s="104">
        <v>5</v>
      </c>
      <c r="J92" s="173"/>
      <c r="K92" s="170"/>
      <c r="L92" s="104">
        <v>4</v>
      </c>
      <c r="M92" s="105" t="s">
        <v>450</v>
      </c>
    </row>
    <row r="93" spans="2:13" x14ac:dyDescent="0.2">
      <c r="B93" s="108">
        <v>44753</v>
      </c>
      <c r="C93" s="104">
        <f t="shared" si="6"/>
        <v>59</v>
      </c>
      <c r="D93" s="104">
        <v>13</v>
      </c>
      <c r="E93" s="104">
        <v>29</v>
      </c>
      <c r="F93" s="104">
        <v>4</v>
      </c>
      <c r="G93" s="104">
        <v>5</v>
      </c>
      <c r="H93" s="104">
        <v>3</v>
      </c>
      <c r="I93" s="104"/>
      <c r="J93" s="173">
        <v>1</v>
      </c>
      <c r="K93" s="170"/>
      <c r="L93" s="104">
        <v>4</v>
      </c>
      <c r="M93" s="105" t="s">
        <v>451</v>
      </c>
    </row>
    <row r="94" spans="2:13" x14ac:dyDescent="0.2">
      <c r="B94" s="108">
        <v>44754</v>
      </c>
      <c r="C94" s="104">
        <f t="shared" si="6"/>
        <v>47</v>
      </c>
      <c r="D94" s="163">
        <v>15</v>
      </c>
      <c r="E94" s="163">
        <v>17</v>
      </c>
      <c r="F94" s="163">
        <v>5</v>
      </c>
      <c r="G94" s="163">
        <v>5</v>
      </c>
      <c r="H94" s="163"/>
      <c r="I94" s="163">
        <v>4</v>
      </c>
      <c r="J94" s="169"/>
      <c r="K94" s="171"/>
      <c r="L94" s="168">
        <v>1</v>
      </c>
      <c r="M94" s="105" t="s">
        <v>22</v>
      </c>
    </row>
    <row r="95" spans="2:13" x14ac:dyDescent="0.2">
      <c r="B95" s="108">
        <v>44755</v>
      </c>
      <c r="C95" s="162">
        <f t="shared" si="6"/>
        <v>46</v>
      </c>
      <c r="D95" s="175">
        <v>17</v>
      </c>
      <c r="E95" s="175">
        <v>14</v>
      </c>
      <c r="F95" s="175">
        <v>4</v>
      </c>
      <c r="G95" s="174">
        <v>1</v>
      </c>
      <c r="H95" s="175"/>
      <c r="I95" s="175">
        <v>8</v>
      </c>
      <c r="J95" s="174">
        <v>2</v>
      </c>
      <c r="K95" s="174"/>
      <c r="L95" s="174"/>
      <c r="M95" s="115"/>
    </row>
    <row r="96" spans="2:13" x14ac:dyDescent="0.2">
      <c r="B96" s="108">
        <v>44756</v>
      </c>
      <c r="C96" s="162">
        <f t="shared" si="6"/>
        <v>54</v>
      </c>
      <c r="D96" s="176">
        <v>7</v>
      </c>
      <c r="E96" s="172">
        <v>26</v>
      </c>
      <c r="F96" s="109">
        <v>1</v>
      </c>
      <c r="G96" s="164">
        <v>5</v>
      </c>
      <c r="H96" s="176">
        <v>3</v>
      </c>
      <c r="I96" s="176">
        <v>2</v>
      </c>
      <c r="J96" s="177"/>
      <c r="K96" s="172"/>
      <c r="L96" s="164">
        <v>10</v>
      </c>
      <c r="M96" s="105" t="s">
        <v>452</v>
      </c>
    </row>
    <row r="97" spans="2:13" x14ac:dyDescent="0.2">
      <c r="B97" s="108">
        <v>44757</v>
      </c>
      <c r="C97" s="162">
        <f t="shared" si="6"/>
        <v>54</v>
      </c>
      <c r="D97" s="165">
        <v>22</v>
      </c>
      <c r="E97" s="166">
        <v>18</v>
      </c>
      <c r="F97" s="166">
        <v>11</v>
      </c>
      <c r="G97" s="166">
        <v>1</v>
      </c>
      <c r="H97" s="166"/>
      <c r="I97" s="166"/>
      <c r="J97" s="166"/>
      <c r="K97" s="166">
        <v>2</v>
      </c>
      <c r="L97" s="167"/>
      <c r="M97" s="105"/>
    </row>
    <row r="98" spans="2:13" x14ac:dyDescent="0.2">
      <c r="B98" s="112">
        <v>44758</v>
      </c>
      <c r="C98" s="104">
        <f t="shared" si="6"/>
        <v>80</v>
      </c>
      <c r="D98" s="109">
        <v>39</v>
      </c>
      <c r="E98" s="109">
        <v>28</v>
      </c>
      <c r="F98" s="109">
        <v>7</v>
      </c>
      <c r="G98" s="109">
        <v>1</v>
      </c>
      <c r="H98" s="109">
        <v>1</v>
      </c>
      <c r="I98" s="109"/>
      <c r="J98" s="109">
        <v>2</v>
      </c>
      <c r="K98" s="109"/>
      <c r="L98" s="109">
        <v>2</v>
      </c>
      <c r="M98" s="105" t="s">
        <v>246</v>
      </c>
    </row>
    <row r="99" spans="2:13" x14ac:dyDescent="0.2">
      <c r="B99" s="112">
        <v>44759</v>
      </c>
      <c r="C99" s="104">
        <f t="shared" si="6"/>
        <v>91</v>
      </c>
      <c r="D99" s="104">
        <v>40</v>
      </c>
      <c r="E99" s="104">
        <v>31</v>
      </c>
      <c r="F99" s="104">
        <v>4</v>
      </c>
      <c r="G99" s="104"/>
      <c r="H99" s="104"/>
      <c r="I99" s="104">
        <v>3</v>
      </c>
      <c r="J99" s="104"/>
      <c r="K99" s="104">
        <v>10</v>
      </c>
      <c r="L99" s="104">
        <v>3</v>
      </c>
      <c r="M99" s="105" t="s">
        <v>453</v>
      </c>
    </row>
    <row r="100" spans="2:13" x14ac:dyDescent="0.2">
      <c r="B100" s="108">
        <v>44760</v>
      </c>
      <c r="C100" s="104">
        <f t="shared" si="6"/>
        <v>65</v>
      </c>
      <c r="D100" s="104">
        <v>22</v>
      </c>
      <c r="E100" s="104">
        <v>22</v>
      </c>
      <c r="F100" s="104">
        <v>9</v>
      </c>
      <c r="G100" s="104">
        <v>1</v>
      </c>
      <c r="H100" s="104"/>
      <c r="I100" s="104"/>
      <c r="J100" s="104"/>
      <c r="K100" s="104"/>
      <c r="L100" s="104">
        <v>11</v>
      </c>
      <c r="M100" s="105" t="s">
        <v>454</v>
      </c>
    </row>
    <row r="101" spans="2:13" x14ac:dyDescent="0.2">
      <c r="B101" s="108">
        <v>44761</v>
      </c>
      <c r="C101" s="104">
        <f t="shared" si="6"/>
        <v>61</v>
      </c>
      <c r="D101" s="104">
        <v>16</v>
      </c>
      <c r="E101" s="104">
        <v>29</v>
      </c>
      <c r="F101" s="104">
        <v>9</v>
      </c>
      <c r="G101" s="104"/>
      <c r="H101" s="104"/>
      <c r="I101" s="104">
        <v>2</v>
      </c>
      <c r="J101" s="104"/>
      <c r="K101" s="104">
        <v>1</v>
      </c>
      <c r="L101" s="104">
        <v>4</v>
      </c>
      <c r="M101" s="105" t="s">
        <v>455</v>
      </c>
    </row>
    <row r="102" spans="2:13" x14ac:dyDescent="0.2">
      <c r="B102" s="108">
        <v>44762</v>
      </c>
      <c r="C102" s="104">
        <f t="shared" si="6"/>
        <v>77</v>
      </c>
      <c r="D102" s="104">
        <v>23</v>
      </c>
      <c r="E102" s="104">
        <v>30</v>
      </c>
      <c r="F102" s="104">
        <v>3</v>
      </c>
      <c r="G102" s="104">
        <v>5</v>
      </c>
      <c r="H102" s="104">
        <v>1</v>
      </c>
      <c r="I102" s="104">
        <v>5</v>
      </c>
      <c r="J102" s="104">
        <v>3</v>
      </c>
      <c r="K102" s="104">
        <v>2</v>
      </c>
      <c r="L102" s="104">
        <v>5</v>
      </c>
      <c r="M102" s="105" t="s">
        <v>456</v>
      </c>
    </row>
    <row r="103" spans="2:13" x14ac:dyDescent="0.2">
      <c r="B103" s="108">
        <v>44763</v>
      </c>
      <c r="C103" s="104">
        <f t="shared" si="6"/>
        <v>57</v>
      </c>
      <c r="D103" s="104">
        <v>16</v>
      </c>
      <c r="E103" s="104">
        <v>19</v>
      </c>
      <c r="F103" s="104">
        <v>5</v>
      </c>
      <c r="G103" s="104">
        <v>2</v>
      </c>
      <c r="H103" s="104">
        <v>1</v>
      </c>
      <c r="I103" s="104">
        <v>12</v>
      </c>
      <c r="J103" s="104">
        <v>2</v>
      </c>
      <c r="K103" s="104"/>
      <c r="L103" s="104"/>
      <c r="M103" s="105"/>
    </row>
    <row r="104" spans="2:13" x14ac:dyDescent="0.2">
      <c r="B104" s="108">
        <v>44764</v>
      </c>
      <c r="C104" s="104">
        <f t="shared" si="6"/>
        <v>58</v>
      </c>
      <c r="D104" s="104">
        <v>8</v>
      </c>
      <c r="E104" s="104">
        <v>31</v>
      </c>
      <c r="F104" s="104">
        <v>10</v>
      </c>
      <c r="G104" s="104"/>
      <c r="H104" s="104"/>
      <c r="I104" s="104">
        <v>6</v>
      </c>
      <c r="J104" s="104"/>
      <c r="K104" s="104"/>
      <c r="L104" s="169">
        <v>3</v>
      </c>
      <c r="M104" s="105" t="s">
        <v>457</v>
      </c>
    </row>
    <row r="105" spans="2:13" x14ac:dyDescent="0.2">
      <c r="B105" s="112">
        <v>44765</v>
      </c>
      <c r="C105" s="104">
        <f t="shared" si="6"/>
        <v>48</v>
      </c>
      <c r="D105" s="104">
        <v>16</v>
      </c>
      <c r="E105" s="104">
        <v>18</v>
      </c>
      <c r="F105" s="104">
        <v>6</v>
      </c>
      <c r="G105" s="104"/>
      <c r="H105" s="104"/>
      <c r="I105" s="104">
        <v>4</v>
      </c>
      <c r="J105" s="104">
        <v>2</v>
      </c>
      <c r="K105" s="104"/>
      <c r="L105" s="173">
        <v>2</v>
      </c>
      <c r="M105" s="105" t="s">
        <v>19</v>
      </c>
    </row>
    <row r="106" spans="2:13" x14ac:dyDescent="0.2">
      <c r="B106" s="112">
        <v>44766</v>
      </c>
      <c r="C106" s="104">
        <f t="shared" si="6"/>
        <v>112</v>
      </c>
      <c r="D106" s="104">
        <v>53</v>
      </c>
      <c r="E106" s="104">
        <v>36</v>
      </c>
      <c r="F106" s="104">
        <v>8</v>
      </c>
      <c r="G106" s="104">
        <v>4</v>
      </c>
      <c r="H106" s="104"/>
      <c r="I106" s="104">
        <v>6</v>
      </c>
      <c r="J106" s="104"/>
      <c r="K106" s="104">
        <v>3</v>
      </c>
      <c r="L106" s="104">
        <v>2</v>
      </c>
      <c r="M106" s="105" t="s">
        <v>204</v>
      </c>
    </row>
    <row r="107" spans="2:13" x14ac:dyDescent="0.2">
      <c r="B107" s="108">
        <v>44767</v>
      </c>
      <c r="C107" s="104">
        <f t="shared" si="6"/>
        <v>83</v>
      </c>
      <c r="D107" s="104">
        <v>13</v>
      </c>
      <c r="E107" s="104">
        <v>39</v>
      </c>
      <c r="F107" s="104">
        <v>15</v>
      </c>
      <c r="G107" s="104">
        <v>2</v>
      </c>
      <c r="H107" s="104">
        <v>7</v>
      </c>
      <c r="I107" s="104">
        <v>2</v>
      </c>
      <c r="J107" s="104">
        <v>3</v>
      </c>
      <c r="K107" s="104"/>
      <c r="L107" s="104">
        <v>2</v>
      </c>
      <c r="M107" s="105" t="s">
        <v>47</v>
      </c>
    </row>
    <row r="108" spans="2:13" x14ac:dyDescent="0.2">
      <c r="B108" s="108">
        <v>44768</v>
      </c>
      <c r="C108" s="104">
        <f t="shared" si="6"/>
        <v>76</v>
      </c>
      <c r="D108" s="104">
        <v>14</v>
      </c>
      <c r="E108" s="104">
        <v>35</v>
      </c>
      <c r="F108" s="104">
        <v>3</v>
      </c>
      <c r="G108" s="104">
        <v>6</v>
      </c>
      <c r="H108" s="104">
        <v>12</v>
      </c>
      <c r="I108" s="104">
        <v>6</v>
      </c>
      <c r="J108" s="104"/>
      <c r="K108" s="104"/>
      <c r="L108" s="104"/>
    </row>
    <row r="109" spans="2:13" x14ac:dyDescent="0.2">
      <c r="B109" s="108">
        <v>44769</v>
      </c>
      <c r="C109" s="104">
        <f t="shared" si="6"/>
        <v>83</v>
      </c>
      <c r="D109" s="104">
        <v>19</v>
      </c>
      <c r="E109" s="104">
        <v>29</v>
      </c>
      <c r="F109" s="104">
        <v>11</v>
      </c>
      <c r="G109" s="104">
        <v>4</v>
      </c>
      <c r="H109" s="104">
        <v>2</v>
      </c>
      <c r="I109" s="104">
        <v>12</v>
      </c>
      <c r="J109" s="104">
        <v>2</v>
      </c>
      <c r="K109" s="104"/>
      <c r="L109" s="104">
        <v>4</v>
      </c>
      <c r="M109" s="105" t="s">
        <v>204</v>
      </c>
    </row>
    <row r="110" spans="2:13" x14ac:dyDescent="0.2">
      <c r="B110" s="108">
        <v>44770</v>
      </c>
      <c r="C110" s="104">
        <f t="shared" si="6"/>
        <v>54</v>
      </c>
      <c r="D110" s="104">
        <v>15</v>
      </c>
      <c r="E110" s="104">
        <v>17</v>
      </c>
      <c r="F110" s="104">
        <v>7</v>
      </c>
      <c r="G110" s="104">
        <v>2</v>
      </c>
      <c r="H110" s="104">
        <v>2</v>
      </c>
      <c r="I110" s="104">
        <v>3</v>
      </c>
      <c r="J110" s="104"/>
      <c r="K110" s="104"/>
      <c r="L110" s="104">
        <v>8</v>
      </c>
      <c r="M110" s="105" t="s">
        <v>458</v>
      </c>
    </row>
    <row r="111" spans="2:13" x14ac:dyDescent="0.2">
      <c r="B111" s="108">
        <v>44771</v>
      </c>
      <c r="C111" s="104">
        <f t="shared" si="6"/>
        <v>50</v>
      </c>
      <c r="D111" s="104">
        <v>7</v>
      </c>
      <c r="E111" s="104">
        <v>23</v>
      </c>
      <c r="F111" s="104">
        <v>14</v>
      </c>
      <c r="G111" s="104"/>
      <c r="H111" s="104">
        <v>4</v>
      </c>
      <c r="I111" s="104"/>
      <c r="J111" s="104"/>
      <c r="K111" s="104">
        <v>2</v>
      </c>
      <c r="L111" s="104"/>
      <c r="M111" s="105"/>
    </row>
    <row r="112" spans="2:13" x14ac:dyDescent="0.2">
      <c r="B112" s="112">
        <v>44772</v>
      </c>
      <c r="C112" s="104">
        <f t="shared" si="6"/>
        <v>101</v>
      </c>
      <c r="D112" s="104">
        <v>29</v>
      </c>
      <c r="E112" s="104">
        <v>41</v>
      </c>
      <c r="F112" s="104">
        <v>8</v>
      </c>
      <c r="G112" s="104">
        <v>4</v>
      </c>
      <c r="H112" s="104">
        <v>6</v>
      </c>
      <c r="I112" s="104">
        <v>3</v>
      </c>
      <c r="J112" s="104">
        <v>4</v>
      </c>
      <c r="K112" s="104"/>
      <c r="L112" s="104">
        <v>6</v>
      </c>
      <c r="M112" s="105" t="s">
        <v>459</v>
      </c>
    </row>
    <row r="113" spans="2:13" x14ac:dyDescent="0.2">
      <c r="B113" s="112">
        <v>44773</v>
      </c>
      <c r="C113" s="104">
        <f t="shared" si="6"/>
        <v>120</v>
      </c>
      <c r="D113" s="104">
        <v>74</v>
      </c>
      <c r="E113" s="104">
        <v>27</v>
      </c>
      <c r="F113" s="104">
        <v>5</v>
      </c>
      <c r="G113" s="104">
        <v>2</v>
      </c>
      <c r="H113" s="104">
        <v>1</v>
      </c>
      <c r="I113" s="104">
        <v>6</v>
      </c>
      <c r="J113" s="104">
        <v>1</v>
      </c>
      <c r="K113" s="104"/>
      <c r="L113" s="104">
        <v>4</v>
      </c>
      <c r="M113" s="105" t="s">
        <v>204</v>
      </c>
    </row>
    <row r="114" spans="2:13" x14ac:dyDescent="0.2">
      <c r="B114" s="103" t="s">
        <v>20</v>
      </c>
      <c r="C114" s="178">
        <f t="shared" si="6"/>
        <v>2034</v>
      </c>
      <c r="D114" s="122">
        <f t="shared" ref="D114:L114" si="7">SUM(D83:D113)</f>
        <v>720</v>
      </c>
      <c r="E114" s="122">
        <f t="shared" si="7"/>
        <v>664</v>
      </c>
      <c r="F114" s="122">
        <f t="shared" si="7"/>
        <v>232</v>
      </c>
      <c r="G114" s="122">
        <f t="shared" si="7"/>
        <v>98</v>
      </c>
      <c r="H114" s="122">
        <f t="shared" si="7"/>
        <v>61</v>
      </c>
      <c r="I114" s="122">
        <f t="shared" si="7"/>
        <v>115</v>
      </c>
      <c r="J114" s="122">
        <f t="shared" si="7"/>
        <v>26</v>
      </c>
      <c r="K114" s="122">
        <f t="shared" si="7"/>
        <v>31</v>
      </c>
      <c r="L114" s="122">
        <f t="shared" si="7"/>
        <v>87</v>
      </c>
      <c r="M114" s="105"/>
    </row>
    <row r="115" spans="2:13" x14ac:dyDescent="0.2">
      <c r="B115" s="111"/>
      <c r="C115" s="113"/>
      <c r="D115" s="113"/>
      <c r="E115" s="113"/>
      <c r="F115" s="113"/>
      <c r="G115" s="113"/>
      <c r="H115" s="113"/>
      <c r="I115" s="113"/>
      <c r="J115" s="113"/>
      <c r="K115" s="113"/>
      <c r="L115" s="114"/>
      <c r="M115" s="105"/>
    </row>
    <row r="116" spans="2:13" ht="18.75" x14ac:dyDescent="0.3">
      <c r="B116" s="217" t="s">
        <v>416</v>
      </c>
      <c r="C116" s="217"/>
      <c r="D116" s="217"/>
      <c r="E116" s="217"/>
      <c r="F116" s="217"/>
      <c r="G116" s="217"/>
      <c r="H116" s="217"/>
      <c r="I116" s="217"/>
      <c r="J116" s="217"/>
      <c r="K116" s="217"/>
      <c r="L116" s="217"/>
      <c r="M116" s="105"/>
    </row>
    <row r="117" spans="2:13" ht="15" x14ac:dyDescent="0.25">
      <c r="B117" s="120" t="s">
        <v>1</v>
      </c>
      <c r="C117" s="120" t="s">
        <v>2</v>
      </c>
      <c r="D117" s="120" t="s">
        <v>3</v>
      </c>
      <c r="E117" s="120" t="s">
        <v>4</v>
      </c>
      <c r="F117" s="120" t="s">
        <v>5</v>
      </c>
      <c r="G117" s="120" t="s">
        <v>6</v>
      </c>
      <c r="H117" s="120" t="s">
        <v>7</v>
      </c>
      <c r="I117" s="120" t="s">
        <v>8</v>
      </c>
      <c r="J117" s="120" t="s">
        <v>9</v>
      </c>
      <c r="K117" s="120" t="s">
        <v>10</v>
      </c>
      <c r="L117" s="120" t="s">
        <v>11</v>
      </c>
      <c r="M117" s="105"/>
    </row>
    <row r="118" spans="2:13" x14ac:dyDescent="0.2">
      <c r="B118" s="116">
        <v>44774</v>
      </c>
      <c r="C118" s="104">
        <f>SUM(D118:L118)</f>
        <v>50</v>
      </c>
      <c r="D118" s="104">
        <v>14</v>
      </c>
      <c r="E118" s="104">
        <v>28</v>
      </c>
      <c r="F118" s="104"/>
      <c r="G118" s="104">
        <v>3</v>
      </c>
      <c r="H118" s="104"/>
      <c r="I118" s="104">
        <v>1</v>
      </c>
      <c r="J118" s="104">
        <v>1</v>
      </c>
      <c r="K118" s="104"/>
      <c r="L118" s="104">
        <v>3</v>
      </c>
      <c r="M118" s="105" t="s">
        <v>28</v>
      </c>
    </row>
    <row r="119" spans="2:13" x14ac:dyDescent="0.2">
      <c r="B119" s="116">
        <v>44775</v>
      </c>
      <c r="C119" s="104">
        <f t="shared" ref="C119:C148" si="8">SUM(D119:L119)</f>
        <v>87</v>
      </c>
      <c r="D119" s="104">
        <v>7</v>
      </c>
      <c r="E119" s="104">
        <v>58</v>
      </c>
      <c r="F119" s="104">
        <v>7</v>
      </c>
      <c r="G119" s="104">
        <v>2</v>
      </c>
      <c r="H119" s="104">
        <v>4</v>
      </c>
      <c r="I119" s="104">
        <v>7</v>
      </c>
      <c r="J119" s="104"/>
      <c r="K119" s="104">
        <v>2</v>
      </c>
      <c r="L119" s="104"/>
      <c r="M119" s="105"/>
    </row>
    <row r="120" spans="2:13" x14ac:dyDescent="0.2">
      <c r="B120" s="116">
        <v>44776</v>
      </c>
      <c r="C120" s="104">
        <f t="shared" si="8"/>
        <v>81</v>
      </c>
      <c r="D120" s="104">
        <v>24</v>
      </c>
      <c r="E120" s="104">
        <v>31</v>
      </c>
      <c r="F120" s="104">
        <v>4</v>
      </c>
      <c r="G120" s="104">
        <v>11</v>
      </c>
      <c r="H120" s="104">
        <v>5</v>
      </c>
      <c r="I120" s="104">
        <v>2</v>
      </c>
      <c r="J120" s="104">
        <v>2</v>
      </c>
      <c r="K120" s="104"/>
      <c r="L120" s="104">
        <v>2</v>
      </c>
      <c r="M120" s="105" t="s">
        <v>28</v>
      </c>
    </row>
    <row r="121" spans="2:13" x14ac:dyDescent="0.2">
      <c r="B121" s="116">
        <v>44777</v>
      </c>
      <c r="C121" s="104">
        <f t="shared" si="8"/>
        <v>66</v>
      </c>
      <c r="D121" s="104">
        <v>21</v>
      </c>
      <c r="E121" s="104">
        <v>27</v>
      </c>
      <c r="F121" s="104">
        <v>5</v>
      </c>
      <c r="G121" s="104">
        <v>4</v>
      </c>
      <c r="H121" s="104">
        <v>3</v>
      </c>
      <c r="I121" s="104">
        <v>2</v>
      </c>
      <c r="J121" s="104">
        <v>4</v>
      </c>
      <c r="K121" s="104"/>
      <c r="L121" s="104"/>
      <c r="M121" s="105"/>
    </row>
    <row r="122" spans="2:13" x14ac:dyDescent="0.2">
      <c r="B122" s="116">
        <v>44778</v>
      </c>
      <c r="C122" s="104">
        <f t="shared" si="8"/>
        <v>54</v>
      </c>
      <c r="D122" s="104">
        <v>15</v>
      </c>
      <c r="E122" s="104">
        <v>23</v>
      </c>
      <c r="F122" s="104">
        <v>7</v>
      </c>
      <c r="G122" s="104">
        <v>3</v>
      </c>
      <c r="H122" s="104"/>
      <c r="I122" s="104">
        <v>2</v>
      </c>
      <c r="J122" s="104"/>
      <c r="K122" s="104">
        <v>1</v>
      </c>
      <c r="L122" s="104">
        <v>3</v>
      </c>
      <c r="M122" s="105" t="s">
        <v>204</v>
      </c>
    </row>
    <row r="123" spans="2:13" x14ac:dyDescent="0.2">
      <c r="B123" s="112">
        <v>44779</v>
      </c>
      <c r="C123" s="104">
        <f t="shared" si="8"/>
        <v>58</v>
      </c>
      <c r="D123" s="104">
        <v>21</v>
      </c>
      <c r="E123" s="104">
        <v>18</v>
      </c>
      <c r="F123" s="104">
        <v>3</v>
      </c>
      <c r="G123" s="104"/>
      <c r="H123" s="104">
        <v>2</v>
      </c>
      <c r="I123" s="104">
        <v>14</v>
      </c>
      <c r="J123" s="104"/>
      <c r="K123" s="104"/>
      <c r="L123" s="104"/>
      <c r="M123" s="105"/>
    </row>
    <row r="124" spans="2:13" x14ac:dyDescent="0.2">
      <c r="B124" s="112">
        <v>44780</v>
      </c>
      <c r="C124" s="104">
        <f t="shared" si="8"/>
        <v>95</v>
      </c>
      <c r="D124" s="104">
        <v>38</v>
      </c>
      <c r="E124" s="104">
        <v>39</v>
      </c>
      <c r="F124" s="104">
        <v>5</v>
      </c>
      <c r="G124" s="104"/>
      <c r="H124" s="104">
        <v>2</v>
      </c>
      <c r="I124" s="104">
        <v>7</v>
      </c>
      <c r="J124" s="104">
        <v>1</v>
      </c>
      <c r="K124" s="104"/>
      <c r="L124" s="104">
        <v>3</v>
      </c>
      <c r="M124" s="105" t="s">
        <v>71</v>
      </c>
    </row>
    <row r="125" spans="2:13" x14ac:dyDescent="0.2">
      <c r="B125" s="116">
        <v>44781</v>
      </c>
      <c r="C125" s="104">
        <f t="shared" si="8"/>
        <v>82</v>
      </c>
      <c r="D125" s="104">
        <v>17</v>
      </c>
      <c r="E125" s="104">
        <v>48</v>
      </c>
      <c r="F125" s="104">
        <v>1</v>
      </c>
      <c r="G125" s="104">
        <v>3</v>
      </c>
      <c r="H125" s="104">
        <v>2</v>
      </c>
      <c r="I125" s="104">
        <v>9</v>
      </c>
      <c r="J125" s="104">
        <v>2</v>
      </c>
      <c r="K125" s="104"/>
      <c r="L125" s="104"/>
      <c r="M125" s="105"/>
    </row>
    <row r="126" spans="2:13" x14ac:dyDescent="0.2">
      <c r="B126" s="116">
        <v>44782</v>
      </c>
      <c r="C126" s="104">
        <f t="shared" si="8"/>
        <v>92</v>
      </c>
      <c r="D126" s="104">
        <v>31</v>
      </c>
      <c r="E126" s="104">
        <v>39</v>
      </c>
      <c r="F126" s="104">
        <v>6</v>
      </c>
      <c r="G126" s="104">
        <v>1</v>
      </c>
      <c r="H126" s="104">
        <v>3</v>
      </c>
      <c r="I126" s="104">
        <v>1</v>
      </c>
      <c r="J126" s="104">
        <v>2</v>
      </c>
      <c r="K126" s="104">
        <v>4</v>
      </c>
      <c r="L126" s="104">
        <v>5</v>
      </c>
      <c r="M126" s="105" t="s">
        <v>460</v>
      </c>
    </row>
    <row r="127" spans="2:13" x14ac:dyDescent="0.2">
      <c r="B127" s="116">
        <v>44783</v>
      </c>
      <c r="C127" s="104">
        <f t="shared" si="8"/>
        <v>79</v>
      </c>
      <c r="D127" s="104">
        <v>28</v>
      </c>
      <c r="E127" s="104">
        <v>45</v>
      </c>
      <c r="F127" s="104">
        <v>2</v>
      </c>
      <c r="G127" s="104"/>
      <c r="H127" s="104"/>
      <c r="I127" s="104"/>
      <c r="J127" s="104"/>
      <c r="K127" s="104"/>
      <c r="L127" s="104">
        <v>4</v>
      </c>
      <c r="M127" s="105" t="s">
        <v>461</v>
      </c>
    </row>
    <row r="128" spans="2:13" x14ac:dyDescent="0.2">
      <c r="B128" s="116">
        <v>44784</v>
      </c>
      <c r="C128" s="104">
        <f t="shared" si="8"/>
        <v>128</v>
      </c>
      <c r="D128" s="104">
        <v>30</v>
      </c>
      <c r="E128" s="104">
        <v>59</v>
      </c>
      <c r="F128" s="104">
        <v>17</v>
      </c>
      <c r="G128" s="104">
        <v>2</v>
      </c>
      <c r="H128" s="104">
        <v>2</v>
      </c>
      <c r="I128" s="104"/>
      <c r="J128" s="104">
        <v>1</v>
      </c>
      <c r="K128" s="104"/>
      <c r="L128" s="104">
        <v>17</v>
      </c>
      <c r="M128" s="105" t="s">
        <v>462</v>
      </c>
    </row>
    <row r="129" spans="2:13" x14ac:dyDescent="0.2">
      <c r="B129" s="116">
        <v>44785</v>
      </c>
      <c r="C129" s="104">
        <f t="shared" si="8"/>
        <v>102</v>
      </c>
      <c r="D129" s="104">
        <v>40</v>
      </c>
      <c r="E129" s="104">
        <v>46</v>
      </c>
      <c r="F129" s="104">
        <v>9</v>
      </c>
      <c r="G129" s="104"/>
      <c r="H129" s="104"/>
      <c r="I129" s="104">
        <v>5</v>
      </c>
      <c r="J129" s="104">
        <v>2</v>
      </c>
      <c r="K129" s="104"/>
      <c r="L129" s="104"/>
      <c r="M129" s="105"/>
    </row>
    <row r="130" spans="2:13" x14ac:dyDescent="0.2">
      <c r="B130" s="112">
        <v>44786</v>
      </c>
      <c r="C130" s="104">
        <f t="shared" si="8"/>
        <v>112</v>
      </c>
      <c r="D130" s="104">
        <v>45</v>
      </c>
      <c r="E130" s="104">
        <v>48</v>
      </c>
      <c r="F130" s="104">
        <v>6</v>
      </c>
      <c r="G130" s="104">
        <v>3</v>
      </c>
      <c r="H130" s="104"/>
      <c r="I130" s="104">
        <v>4</v>
      </c>
      <c r="J130" s="104"/>
      <c r="K130" s="104"/>
      <c r="L130" s="104">
        <v>6</v>
      </c>
      <c r="M130" s="105" t="s">
        <v>463</v>
      </c>
    </row>
    <row r="131" spans="2:13" x14ac:dyDescent="0.2">
      <c r="B131" s="112">
        <v>44787</v>
      </c>
      <c r="C131" s="104">
        <f t="shared" si="8"/>
        <v>151</v>
      </c>
      <c r="D131" s="104">
        <v>73</v>
      </c>
      <c r="E131" s="104">
        <v>55</v>
      </c>
      <c r="F131" s="104">
        <v>5</v>
      </c>
      <c r="G131" s="104">
        <v>8</v>
      </c>
      <c r="H131" s="104"/>
      <c r="I131" s="104">
        <v>6</v>
      </c>
      <c r="J131" s="102">
        <v>4</v>
      </c>
      <c r="K131" s="104"/>
      <c r="L131" s="104"/>
      <c r="M131" s="105"/>
    </row>
    <row r="132" spans="2:13" x14ac:dyDescent="0.2">
      <c r="B132" s="116">
        <v>44788</v>
      </c>
      <c r="C132" s="104">
        <f t="shared" si="8"/>
        <v>172</v>
      </c>
      <c r="D132" s="104">
        <v>83</v>
      </c>
      <c r="E132" s="104">
        <v>65</v>
      </c>
      <c r="F132" s="104">
        <v>10</v>
      </c>
      <c r="G132" s="104"/>
      <c r="H132" s="104">
        <v>2</v>
      </c>
      <c r="I132" s="104">
        <v>6</v>
      </c>
      <c r="J132" s="104">
        <v>5</v>
      </c>
      <c r="K132" s="104"/>
      <c r="L132" s="104">
        <v>1</v>
      </c>
      <c r="M132" s="105" t="s">
        <v>100</v>
      </c>
    </row>
    <row r="133" spans="2:13" x14ac:dyDescent="0.2">
      <c r="B133" s="116">
        <v>44789</v>
      </c>
      <c r="C133" s="104">
        <f t="shared" si="8"/>
        <v>101</v>
      </c>
      <c r="D133" s="104">
        <v>45</v>
      </c>
      <c r="E133" s="104">
        <v>32</v>
      </c>
      <c r="F133" s="104">
        <v>17</v>
      </c>
      <c r="G133" s="104"/>
      <c r="H133" s="104"/>
      <c r="I133" s="104">
        <v>4</v>
      </c>
      <c r="J133" s="104">
        <v>3</v>
      </c>
      <c r="K133" s="104"/>
      <c r="L133" s="104"/>
      <c r="M133" s="105"/>
    </row>
    <row r="134" spans="2:13" x14ac:dyDescent="0.2">
      <c r="B134" s="116">
        <v>44790</v>
      </c>
      <c r="C134" s="104">
        <f t="shared" si="8"/>
        <v>117</v>
      </c>
      <c r="D134" s="104">
        <v>48</v>
      </c>
      <c r="E134" s="104">
        <v>41</v>
      </c>
      <c r="F134" s="104">
        <v>19</v>
      </c>
      <c r="G134" s="104"/>
      <c r="H134" s="104"/>
      <c r="I134" s="104">
        <v>4</v>
      </c>
      <c r="J134" s="104">
        <v>5</v>
      </c>
      <c r="K134" s="104"/>
      <c r="L134" s="104"/>
      <c r="M134" s="105"/>
    </row>
    <row r="135" spans="2:13" x14ac:dyDescent="0.2">
      <c r="B135" s="116">
        <v>44791</v>
      </c>
      <c r="C135" s="104">
        <f t="shared" si="8"/>
        <v>86</v>
      </c>
      <c r="D135" s="104">
        <v>40</v>
      </c>
      <c r="E135" s="104">
        <v>24</v>
      </c>
      <c r="F135" s="104">
        <v>9</v>
      </c>
      <c r="G135" s="104">
        <v>4</v>
      </c>
      <c r="H135" s="104"/>
      <c r="I135" s="104">
        <v>4</v>
      </c>
      <c r="J135" s="104"/>
      <c r="K135" s="104">
        <v>2</v>
      </c>
      <c r="L135" s="102">
        <v>3</v>
      </c>
      <c r="M135" s="105" t="s">
        <v>464</v>
      </c>
    </row>
    <row r="136" spans="2:13" x14ac:dyDescent="0.2">
      <c r="B136" s="116">
        <v>44792</v>
      </c>
      <c r="C136" s="104">
        <f t="shared" si="8"/>
        <v>134</v>
      </c>
      <c r="D136" s="104">
        <v>89</v>
      </c>
      <c r="E136" s="104">
        <v>22</v>
      </c>
      <c r="F136" s="104">
        <v>17</v>
      </c>
      <c r="G136" s="104"/>
      <c r="H136" s="104"/>
      <c r="I136" s="104">
        <v>4</v>
      </c>
      <c r="J136" s="104">
        <v>2</v>
      </c>
      <c r="K136" s="104"/>
      <c r="L136" s="104"/>
      <c r="M136" s="105"/>
    </row>
    <row r="137" spans="2:13" x14ac:dyDescent="0.2">
      <c r="B137" s="112">
        <v>44793</v>
      </c>
      <c r="C137" s="104">
        <f t="shared" si="8"/>
        <v>126</v>
      </c>
      <c r="D137" s="104">
        <v>91</v>
      </c>
      <c r="E137" s="104">
        <v>8</v>
      </c>
      <c r="F137" s="104">
        <v>8</v>
      </c>
      <c r="G137" s="104">
        <v>6</v>
      </c>
      <c r="H137" s="104">
        <v>4</v>
      </c>
      <c r="I137" s="104">
        <v>2</v>
      </c>
      <c r="J137" s="104">
        <v>4</v>
      </c>
      <c r="K137" s="104">
        <v>3</v>
      </c>
      <c r="L137" s="104"/>
      <c r="M137" s="105"/>
    </row>
    <row r="138" spans="2:13" x14ac:dyDescent="0.2">
      <c r="B138" s="112">
        <v>44794</v>
      </c>
      <c r="C138" s="104">
        <f t="shared" si="8"/>
        <v>111</v>
      </c>
      <c r="D138" s="104">
        <v>64</v>
      </c>
      <c r="E138" s="104">
        <v>34</v>
      </c>
      <c r="F138" s="104">
        <v>7</v>
      </c>
      <c r="G138" s="104">
        <v>2</v>
      </c>
      <c r="H138" s="104">
        <v>1</v>
      </c>
      <c r="I138" s="104">
        <v>2</v>
      </c>
      <c r="J138" s="104"/>
      <c r="K138" s="104"/>
      <c r="L138" s="104">
        <v>1</v>
      </c>
      <c r="M138" s="105" t="s">
        <v>465</v>
      </c>
    </row>
    <row r="139" spans="2:13" x14ac:dyDescent="0.2">
      <c r="B139" s="116">
        <v>44795</v>
      </c>
      <c r="C139" s="104">
        <f t="shared" si="8"/>
        <v>115</v>
      </c>
      <c r="D139" s="104">
        <v>54</v>
      </c>
      <c r="E139" s="104">
        <v>29</v>
      </c>
      <c r="F139" s="104">
        <v>12</v>
      </c>
      <c r="G139" s="104">
        <v>7</v>
      </c>
      <c r="H139" s="104">
        <v>3</v>
      </c>
      <c r="I139" s="104">
        <v>10</v>
      </c>
      <c r="J139" s="104"/>
      <c r="K139" s="104"/>
      <c r="L139" s="104"/>
      <c r="M139" s="105"/>
    </row>
    <row r="140" spans="2:13" x14ac:dyDescent="0.2">
      <c r="B140" s="116">
        <v>44796</v>
      </c>
      <c r="C140" s="104">
        <f t="shared" si="8"/>
        <v>119</v>
      </c>
      <c r="D140" s="104">
        <v>47</v>
      </c>
      <c r="E140" s="104">
        <v>28</v>
      </c>
      <c r="F140" s="104">
        <v>23</v>
      </c>
      <c r="G140" s="104">
        <v>3</v>
      </c>
      <c r="H140" s="104">
        <v>2</v>
      </c>
      <c r="I140" s="104">
        <v>11</v>
      </c>
      <c r="J140" s="104">
        <v>3</v>
      </c>
      <c r="K140" s="104"/>
      <c r="L140" s="104">
        <v>2</v>
      </c>
      <c r="M140" s="105" t="s">
        <v>23</v>
      </c>
    </row>
    <row r="141" spans="2:13" x14ac:dyDescent="0.2">
      <c r="B141" s="116">
        <v>44797</v>
      </c>
      <c r="C141" s="104">
        <f t="shared" si="8"/>
        <v>77</v>
      </c>
      <c r="D141" s="104">
        <v>33</v>
      </c>
      <c r="E141" s="104">
        <v>26</v>
      </c>
      <c r="F141" s="104">
        <v>11</v>
      </c>
      <c r="G141" s="104">
        <v>2</v>
      </c>
      <c r="H141" s="104"/>
      <c r="I141" s="104">
        <v>2</v>
      </c>
      <c r="J141" s="104">
        <v>1</v>
      </c>
      <c r="K141" s="104"/>
      <c r="L141" s="104">
        <v>2</v>
      </c>
      <c r="M141" s="105" t="s">
        <v>466</v>
      </c>
    </row>
    <row r="142" spans="2:13" x14ac:dyDescent="0.2">
      <c r="B142" s="116">
        <v>44798</v>
      </c>
      <c r="C142" s="104">
        <f t="shared" si="8"/>
        <v>97</v>
      </c>
      <c r="D142" s="104">
        <v>47</v>
      </c>
      <c r="E142" s="104">
        <v>14</v>
      </c>
      <c r="F142" s="104">
        <v>28</v>
      </c>
      <c r="G142" s="104"/>
      <c r="H142" s="104">
        <v>2</v>
      </c>
      <c r="I142" s="104">
        <v>2</v>
      </c>
      <c r="J142" s="104">
        <v>2</v>
      </c>
      <c r="K142" s="104"/>
      <c r="L142" s="104">
        <v>2</v>
      </c>
      <c r="M142" s="105" t="s">
        <v>28</v>
      </c>
    </row>
    <row r="143" spans="2:13" x14ac:dyDescent="0.2">
      <c r="B143" s="116">
        <v>44799</v>
      </c>
      <c r="C143" s="104">
        <f t="shared" si="8"/>
        <v>82</v>
      </c>
      <c r="D143" s="104">
        <v>36</v>
      </c>
      <c r="E143" s="104">
        <v>21</v>
      </c>
      <c r="F143" s="104">
        <v>16</v>
      </c>
      <c r="G143" s="104">
        <v>5</v>
      </c>
      <c r="H143" s="104"/>
      <c r="I143" s="104">
        <v>4</v>
      </c>
      <c r="J143" s="104"/>
      <c r="K143" s="104"/>
      <c r="L143" s="104"/>
      <c r="M143" s="105"/>
    </row>
    <row r="144" spans="2:13" x14ac:dyDescent="0.2">
      <c r="B144" s="112">
        <v>44800</v>
      </c>
      <c r="C144" s="104">
        <f t="shared" si="8"/>
        <v>92</v>
      </c>
      <c r="D144" s="104">
        <v>41</v>
      </c>
      <c r="E144" s="104">
        <v>29</v>
      </c>
      <c r="F144" s="104">
        <v>11</v>
      </c>
      <c r="G144" s="104">
        <v>2</v>
      </c>
      <c r="H144" s="104">
        <v>2</v>
      </c>
      <c r="I144" s="104">
        <v>3</v>
      </c>
      <c r="J144" s="104">
        <v>1</v>
      </c>
      <c r="K144" s="104">
        <v>2</v>
      </c>
      <c r="L144" s="104">
        <v>1</v>
      </c>
      <c r="M144" s="105" t="s">
        <v>66</v>
      </c>
    </row>
    <row r="145" spans="2:13" x14ac:dyDescent="0.2">
      <c r="B145" s="112">
        <v>44801</v>
      </c>
      <c r="C145" s="104">
        <f t="shared" si="8"/>
        <v>111</v>
      </c>
      <c r="D145" s="104">
        <v>80</v>
      </c>
      <c r="E145" s="104">
        <v>10</v>
      </c>
      <c r="F145" s="104">
        <v>4</v>
      </c>
      <c r="G145" s="104"/>
      <c r="H145" s="104">
        <v>5</v>
      </c>
      <c r="I145" s="104">
        <v>5</v>
      </c>
      <c r="J145" s="104"/>
      <c r="K145" s="104">
        <v>3</v>
      </c>
      <c r="L145" s="104">
        <v>4</v>
      </c>
      <c r="M145" s="105" t="s">
        <v>467</v>
      </c>
    </row>
    <row r="146" spans="2:13" x14ac:dyDescent="0.2">
      <c r="B146" s="116">
        <v>44802</v>
      </c>
      <c r="C146" s="104">
        <f t="shared" si="8"/>
        <v>86</v>
      </c>
      <c r="D146" s="104">
        <v>39</v>
      </c>
      <c r="E146" s="104">
        <v>17</v>
      </c>
      <c r="F146" s="104">
        <v>14</v>
      </c>
      <c r="G146" s="104">
        <v>3</v>
      </c>
      <c r="H146" s="104">
        <v>4</v>
      </c>
      <c r="I146" s="104">
        <v>4</v>
      </c>
      <c r="J146" s="104">
        <v>2</v>
      </c>
      <c r="K146" s="104">
        <v>3</v>
      </c>
      <c r="L146" s="104"/>
      <c r="M146" s="105"/>
    </row>
    <row r="147" spans="2:13" x14ac:dyDescent="0.2">
      <c r="B147" s="116">
        <v>44803</v>
      </c>
      <c r="C147" s="104">
        <f t="shared" si="8"/>
        <v>97</v>
      </c>
      <c r="D147" s="104">
        <v>21</v>
      </c>
      <c r="E147" s="104">
        <v>44</v>
      </c>
      <c r="F147" s="104">
        <v>17</v>
      </c>
      <c r="G147" s="104">
        <v>2</v>
      </c>
      <c r="H147" s="104">
        <v>3</v>
      </c>
      <c r="I147" s="104">
        <v>8</v>
      </c>
      <c r="J147" s="104">
        <v>1</v>
      </c>
      <c r="K147" s="104"/>
      <c r="L147" s="104">
        <v>1</v>
      </c>
      <c r="M147" s="105" t="s">
        <v>22</v>
      </c>
    </row>
    <row r="148" spans="2:13" x14ac:dyDescent="0.2">
      <c r="B148" s="116">
        <v>44804</v>
      </c>
      <c r="C148" s="104">
        <f t="shared" si="8"/>
        <v>64</v>
      </c>
      <c r="D148" s="104">
        <v>33</v>
      </c>
      <c r="E148" s="104">
        <v>11</v>
      </c>
      <c r="F148" s="104">
        <v>16</v>
      </c>
      <c r="G148" s="104"/>
      <c r="H148" s="104"/>
      <c r="I148" s="104">
        <v>4</v>
      </c>
      <c r="J148" s="104"/>
      <c r="K148" s="104"/>
      <c r="L148" s="104"/>
      <c r="M148" s="105"/>
    </row>
    <row r="149" spans="2:13" x14ac:dyDescent="0.2">
      <c r="B149" s="103" t="s">
        <v>20</v>
      </c>
      <c r="C149" s="110">
        <f t="shared" ref="C149:L149" si="9">SUM(C119:C148)</f>
        <v>2974</v>
      </c>
      <c r="D149" s="110">
        <f t="shared" si="9"/>
        <v>1281</v>
      </c>
      <c r="E149" s="110">
        <f t="shared" si="9"/>
        <v>991</v>
      </c>
      <c r="F149" s="110">
        <f t="shared" si="9"/>
        <v>316</v>
      </c>
      <c r="G149" s="110">
        <f t="shared" si="9"/>
        <v>73</v>
      </c>
      <c r="H149" s="110">
        <f t="shared" si="9"/>
        <v>51</v>
      </c>
      <c r="I149" s="110">
        <f t="shared" si="9"/>
        <v>138</v>
      </c>
      <c r="J149" s="110">
        <f t="shared" si="9"/>
        <v>47</v>
      </c>
      <c r="K149" s="110">
        <f t="shared" si="9"/>
        <v>20</v>
      </c>
      <c r="L149" s="110">
        <f t="shared" si="9"/>
        <v>57</v>
      </c>
      <c r="M149" s="105"/>
    </row>
    <row r="150" spans="2:13" x14ac:dyDescent="0.2">
      <c r="B150" s="111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05"/>
    </row>
    <row r="151" spans="2:13" ht="18.75" x14ac:dyDescent="0.3">
      <c r="B151" s="218" t="s">
        <v>417</v>
      </c>
      <c r="C151" s="218"/>
      <c r="D151" s="218"/>
      <c r="E151" s="218"/>
      <c r="F151" s="218"/>
      <c r="G151" s="218"/>
      <c r="H151" s="218"/>
      <c r="I151" s="218"/>
      <c r="J151" s="218"/>
      <c r="K151" s="218"/>
      <c r="L151" s="218"/>
      <c r="M151" s="105"/>
    </row>
    <row r="152" spans="2:13" ht="15" x14ac:dyDescent="0.25">
      <c r="B152" s="120" t="s">
        <v>1</v>
      </c>
      <c r="C152" s="120" t="s">
        <v>2</v>
      </c>
      <c r="D152" s="120" t="s">
        <v>3</v>
      </c>
      <c r="E152" s="120" t="s">
        <v>4</v>
      </c>
      <c r="F152" s="120" t="s">
        <v>5</v>
      </c>
      <c r="G152" s="120" t="s">
        <v>6</v>
      </c>
      <c r="H152" s="120" t="s">
        <v>7</v>
      </c>
      <c r="I152" s="120" t="s">
        <v>8</v>
      </c>
      <c r="J152" s="120" t="s">
        <v>9</v>
      </c>
      <c r="K152" s="120" t="s">
        <v>10</v>
      </c>
      <c r="L152" s="120" t="s">
        <v>11</v>
      </c>
      <c r="M152" s="105"/>
    </row>
    <row r="153" spans="2:13" x14ac:dyDescent="0.2">
      <c r="B153" s="108">
        <v>44805</v>
      </c>
      <c r="C153" s="104">
        <f>SUM(D153:L153)</f>
        <v>82</v>
      </c>
      <c r="D153" s="104">
        <v>26</v>
      </c>
      <c r="E153" s="104">
        <v>20</v>
      </c>
      <c r="F153" s="104">
        <v>25</v>
      </c>
      <c r="G153" s="104">
        <v>7</v>
      </c>
      <c r="H153" s="104">
        <v>1</v>
      </c>
      <c r="I153" s="104"/>
      <c r="J153" s="104"/>
      <c r="K153" s="104"/>
      <c r="L153" s="104">
        <v>3</v>
      </c>
      <c r="M153" s="105" t="s">
        <v>468</v>
      </c>
    </row>
    <row r="154" spans="2:13" x14ac:dyDescent="0.2">
      <c r="B154" s="108">
        <v>44806</v>
      </c>
      <c r="C154" s="104">
        <f t="shared" ref="C154:C182" si="10">SUM(D154:L154)</f>
        <v>83</v>
      </c>
      <c r="D154" s="104">
        <v>27</v>
      </c>
      <c r="E154" s="104">
        <v>9</v>
      </c>
      <c r="F154" s="104">
        <v>25</v>
      </c>
      <c r="G154" s="104">
        <v>7</v>
      </c>
      <c r="H154" s="104">
        <v>1</v>
      </c>
      <c r="I154" s="104">
        <v>3</v>
      </c>
      <c r="J154" s="104">
        <v>7</v>
      </c>
      <c r="K154" s="104"/>
      <c r="L154" s="104">
        <v>4</v>
      </c>
      <c r="M154" s="105" t="s">
        <v>28</v>
      </c>
    </row>
    <row r="155" spans="2:13" x14ac:dyDescent="0.2">
      <c r="B155" s="112">
        <v>44807</v>
      </c>
      <c r="C155" s="104">
        <f t="shared" si="10"/>
        <v>65</v>
      </c>
      <c r="D155" s="104">
        <v>20</v>
      </c>
      <c r="E155" s="104">
        <v>18</v>
      </c>
      <c r="F155" s="104">
        <v>14</v>
      </c>
      <c r="G155" s="104">
        <v>4</v>
      </c>
      <c r="H155" s="104">
        <v>2</v>
      </c>
      <c r="I155" s="104">
        <v>2</v>
      </c>
      <c r="J155" s="104">
        <v>1</v>
      </c>
      <c r="K155" s="104"/>
      <c r="L155" s="104">
        <v>4</v>
      </c>
      <c r="M155" s="105" t="s">
        <v>322</v>
      </c>
    </row>
    <row r="156" spans="2:13" x14ac:dyDescent="0.2">
      <c r="B156" s="112">
        <v>44808</v>
      </c>
      <c r="C156" s="104">
        <f t="shared" si="10"/>
        <v>115</v>
      </c>
      <c r="D156" s="104">
        <v>66</v>
      </c>
      <c r="E156" s="104">
        <v>20</v>
      </c>
      <c r="F156" s="104">
        <v>11</v>
      </c>
      <c r="G156" s="104">
        <v>2</v>
      </c>
      <c r="H156" s="104"/>
      <c r="I156" s="104">
        <v>11</v>
      </c>
      <c r="J156" s="104"/>
      <c r="K156" s="104">
        <v>3</v>
      </c>
      <c r="L156" s="104">
        <v>2</v>
      </c>
      <c r="M156" s="105" t="s">
        <v>204</v>
      </c>
    </row>
    <row r="157" spans="2:13" x14ac:dyDescent="0.2">
      <c r="B157" s="108">
        <v>44809</v>
      </c>
      <c r="C157" s="104">
        <f t="shared" si="10"/>
        <v>107</v>
      </c>
      <c r="D157" s="104">
        <v>36</v>
      </c>
      <c r="E157" s="104">
        <v>21</v>
      </c>
      <c r="F157" s="104">
        <v>14</v>
      </c>
      <c r="G157" s="104">
        <v>4</v>
      </c>
      <c r="H157" s="104"/>
      <c r="I157" s="104">
        <v>18</v>
      </c>
      <c r="J157" s="104"/>
      <c r="K157" s="104">
        <v>14</v>
      </c>
      <c r="L157" s="104"/>
      <c r="M157" s="105"/>
    </row>
    <row r="158" spans="2:13" x14ac:dyDescent="0.2">
      <c r="B158" s="108">
        <v>44810</v>
      </c>
      <c r="C158" s="104">
        <f t="shared" si="10"/>
        <v>83</v>
      </c>
      <c r="D158" s="104">
        <v>20</v>
      </c>
      <c r="E158" s="104">
        <v>41</v>
      </c>
      <c r="F158" s="104">
        <v>7</v>
      </c>
      <c r="G158" s="104">
        <v>1</v>
      </c>
      <c r="H158" s="104"/>
      <c r="I158" s="104">
        <v>8</v>
      </c>
      <c r="J158" s="104"/>
      <c r="K158" s="104"/>
      <c r="L158" s="104">
        <v>6</v>
      </c>
      <c r="M158" s="105" t="s">
        <v>469</v>
      </c>
    </row>
    <row r="159" spans="2:13" x14ac:dyDescent="0.2">
      <c r="B159" s="108">
        <v>44811</v>
      </c>
      <c r="C159" s="104">
        <f t="shared" si="10"/>
        <v>83</v>
      </c>
      <c r="D159" s="104">
        <v>25</v>
      </c>
      <c r="E159" s="104">
        <v>22</v>
      </c>
      <c r="F159" s="104">
        <v>17</v>
      </c>
      <c r="G159" s="104">
        <v>2</v>
      </c>
      <c r="H159" s="104"/>
      <c r="I159" s="104">
        <v>8</v>
      </c>
      <c r="J159" s="104"/>
      <c r="K159" s="104">
        <v>6</v>
      </c>
      <c r="L159" s="104">
        <v>3</v>
      </c>
      <c r="M159" s="105" t="s">
        <v>470</v>
      </c>
    </row>
    <row r="160" spans="2:13" x14ac:dyDescent="0.2">
      <c r="B160" s="108">
        <v>44812</v>
      </c>
      <c r="C160" s="104">
        <f t="shared" si="10"/>
        <v>100</v>
      </c>
      <c r="D160" s="104">
        <v>38</v>
      </c>
      <c r="E160" s="104">
        <v>30</v>
      </c>
      <c r="F160" s="104">
        <v>12</v>
      </c>
      <c r="G160" s="104">
        <v>8</v>
      </c>
      <c r="H160" s="104"/>
      <c r="I160" s="104">
        <v>4</v>
      </c>
      <c r="J160" s="104">
        <v>5</v>
      </c>
      <c r="K160" s="104">
        <v>3</v>
      </c>
      <c r="L160" s="104"/>
      <c r="M160" s="105"/>
    </row>
    <row r="161" spans="2:13" x14ac:dyDescent="0.2">
      <c r="B161" s="108">
        <v>44813</v>
      </c>
      <c r="C161" s="104">
        <f t="shared" si="10"/>
        <v>101</v>
      </c>
      <c r="D161" s="104">
        <v>27</v>
      </c>
      <c r="E161" s="104">
        <v>34</v>
      </c>
      <c r="F161" s="104">
        <v>18</v>
      </c>
      <c r="G161" s="104">
        <v>6</v>
      </c>
      <c r="H161" s="104">
        <v>4</v>
      </c>
      <c r="I161" s="104">
        <v>7</v>
      </c>
      <c r="J161" s="104"/>
      <c r="K161" s="104"/>
      <c r="L161" s="104">
        <v>5</v>
      </c>
      <c r="M161" s="105" t="s">
        <v>28</v>
      </c>
    </row>
    <row r="162" spans="2:13" x14ac:dyDescent="0.2">
      <c r="B162" s="112">
        <v>44814</v>
      </c>
      <c r="C162" s="104">
        <f t="shared" si="10"/>
        <v>114</v>
      </c>
      <c r="D162" s="104">
        <v>41</v>
      </c>
      <c r="E162" s="104">
        <v>32</v>
      </c>
      <c r="F162" s="104">
        <v>19</v>
      </c>
      <c r="G162" s="104">
        <v>4</v>
      </c>
      <c r="H162" s="104">
        <v>3</v>
      </c>
      <c r="I162" s="104">
        <v>9</v>
      </c>
      <c r="J162" s="104">
        <v>2</v>
      </c>
      <c r="K162" s="104"/>
      <c r="L162" s="104">
        <v>4</v>
      </c>
      <c r="M162" s="105" t="s">
        <v>471</v>
      </c>
    </row>
    <row r="163" spans="2:13" x14ac:dyDescent="0.2">
      <c r="B163" s="112">
        <v>44815</v>
      </c>
      <c r="C163" s="104">
        <f t="shared" si="10"/>
        <v>89</v>
      </c>
      <c r="D163" s="104">
        <v>46</v>
      </c>
      <c r="E163" s="104">
        <v>11</v>
      </c>
      <c r="F163" s="104">
        <v>14</v>
      </c>
      <c r="G163" s="104"/>
      <c r="H163" s="104">
        <v>7</v>
      </c>
      <c r="I163" s="104">
        <v>9</v>
      </c>
      <c r="J163" s="104">
        <v>1</v>
      </c>
      <c r="K163" s="104"/>
      <c r="L163" s="104">
        <v>1</v>
      </c>
      <c r="M163" s="105" t="s">
        <v>47</v>
      </c>
    </row>
    <row r="164" spans="2:13" x14ac:dyDescent="0.2">
      <c r="B164" s="108">
        <v>44816</v>
      </c>
      <c r="C164" s="104">
        <f t="shared" si="10"/>
        <v>69</v>
      </c>
      <c r="D164" s="104">
        <v>14</v>
      </c>
      <c r="E164" s="104">
        <v>23</v>
      </c>
      <c r="F164" s="104">
        <v>16</v>
      </c>
      <c r="G164" s="104">
        <v>6</v>
      </c>
      <c r="H164" s="104"/>
      <c r="I164" s="104">
        <v>6</v>
      </c>
      <c r="J164" s="104">
        <v>2</v>
      </c>
      <c r="K164" s="104">
        <v>2</v>
      </c>
      <c r="L164" s="104"/>
      <c r="M164" s="105"/>
    </row>
    <row r="165" spans="2:13" x14ac:dyDescent="0.2">
      <c r="B165" s="108">
        <v>44817</v>
      </c>
      <c r="C165" s="104">
        <f t="shared" si="10"/>
        <v>94</v>
      </c>
      <c r="D165" s="104">
        <v>24</v>
      </c>
      <c r="E165" s="104">
        <v>32</v>
      </c>
      <c r="F165" s="104">
        <v>10</v>
      </c>
      <c r="G165" s="104">
        <v>2</v>
      </c>
      <c r="H165" s="104">
        <v>6</v>
      </c>
      <c r="I165" s="104">
        <v>13</v>
      </c>
      <c r="J165" s="104">
        <v>2</v>
      </c>
      <c r="K165" s="104">
        <v>1</v>
      </c>
      <c r="L165" s="104">
        <v>4</v>
      </c>
      <c r="M165" s="105" t="s">
        <v>472</v>
      </c>
    </row>
    <row r="166" spans="2:13" x14ac:dyDescent="0.2">
      <c r="B166" s="108">
        <v>44818</v>
      </c>
      <c r="C166" s="104">
        <f t="shared" si="10"/>
        <v>94</v>
      </c>
      <c r="D166" s="104">
        <v>16</v>
      </c>
      <c r="E166" s="104">
        <v>31</v>
      </c>
      <c r="F166" s="104">
        <v>9</v>
      </c>
      <c r="G166" s="104">
        <v>2</v>
      </c>
      <c r="H166" s="104">
        <v>9</v>
      </c>
      <c r="I166" s="104">
        <v>10</v>
      </c>
      <c r="J166" s="104">
        <v>1</v>
      </c>
      <c r="K166" s="104">
        <v>4</v>
      </c>
      <c r="L166" s="104">
        <v>12</v>
      </c>
      <c r="M166" s="105" t="s">
        <v>473</v>
      </c>
    </row>
    <row r="167" spans="2:13" x14ac:dyDescent="0.2">
      <c r="B167" s="108">
        <v>44819</v>
      </c>
      <c r="C167" s="104">
        <f t="shared" si="10"/>
        <v>94</v>
      </c>
      <c r="D167" s="104">
        <v>41</v>
      </c>
      <c r="E167" s="104">
        <v>29</v>
      </c>
      <c r="F167" s="104">
        <v>6</v>
      </c>
      <c r="G167" s="104">
        <v>4</v>
      </c>
      <c r="H167" s="104"/>
      <c r="I167" s="104">
        <v>4</v>
      </c>
      <c r="J167" s="104"/>
      <c r="K167" s="104"/>
      <c r="L167" s="104">
        <v>10</v>
      </c>
      <c r="M167" s="105" t="s">
        <v>474</v>
      </c>
    </row>
    <row r="168" spans="2:13" x14ac:dyDescent="0.2">
      <c r="B168" s="108">
        <v>44820</v>
      </c>
      <c r="C168" s="104">
        <f t="shared" si="10"/>
        <v>99</v>
      </c>
      <c r="D168" s="104">
        <v>48</v>
      </c>
      <c r="E168" s="104">
        <v>24</v>
      </c>
      <c r="F168" s="104">
        <v>19</v>
      </c>
      <c r="G168" s="104"/>
      <c r="H168" s="104"/>
      <c r="I168" s="104">
        <v>6</v>
      </c>
      <c r="J168" s="104"/>
      <c r="K168" s="104">
        <v>2</v>
      </c>
      <c r="L168" s="104"/>
      <c r="M168" s="105"/>
    </row>
    <row r="169" spans="2:13" x14ac:dyDescent="0.2">
      <c r="B169" s="112">
        <v>44821</v>
      </c>
      <c r="C169" s="104">
        <f t="shared" si="10"/>
        <v>108</v>
      </c>
      <c r="D169" s="104">
        <v>52</v>
      </c>
      <c r="E169" s="104">
        <v>30</v>
      </c>
      <c r="F169" s="104">
        <v>15</v>
      </c>
      <c r="G169" s="104"/>
      <c r="H169" s="104"/>
      <c r="I169" s="104">
        <v>9</v>
      </c>
      <c r="J169" s="104"/>
      <c r="K169" s="104"/>
      <c r="L169" s="104">
        <v>2</v>
      </c>
      <c r="M169" s="105" t="s">
        <v>354</v>
      </c>
    </row>
    <row r="170" spans="2:13" x14ac:dyDescent="0.2">
      <c r="B170" s="112">
        <v>44822</v>
      </c>
      <c r="C170" s="104">
        <f t="shared" si="10"/>
        <v>87</v>
      </c>
      <c r="D170" s="104">
        <v>39</v>
      </c>
      <c r="E170" s="104">
        <v>18</v>
      </c>
      <c r="F170" s="104">
        <v>17</v>
      </c>
      <c r="G170" s="104">
        <v>3</v>
      </c>
      <c r="H170" s="104">
        <v>2</v>
      </c>
      <c r="I170" s="104">
        <v>5</v>
      </c>
      <c r="J170" s="104"/>
      <c r="K170" s="104"/>
      <c r="L170" s="104">
        <v>3</v>
      </c>
      <c r="M170" s="105" t="s">
        <v>475</v>
      </c>
    </row>
    <row r="171" spans="2:13" x14ac:dyDescent="0.2">
      <c r="B171" s="108">
        <v>44823</v>
      </c>
      <c r="C171" s="104">
        <f t="shared" si="10"/>
        <v>76</v>
      </c>
      <c r="D171" s="104">
        <v>22</v>
      </c>
      <c r="E171" s="104">
        <v>3</v>
      </c>
      <c r="F171" s="104">
        <v>16</v>
      </c>
      <c r="G171" s="104">
        <v>12</v>
      </c>
      <c r="H171" s="104">
        <v>4</v>
      </c>
      <c r="I171" s="104">
        <v>6</v>
      </c>
      <c r="J171" s="104"/>
      <c r="K171" s="104">
        <v>7</v>
      </c>
      <c r="L171" s="104">
        <v>6</v>
      </c>
      <c r="M171" s="105" t="s">
        <v>476</v>
      </c>
    </row>
    <row r="172" spans="2:13" x14ac:dyDescent="0.2">
      <c r="B172" s="108">
        <v>44824</v>
      </c>
      <c r="C172" s="104">
        <f t="shared" si="10"/>
        <v>104</v>
      </c>
      <c r="D172" s="104">
        <v>35</v>
      </c>
      <c r="E172" s="104">
        <v>17</v>
      </c>
      <c r="F172" s="104">
        <v>20</v>
      </c>
      <c r="G172" s="104">
        <v>8</v>
      </c>
      <c r="H172" s="104">
        <v>6</v>
      </c>
      <c r="I172" s="104">
        <v>8</v>
      </c>
      <c r="J172" s="104">
        <v>7</v>
      </c>
      <c r="K172" s="104">
        <v>2</v>
      </c>
      <c r="L172" s="104">
        <v>1</v>
      </c>
      <c r="M172" s="105" t="s">
        <v>29</v>
      </c>
    </row>
    <row r="173" spans="2:13" x14ac:dyDescent="0.2">
      <c r="B173" s="108">
        <v>44825</v>
      </c>
      <c r="C173" s="104">
        <f t="shared" si="10"/>
        <v>82</v>
      </c>
      <c r="D173" s="104">
        <v>20</v>
      </c>
      <c r="E173" s="104">
        <v>27</v>
      </c>
      <c r="F173" s="104">
        <v>19</v>
      </c>
      <c r="G173" s="104">
        <v>1</v>
      </c>
      <c r="H173" s="104">
        <v>7</v>
      </c>
      <c r="I173" s="104">
        <v>4</v>
      </c>
      <c r="J173" s="104">
        <v>4</v>
      </c>
      <c r="K173" s="104"/>
      <c r="L173" s="104"/>
      <c r="M173" s="105"/>
    </row>
    <row r="174" spans="2:13" x14ac:dyDescent="0.2">
      <c r="B174" s="108">
        <v>44826</v>
      </c>
      <c r="C174" s="104">
        <f t="shared" si="10"/>
        <v>69</v>
      </c>
      <c r="D174" s="104">
        <v>17</v>
      </c>
      <c r="E174" s="104">
        <v>12</v>
      </c>
      <c r="F174" s="104">
        <v>12</v>
      </c>
      <c r="G174" s="104">
        <v>12</v>
      </c>
      <c r="H174" s="104"/>
      <c r="I174" s="104">
        <v>2</v>
      </c>
      <c r="J174" s="104">
        <v>4</v>
      </c>
      <c r="K174" s="104">
        <v>6</v>
      </c>
      <c r="L174" s="104">
        <v>4</v>
      </c>
      <c r="M174" s="105" t="s">
        <v>28</v>
      </c>
    </row>
    <row r="175" spans="2:13" x14ac:dyDescent="0.2">
      <c r="B175" s="108">
        <v>44827</v>
      </c>
      <c r="C175" s="104">
        <f t="shared" si="10"/>
        <v>63</v>
      </c>
      <c r="D175" s="104">
        <v>16</v>
      </c>
      <c r="E175" s="104">
        <v>9</v>
      </c>
      <c r="F175" s="104">
        <v>12</v>
      </c>
      <c r="G175" s="104">
        <v>2</v>
      </c>
      <c r="H175" s="104">
        <v>1</v>
      </c>
      <c r="I175" s="104">
        <v>3</v>
      </c>
      <c r="J175" s="104">
        <v>6</v>
      </c>
      <c r="K175" s="104"/>
      <c r="L175" s="104">
        <v>14</v>
      </c>
      <c r="M175" s="105" t="s">
        <v>477</v>
      </c>
    </row>
    <row r="176" spans="2:13" x14ac:dyDescent="0.2">
      <c r="B176" s="112">
        <v>44828</v>
      </c>
      <c r="C176" s="104">
        <f t="shared" si="10"/>
        <v>15</v>
      </c>
      <c r="D176" s="104">
        <v>5</v>
      </c>
      <c r="E176" s="104">
        <v>4</v>
      </c>
      <c r="F176" s="104">
        <v>3</v>
      </c>
      <c r="G176" s="104">
        <v>2</v>
      </c>
      <c r="H176" s="104"/>
      <c r="I176" s="104">
        <v>1</v>
      </c>
      <c r="J176" s="104"/>
      <c r="K176" s="104"/>
      <c r="L176" s="104"/>
      <c r="M176" s="105"/>
    </row>
    <row r="177" spans="2:13" x14ac:dyDescent="0.2">
      <c r="B177" s="112">
        <v>44829</v>
      </c>
      <c r="C177" s="104">
        <f t="shared" si="10"/>
        <v>22</v>
      </c>
      <c r="D177" s="104">
        <v>7</v>
      </c>
      <c r="E177" s="104">
        <v>9</v>
      </c>
      <c r="F177" s="104">
        <v>2</v>
      </c>
      <c r="G177" s="104"/>
      <c r="H177" s="104"/>
      <c r="I177" s="104"/>
      <c r="J177" s="104">
        <v>2</v>
      </c>
      <c r="K177" s="104">
        <v>1</v>
      </c>
      <c r="L177" s="104">
        <v>1</v>
      </c>
      <c r="M177" s="105" t="s">
        <v>28</v>
      </c>
    </row>
    <row r="178" spans="2:13" x14ac:dyDescent="0.2">
      <c r="B178" s="108">
        <v>44830</v>
      </c>
      <c r="C178" s="104">
        <f t="shared" si="10"/>
        <v>56</v>
      </c>
      <c r="D178" s="104">
        <v>10</v>
      </c>
      <c r="E178" s="104">
        <v>12</v>
      </c>
      <c r="F178" s="104">
        <v>14</v>
      </c>
      <c r="G178" s="104">
        <v>2</v>
      </c>
      <c r="H178" s="104">
        <v>9</v>
      </c>
      <c r="I178" s="104"/>
      <c r="J178" s="104">
        <v>6</v>
      </c>
      <c r="K178" s="104"/>
      <c r="L178" s="104">
        <v>3</v>
      </c>
      <c r="M178" s="105" t="s">
        <v>478</v>
      </c>
    </row>
    <row r="179" spans="2:13" x14ac:dyDescent="0.2">
      <c r="B179" s="108">
        <v>44831</v>
      </c>
      <c r="C179" s="104">
        <f t="shared" si="10"/>
        <v>55</v>
      </c>
      <c r="D179" s="104">
        <v>10</v>
      </c>
      <c r="E179" s="104">
        <v>18</v>
      </c>
      <c r="F179" s="104">
        <v>15</v>
      </c>
      <c r="G179" s="104">
        <v>2</v>
      </c>
      <c r="H179" s="104">
        <v>4</v>
      </c>
      <c r="I179" s="104">
        <v>2</v>
      </c>
      <c r="J179" s="104">
        <v>2</v>
      </c>
      <c r="K179" s="104">
        <v>2</v>
      </c>
      <c r="L179" s="104"/>
      <c r="M179" s="105"/>
    </row>
    <row r="180" spans="2:13" x14ac:dyDescent="0.2">
      <c r="B180" s="108">
        <v>44832</v>
      </c>
      <c r="C180" s="104">
        <f t="shared" si="10"/>
        <v>59</v>
      </c>
      <c r="D180" s="104">
        <v>7</v>
      </c>
      <c r="E180" s="104">
        <v>9</v>
      </c>
      <c r="F180" s="104">
        <v>16</v>
      </c>
      <c r="G180" s="104">
        <v>18</v>
      </c>
      <c r="H180" s="104">
        <v>2</v>
      </c>
      <c r="I180" s="104"/>
      <c r="J180" s="104"/>
      <c r="K180" s="104">
        <v>3</v>
      </c>
      <c r="L180" s="104">
        <v>4</v>
      </c>
      <c r="M180" s="105" t="s">
        <v>467</v>
      </c>
    </row>
    <row r="181" spans="2:13" x14ac:dyDescent="0.2">
      <c r="B181" s="108">
        <v>44833</v>
      </c>
      <c r="C181" s="104">
        <f t="shared" si="10"/>
        <v>46</v>
      </c>
      <c r="D181" s="104">
        <v>16</v>
      </c>
      <c r="E181" s="104">
        <v>4</v>
      </c>
      <c r="F181" s="104">
        <v>13</v>
      </c>
      <c r="G181" s="104"/>
      <c r="H181" s="104">
        <v>2</v>
      </c>
      <c r="I181" s="104">
        <v>8</v>
      </c>
      <c r="J181" s="104"/>
      <c r="K181" s="104">
        <v>3</v>
      </c>
      <c r="L181" s="104"/>
      <c r="M181" s="105"/>
    </row>
    <row r="182" spans="2:13" x14ac:dyDescent="0.2">
      <c r="B182" s="108">
        <v>44834</v>
      </c>
      <c r="C182" s="104">
        <f t="shared" si="10"/>
        <v>54</v>
      </c>
      <c r="D182" s="104">
        <v>14</v>
      </c>
      <c r="E182" s="104">
        <v>16</v>
      </c>
      <c r="F182" s="104">
        <v>10</v>
      </c>
      <c r="G182" s="104">
        <v>2</v>
      </c>
      <c r="H182" s="104">
        <v>6</v>
      </c>
      <c r="I182" s="104">
        <v>4</v>
      </c>
      <c r="J182" s="104"/>
      <c r="K182" s="104">
        <v>2</v>
      </c>
      <c r="L182" s="104"/>
      <c r="M182" s="105"/>
    </row>
    <row r="183" spans="2:13" x14ac:dyDescent="0.2">
      <c r="B183" s="103" t="s">
        <v>20</v>
      </c>
      <c r="C183" s="110">
        <f t="shared" ref="C183:L183" si="11">SUM(C153:C182)</f>
        <v>2368</v>
      </c>
      <c r="D183" s="110">
        <f>SUM(D153:D182)</f>
        <v>785</v>
      </c>
      <c r="E183" s="110">
        <f t="shared" si="11"/>
        <v>585</v>
      </c>
      <c r="F183" s="110">
        <f t="shared" si="11"/>
        <v>420</v>
      </c>
      <c r="G183" s="110">
        <f t="shared" si="11"/>
        <v>123</v>
      </c>
      <c r="H183" s="110">
        <f t="shared" si="11"/>
        <v>76</v>
      </c>
      <c r="I183" s="110">
        <f t="shared" si="11"/>
        <v>170</v>
      </c>
      <c r="J183" s="110">
        <f t="shared" si="11"/>
        <v>52</v>
      </c>
      <c r="K183" s="110">
        <f t="shared" si="11"/>
        <v>61</v>
      </c>
      <c r="L183" s="110">
        <f t="shared" si="11"/>
        <v>96</v>
      </c>
      <c r="M183" s="105"/>
    </row>
    <row r="184" spans="2:13" x14ac:dyDescent="0.2">
      <c r="B184" s="111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05"/>
    </row>
    <row r="185" spans="2:13" ht="18.75" x14ac:dyDescent="0.3">
      <c r="B185" s="207" t="s">
        <v>418</v>
      </c>
      <c r="C185" s="207">
        <f>D185+E185+F185+G185+H185+I185+J185+L185+K185</f>
        <v>0</v>
      </c>
      <c r="D185" s="207"/>
      <c r="E185" s="207"/>
      <c r="F185" s="207"/>
      <c r="G185" s="207"/>
      <c r="H185" s="207"/>
      <c r="I185" s="207"/>
      <c r="J185" s="207"/>
      <c r="K185" s="207"/>
      <c r="L185" s="207"/>
      <c r="M185" s="105"/>
    </row>
    <row r="186" spans="2:13" ht="15" x14ac:dyDescent="0.25">
      <c r="B186" s="120" t="s">
        <v>1</v>
      </c>
      <c r="C186" s="120" t="s">
        <v>2</v>
      </c>
      <c r="D186" s="120" t="s">
        <v>3</v>
      </c>
      <c r="E186" s="120" t="s">
        <v>4</v>
      </c>
      <c r="F186" s="120" t="s">
        <v>5</v>
      </c>
      <c r="G186" s="120" t="s">
        <v>6</v>
      </c>
      <c r="H186" s="120" t="s">
        <v>7</v>
      </c>
      <c r="I186" s="120" t="s">
        <v>8</v>
      </c>
      <c r="J186" s="120" t="s">
        <v>9</v>
      </c>
      <c r="K186" s="120" t="s">
        <v>10</v>
      </c>
      <c r="L186" s="120" t="s">
        <v>11</v>
      </c>
      <c r="M186" s="105"/>
    </row>
    <row r="187" spans="2:13" x14ac:dyDescent="0.2">
      <c r="B187" s="112">
        <v>44835</v>
      </c>
      <c r="C187" s="104">
        <f t="shared" ref="C187:C217" si="12">SUM(D187:L187)</f>
        <v>35</v>
      </c>
      <c r="D187" s="104">
        <v>18</v>
      </c>
      <c r="E187" s="104">
        <v>5</v>
      </c>
      <c r="F187" s="104">
        <v>5</v>
      </c>
      <c r="G187" s="104">
        <v>5</v>
      </c>
      <c r="H187" s="104"/>
      <c r="I187" s="104"/>
      <c r="J187" s="104"/>
      <c r="K187" s="104">
        <v>2</v>
      </c>
      <c r="L187" s="104"/>
      <c r="M187" s="105"/>
    </row>
    <row r="188" spans="2:13" x14ac:dyDescent="0.2">
      <c r="B188" s="112">
        <v>44836</v>
      </c>
      <c r="C188" s="104">
        <f t="shared" si="12"/>
        <v>95</v>
      </c>
      <c r="D188" s="104">
        <v>63</v>
      </c>
      <c r="E188" s="104">
        <v>5</v>
      </c>
      <c r="F188" s="104">
        <v>15</v>
      </c>
      <c r="G188" s="104">
        <v>5</v>
      </c>
      <c r="H188" s="104">
        <v>1</v>
      </c>
      <c r="I188" s="104">
        <v>1</v>
      </c>
      <c r="J188" s="104">
        <v>1</v>
      </c>
      <c r="K188" s="104">
        <v>1</v>
      </c>
      <c r="L188" s="104">
        <v>3</v>
      </c>
      <c r="M188" s="105" t="s">
        <v>479</v>
      </c>
    </row>
    <row r="189" spans="2:13" x14ac:dyDescent="0.2">
      <c r="B189" s="108">
        <v>44837</v>
      </c>
      <c r="C189" s="104">
        <f t="shared" si="12"/>
        <v>60</v>
      </c>
      <c r="D189" s="104">
        <v>20</v>
      </c>
      <c r="E189" s="104">
        <v>8</v>
      </c>
      <c r="F189" s="104">
        <v>23</v>
      </c>
      <c r="G189" s="104">
        <v>3</v>
      </c>
      <c r="H189" s="104">
        <v>3</v>
      </c>
      <c r="I189" s="104">
        <v>1</v>
      </c>
      <c r="J189" s="104"/>
      <c r="K189" s="104">
        <v>1</v>
      </c>
      <c r="L189" s="104">
        <v>1</v>
      </c>
      <c r="M189" s="105" t="s">
        <v>100</v>
      </c>
    </row>
    <row r="190" spans="2:13" x14ac:dyDescent="0.2">
      <c r="B190" s="108">
        <v>44838</v>
      </c>
      <c r="C190" s="104">
        <f t="shared" si="12"/>
        <v>109</v>
      </c>
      <c r="D190" s="104">
        <v>27</v>
      </c>
      <c r="E190" s="104">
        <v>35</v>
      </c>
      <c r="F190" s="104">
        <v>33</v>
      </c>
      <c r="G190" s="104"/>
      <c r="H190" s="104">
        <v>10</v>
      </c>
      <c r="I190" s="104"/>
      <c r="J190" s="104">
        <v>2</v>
      </c>
      <c r="K190" s="104">
        <v>1</v>
      </c>
      <c r="L190" s="104">
        <v>1</v>
      </c>
      <c r="M190" s="105" t="s">
        <v>100</v>
      </c>
    </row>
    <row r="191" spans="2:13" x14ac:dyDescent="0.2">
      <c r="B191" s="108">
        <v>44839</v>
      </c>
      <c r="C191" s="104">
        <f t="shared" si="12"/>
        <v>55</v>
      </c>
      <c r="D191" s="104">
        <v>15</v>
      </c>
      <c r="E191" s="104">
        <v>4</v>
      </c>
      <c r="F191" s="104">
        <v>33</v>
      </c>
      <c r="G191" s="104"/>
      <c r="H191" s="104">
        <v>2</v>
      </c>
      <c r="I191" s="104"/>
      <c r="J191" s="104">
        <v>1</v>
      </c>
      <c r="K191" s="104"/>
      <c r="L191" s="104"/>
      <c r="M191" s="105"/>
    </row>
    <row r="192" spans="2:13" x14ac:dyDescent="0.2">
      <c r="B192" s="108">
        <v>44840</v>
      </c>
      <c r="C192" s="104">
        <f t="shared" si="12"/>
        <v>49</v>
      </c>
      <c r="D192" s="104">
        <v>18</v>
      </c>
      <c r="E192" s="104">
        <v>7</v>
      </c>
      <c r="F192" s="104">
        <v>14</v>
      </c>
      <c r="G192" s="104">
        <v>1</v>
      </c>
      <c r="H192" s="104">
        <v>3</v>
      </c>
      <c r="I192" s="104"/>
      <c r="J192" s="180">
        <v>2</v>
      </c>
      <c r="K192" s="104"/>
      <c r="L192" s="104">
        <v>4</v>
      </c>
      <c r="M192" s="105" t="s">
        <v>28</v>
      </c>
    </row>
    <row r="193" spans="2:13" x14ac:dyDescent="0.2">
      <c r="B193" s="108">
        <v>44841</v>
      </c>
      <c r="C193" s="104">
        <f t="shared" si="12"/>
        <v>59</v>
      </c>
      <c r="D193" s="104">
        <v>28</v>
      </c>
      <c r="E193" s="104">
        <v>5</v>
      </c>
      <c r="F193" s="104">
        <v>9</v>
      </c>
      <c r="G193" s="104">
        <v>6</v>
      </c>
      <c r="H193" s="104">
        <v>3</v>
      </c>
      <c r="I193" s="104">
        <v>1</v>
      </c>
      <c r="J193" s="104"/>
      <c r="K193" s="104"/>
      <c r="L193" s="104">
        <v>7</v>
      </c>
      <c r="M193" s="105" t="s">
        <v>480</v>
      </c>
    </row>
    <row r="194" spans="2:13" x14ac:dyDescent="0.2">
      <c r="B194" s="112">
        <v>44842</v>
      </c>
      <c r="C194" s="104">
        <f t="shared" si="12"/>
        <v>24</v>
      </c>
      <c r="D194" s="104">
        <v>9</v>
      </c>
      <c r="E194" s="104">
        <v>7</v>
      </c>
      <c r="F194" s="104">
        <v>5</v>
      </c>
      <c r="G194" s="104"/>
      <c r="H194" s="104"/>
      <c r="I194" s="104">
        <v>3</v>
      </c>
      <c r="J194" s="104"/>
      <c r="K194" s="104"/>
      <c r="L194" s="104"/>
      <c r="M194" s="105"/>
    </row>
    <row r="195" spans="2:13" x14ac:dyDescent="0.2">
      <c r="B195" s="112">
        <v>44843</v>
      </c>
      <c r="C195" s="104">
        <f t="shared" si="12"/>
        <v>21</v>
      </c>
      <c r="D195" s="104">
        <v>13</v>
      </c>
      <c r="E195" s="104">
        <v>3</v>
      </c>
      <c r="F195" s="104"/>
      <c r="G195" s="104"/>
      <c r="H195" s="104">
        <v>3</v>
      </c>
      <c r="I195" s="104"/>
      <c r="J195" s="104">
        <v>2</v>
      </c>
      <c r="K195" s="104"/>
      <c r="L195" s="104"/>
      <c r="M195" s="105"/>
    </row>
    <row r="196" spans="2:13" x14ac:dyDescent="0.2">
      <c r="B196" s="108">
        <v>44844</v>
      </c>
      <c r="C196" s="104">
        <f t="shared" si="12"/>
        <v>47</v>
      </c>
      <c r="D196" s="104">
        <v>7</v>
      </c>
      <c r="E196" s="104">
        <v>11</v>
      </c>
      <c r="F196" s="104">
        <v>11</v>
      </c>
      <c r="G196" s="104">
        <v>3</v>
      </c>
      <c r="H196" s="104">
        <v>7</v>
      </c>
      <c r="I196" s="104"/>
      <c r="J196" s="104">
        <v>4</v>
      </c>
      <c r="K196" s="104"/>
      <c r="L196" s="104">
        <v>4</v>
      </c>
      <c r="M196" s="105" t="s">
        <v>47</v>
      </c>
    </row>
    <row r="197" spans="2:13" x14ac:dyDescent="0.2">
      <c r="B197" s="108">
        <v>44845</v>
      </c>
      <c r="C197" s="104">
        <f t="shared" si="12"/>
        <v>51</v>
      </c>
      <c r="D197" s="104">
        <v>19</v>
      </c>
      <c r="E197" s="104">
        <v>9</v>
      </c>
      <c r="F197" s="104">
        <v>3</v>
      </c>
      <c r="G197" s="104">
        <v>4</v>
      </c>
      <c r="H197" s="104">
        <v>15</v>
      </c>
      <c r="I197" s="104"/>
      <c r="J197" s="104"/>
      <c r="K197" s="104"/>
      <c r="L197" s="104">
        <v>1</v>
      </c>
      <c r="M197" s="105" t="s">
        <v>28</v>
      </c>
    </row>
    <row r="198" spans="2:13" x14ac:dyDescent="0.2">
      <c r="B198" s="108">
        <v>44846</v>
      </c>
      <c r="C198" s="104">
        <f t="shared" si="12"/>
        <v>37</v>
      </c>
      <c r="D198" s="104">
        <v>17</v>
      </c>
      <c r="E198" s="104">
        <v>1</v>
      </c>
      <c r="F198" s="104">
        <v>4</v>
      </c>
      <c r="G198" s="104"/>
      <c r="H198" s="104">
        <v>7</v>
      </c>
      <c r="I198" s="104"/>
      <c r="J198" s="104">
        <v>3</v>
      </c>
      <c r="K198" s="104">
        <v>2</v>
      </c>
      <c r="L198" s="104">
        <v>3</v>
      </c>
      <c r="M198" s="105" t="s">
        <v>481</v>
      </c>
    </row>
    <row r="199" spans="2:13" x14ac:dyDescent="0.2">
      <c r="B199" s="108">
        <v>44847</v>
      </c>
      <c r="C199" s="104">
        <f t="shared" si="12"/>
        <v>38</v>
      </c>
      <c r="D199" s="104">
        <v>16</v>
      </c>
      <c r="E199" s="104">
        <v>6</v>
      </c>
      <c r="F199" s="104">
        <v>9</v>
      </c>
      <c r="G199" s="104">
        <v>2</v>
      </c>
      <c r="H199" s="104">
        <v>2</v>
      </c>
      <c r="I199" s="104">
        <v>1</v>
      </c>
      <c r="J199" s="104"/>
      <c r="K199" s="104"/>
      <c r="L199" s="104">
        <v>2</v>
      </c>
      <c r="M199" s="105" t="s">
        <v>482</v>
      </c>
    </row>
    <row r="200" spans="2:13" x14ac:dyDescent="0.2">
      <c r="B200" s="108">
        <v>44848</v>
      </c>
      <c r="C200" s="104">
        <f t="shared" si="12"/>
        <v>73</v>
      </c>
      <c r="D200" s="104">
        <v>13</v>
      </c>
      <c r="E200" s="104">
        <v>4</v>
      </c>
      <c r="F200" s="104">
        <v>39</v>
      </c>
      <c r="G200" s="104">
        <v>8</v>
      </c>
      <c r="H200" s="104">
        <v>4</v>
      </c>
      <c r="I200" s="104"/>
      <c r="J200" s="104"/>
      <c r="K200" s="104">
        <v>2</v>
      </c>
      <c r="L200" s="104">
        <v>3</v>
      </c>
      <c r="M200" s="105" t="s">
        <v>483</v>
      </c>
    </row>
    <row r="201" spans="2:13" x14ac:dyDescent="0.2">
      <c r="B201" s="112">
        <v>44849</v>
      </c>
      <c r="C201" s="104">
        <f t="shared" si="12"/>
        <v>58</v>
      </c>
      <c r="D201" s="104">
        <v>32</v>
      </c>
      <c r="E201" s="104">
        <v>9</v>
      </c>
      <c r="F201" s="104">
        <v>4</v>
      </c>
      <c r="G201" s="104">
        <v>3</v>
      </c>
      <c r="H201" s="104">
        <v>4</v>
      </c>
      <c r="I201" s="104"/>
      <c r="J201" s="104">
        <v>3</v>
      </c>
      <c r="K201" s="104"/>
      <c r="L201" s="104">
        <v>3</v>
      </c>
      <c r="M201" s="105" t="s">
        <v>484</v>
      </c>
    </row>
    <row r="202" spans="2:13" x14ac:dyDescent="0.2">
      <c r="B202" s="112">
        <v>44850</v>
      </c>
      <c r="C202" s="104">
        <f t="shared" si="12"/>
        <v>55</v>
      </c>
      <c r="D202" s="104">
        <v>25</v>
      </c>
      <c r="E202" s="102">
        <v>3</v>
      </c>
      <c r="F202" s="104">
        <v>6</v>
      </c>
      <c r="G202" s="104">
        <v>2</v>
      </c>
      <c r="H202" s="104">
        <v>8</v>
      </c>
      <c r="I202" s="104">
        <v>6</v>
      </c>
      <c r="J202" s="104">
        <v>1</v>
      </c>
      <c r="K202" s="104"/>
      <c r="L202" s="104">
        <v>4</v>
      </c>
      <c r="M202" s="105" t="s">
        <v>485</v>
      </c>
    </row>
    <row r="203" spans="2:13" x14ac:dyDescent="0.2">
      <c r="B203" s="108">
        <v>44851</v>
      </c>
      <c r="C203" s="104">
        <f t="shared" si="12"/>
        <v>45</v>
      </c>
      <c r="D203" s="104">
        <v>13</v>
      </c>
      <c r="E203" s="104">
        <v>8</v>
      </c>
      <c r="F203" s="104">
        <v>5</v>
      </c>
      <c r="G203" s="104">
        <v>1</v>
      </c>
      <c r="H203" s="104">
        <v>11</v>
      </c>
      <c r="I203" s="104">
        <v>2</v>
      </c>
      <c r="J203" s="104">
        <v>4</v>
      </c>
      <c r="K203" s="104">
        <v>1</v>
      </c>
      <c r="L203" s="104"/>
      <c r="M203" s="105"/>
    </row>
    <row r="204" spans="2:13" x14ac:dyDescent="0.2">
      <c r="B204" s="108">
        <v>44852</v>
      </c>
      <c r="C204" s="104">
        <f t="shared" si="12"/>
        <v>36</v>
      </c>
      <c r="D204" s="104">
        <v>10</v>
      </c>
      <c r="E204" s="104">
        <v>9</v>
      </c>
      <c r="F204" s="104">
        <v>7</v>
      </c>
      <c r="G204" s="104"/>
      <c r="H204" s="104">
        <v>5</v>
      </c>
      <c r="I204" s="104">
        <v>4</v>
      </c>
      <c r="J204" s="104"/>
      <c r="K204" s="104"/>
      <c r="L204" s="104">
        <v>1</v>
      </c>
      <c r="M204" s="105" t="s">
        <v>28</v>
      </c>
    </row>
    <row r="205" spans="2:13" x14ac:dyDescent="0.2">
      <c r="B205" s="108">
        <v>44853</v>
      </c>
      <c r="C205" s="104">
        <f t="shared" si="12"/>
        <v>32</v>
      </c>
      <c r="D205" s="104">
        <v>11</v>
      </c>
      <c r="E205" s="104">
        <v>7</v>
      </c>
      <c r="F205" s="104">
        <v>5</v>
      </c>
      <c r="G205" s="104"/>
      <c r="H205" s="104">
        <v>3</v>
      </c>
      <c r="I205" s="104"/>
      <c r="J205" s="104"/>
      <c r="K205" s="104"/>
      <c r="L205" s="104">
        <v>6</v>
      </c>
      <c r="M205" s="105" t="s">
        <v>28</v>
      </c>
    </row>
    <row r="206" spans="2:13" x14ac:dyDescent="0.2">
      <c r="B206" s="108">
        <v>44854</v>
      </c>
      <c r="C206" s="104">
        <f t="shared" si="12"/>
        <v>35</v>
      </c>
      <c r="D206" s="104">
        <v>13</v>
      </c>
      <c r="E206" s="104">
        <v>4</v>
      </c>
      <c r="F206" s="104">
        <v>13</v>
      </c>
      <c r="G206" s="104"/>
      <c r="H206" s="104"/>
      <c r="I206" s="104">
        <v>2</v>
      </c>
      <c r="J206" s="104">
        <v>1</v>
      </c>
      <c r="K206" s="104">
        <v>2</v>
      </c>
      <c r="L206" s="104"/>
      <c r="M206" s="105"/>
    </row>
    <row r="207" spans="2:13" x14ac:dyDescent="0.2">
      <c r="B207" s="108">
        <v>44855</v>
      </c>
      <c r="C207" s="104">
        <f t="shared" si="12"/>
        <v>21</v>
      </c>
      <c r="D207" s="104">
        <v>6</v>
      </c>
      <c r="E207" s="104"/>
      <c r="F207" s="104">
        <v>13</v>
      </c>
      <c r="G207" s="104"/>
      <c r="H207" s="104"/>
      <c r="I207" s="104"/>
      <c r="J207" s="104"/>
      <c r="K207" s="104">
        <v>2</v>
      </c>
      <c r="L207" s="104"/>
      <c r="M207" s="105"/>
    </row>
    <row r="208" spans="2:13" x14ac:dyDescent="0.2">
      <c r="B208" s="112">
        <v>44856</v>
      </c>
      <c r="C208" s="104">
        <f t="shared" si="12"/>
        <v>35</v>
      </c>
      <c r="D208" s="104">
        <v>23</v>
      </c>
      <c r="E208" s="104">
        <v>4</v>
      </c>
      <c r="F208" s="104">
        <v>6</v>
      </c>
      <c r="G208" s="104"/>
      <c r="H208" s="104"/>
      <c r="I208" s="104"/>
      <c r="J208" s="104"/>
      <c r="K208" s="104"/>
      <c r="L208" s="104">
        <v>2</v>
      </c>
      <c r="M208" s="105" t="s">
        <v>29</v>
      </c>
    </row>
    <row r="209" spans="2:13" x14ac:dyDescent="0.2">
      <c r="B209" s="112">
        <v>44857</v>
      </c>
      <c r="C209" s="104">
        <f>SUM(D209:L209)</f>
        <v>34</v>
      </c>
      <c r="D209" s="104">
        <v>25</v>
      </c>
      <c r="E209" s="104">
        <v>4</v>
      </c>
      <c r="F209" s="104">
        <v>4</v>
      </c>
      <c r="G209" s="104"/>
      <c r="H209" s="104"/>
      <c r="I209" s="104"/>
      <c r="J209" s="104">
        <v>1</v>
      </c>
      <c r="K209" s="104"/>
      <c r="L209" s="104"/>
      <c r="M209" s="105"/>
    </row>
    <row r="210" spans="2:13" x14ac:dyDescent="0.2">
      <c r="B210" s="108">
        <v>44858</v>
      </c>
      <c r="C210" s="104">
        <f t="shared" si="12"/>
        <v>20</v>
      </c>
      <c r="D210" s="104">
        <v>4</v>
      </c>
      <c r="E210" s="104">
        <v>9</v>
      </c>
      <c r="F210" s="104">
        <v>1</v>
      </c>
      <c r="G210" s="104"/>
      <c r="H210" s="104">
        <v>4</v>
      </c>
      <c r="I210" s="104"/>
      <c r="J210" s="104">
        <v>2</v>
      </c>
      <c r="K210" s="104"/>
      <c r="L210" s="104"/>
      <c r="M210" s="105"/>
    </row>
    <row r="211" spans="2:13" x14ac:dyDescent="0.2">
      <c r="B211" s="108">
        <v>44859</v>
      </c>
      <c r="C211" s="104">
        <f t="shared" si="12"/>
        <v>25</v>
      </c>
      <c r="D211" s="104">
        <v>5</v>
      </c>
      <c r="E211" s="104">
        <v>8</v>
      </c>
      <c r="F211" s="104">
        <v>9</v>
      </c>
      <c r="G211" s="104"/>
      <c r="H211" s="104">
        <v>1</v>
      </c>
      <c r="I211" s="104"/>
      <c r="J211" s="104"/>
      <c r="K211" s="104">
        <v>1</v>
      </c>
      <c r="L211" s="104">
        <v>1</v>
      </c>
      <c r="M211" s="105" t="s">
        <v>28</v>
      </c>
    </row>
    <row r="212" spans="2:13" x14ac:dyDescent="0.2">
      <c r="B212" s="108">
        <v>44860</v>
      </c>
      <c r="C212" s="104">
        <f t="shared" si="12"/>
        <v>53</v>
      </c>
      <c r="D212" s="104">
        <v>10</v>
      </c>
      <c r="E212" s="104">
        <v>27</v>
      </c>
      <c r="F212" s="104">
        <v>6</v>
      </c>
      <c r="G212" s="104"/>
      <c r="H212" s="104">
        <v>4</v>
      </c>
      <c r="I212" s="104"/>
      <c r="J212" s="104"/>
      <c r="K212" s="104">
        <v>3</v>
      </c>
      <c r="L212" s="104">
        <v>3</v>
      </c>
      <c r="M212" s="105" t="s">
        <v>486</v>
      </c>
    </row>
    <row r="213" spans="2:13" x14ac:dyDescent="0.2">
      <c r="B213" s="108">
        <v>44861</v>
      </c>
      <c r="C213" s="104">
        <f t="shared" si="12"/>
        <v>51</v>
      </c>
      <c r="D213" s="186">
        <v>27</v>
      </c>
      <c r="E213" s="190">
        <v>13</v>
      </c>
      <c r="F213" s="190">
        <v>2</v>
      </c>
      <c r="G213" s="187">
        <v>2</v>
      </c>
      <c r="H213" s="104">
        <v>6</v>
      </c>
      <c r="I213" s="104"/>
      <c r="J213" s="104">
        <v>1</v>
      </c>
      <c r="K213" s="104"/>
      <c r="L213" s="104"/>
      <c r="M213" s="105"/>
    </row>
    <row r="214" spans="2:13" x14ac:dyDescent="0.2">
      <c r="B214" s="108">
        <v>44862</v>
      </c>
      <c r="C214" s="169">
        <f t="shared" si="12"/>
        <v>47</v>
      </c>
      <c r="D214" s="175">
        <v>23</v>
      </c>
      <c r="E214" s="175">
        <v>10</v>
      </c>
      <c r="F214" s="175">
        <v>3</v>
      </c>
      <c r="G214" s="188">
        <v>2</v>
      </c>
      <c r="H214" s="104">
        <v>4</v>
      </c>
      <c r="I214" s="104"/>
      <c r="J214" s="104"/>
      <c r="K214" s="104">
        <v>1</v>
      </c>
      <c r="L214" s="104">
        <v>4</v>
      </c>
      <c r="M214" s="105" t="s">
        <v>28</v>
      </c>
    </row>
    <row r="215" spans="2:13" x14ac:dyDescent="0.2">
      <c r="B215" s="181">
        <v>44863</v>
      </c>
      <c r="C215" s="175">
        <f t="shared" si="12"/>
        <v>61</v>
      </c>
      <c r="D215" s="175">
        <v>41</v>
      </c>
      <c r="E215" s="175">
        <v>8</v>
      </c>
      <c r="F215" s="185">
        <v>4</v>
      </c>
      <c r="G215" s="182"/>
      <c r="H215" s="170">
        <v>3</v>
      </c>
      <c r="I215" s="104"/>
      <c r="J215" s="104">
        <v>2</v>
      </c>
      <c r="K215" s="104"/>
      <c r="L215" s="104">
        <v>3</v>
      </c>
      <c r="M215" s="105" t="s">
        <v>19</v>
      </c>
    </row>
    <row r="216" spans="2:13" x14ac:dyDescent="0.2">
      <c r="B216" s="112">
        <v>44864</v>
      </c>
      <c r="C216" s="189">
        <f t="shared" si="12"/>
        <v>151</v>
      </c>
      <c r="D216" s="175">
        <v>126</v>
      </c>
      <c r="E216" s="175">
        <v>18</v>
      </c>
      <c r="F216" s="175">
        <v>3</v>
      </c>
      <c r="G216" s="188"/>
      <c r="H216" s="104">
        <v>1</v>
      </c>
      <c r="I216" s="104">
        <v>1</v>
      </c>
      <c r="J216" s="104"/>
      <c r="K216" s="104"/>
      <c r="L216" s="104">
        <v>2</v>
      </c>
      <c r="M216" s="105" t="s">
        <v>113</v>
      </c>
    </row>
    <row r="217" spans="2:13" x14ac:dyDescent="0.2">
      <c r="B217" s="108">
        <v>44865</v>
      </c>
      <c r="C217" s="164">
        <f t="shared" si="12"/>
        <v>149</v>
      </c>
      <c r="D217" s="175">
        <v>107</v>
      </c>
      <c r="E217" s="175">
        <v>10</v>
      </c>
      <c r="F217" s="175">
        <v>16</v>
      </c>
      <c r="G217" s="188">
        <v>4</v>
      </c>
      <c r="H217" s="104">
        <v>2</v>
      </c>
      <c r="I217" s="104"/>
      <c r="J217" s="104">
        <v>2</v>
      </c>
      <c r="K217" s="104"/>
      <c r="L217" s="104">
        <v>8</v>
      </c>
      <c r="M217" s="105" t="s">
        <v>487</v>
      </c>
    </row>
    <row r="218" spans="2:13" x14ac:dyDescent="0.2">
      <c r="B218" s="110" t="s">
        <v>20</v>
      </c>
      <c r="C218" s="173">
        <f>D218+E218+F218+G218+H218+I218+J218+L218+K218</f>
        <v>1661</v>
      </c>
      <c r="D218" s="184">
        <f>SUM(D187:D217)</f>
        <v>784</v>
      </c>
      <c r="E218" s="191">
        <f t="shared" ref="E218:L218" si="13">SUM(E187:E217)</f>
        <v>261</v>
      </c>
      <c r="F218" s="191">
        <f t="shared" si="13"/>
        <v>310</v>
      </c>
      <c r="G218" s="183">
        <f t="shared" si="13"/>
        <v>51</v>
      </c>
      <c r="H218" s="110">
        <f t="shared" si="13"/>
        <v>116</v>
      </c>
      <c r="I218" s="110">
        <f t="shared" si="13"/>
        <v>22</v>
      </c>
      <c r="J218" s="110">
        <f t="shared" si="13"/>
        <v>32</v>
      </c>
      <c r="K218" s="110">
        <f t="shared" si="13"/>
        <v>19</v>
      </c>
      <c r="L218" s="110">
        <f t="shared" si="13"/>
        <v>66</v>
      </c>
      <c r="M218" s="105"/>
    </row>
    <row r="219" spans="2:13" x14ac:dyDescent="0.2">
      <c r="B219" s="104"/>
      <c r="C219" s="104"/>
      <c r="D219" s="173"/>
      <c r="E219" s="170"/>
      <c r="F219" s="104"/>
      <c r="G219" s="104"/>
      <c r="H219" s="104"/>
      <c r="I219" s="104"/>
      <c r="J219" s="104"/>
      <c r="K219" s="104"/>
      <c r="L219" s="104"/>
      <c r="M219" s="105"/>
    </row>
    <row r="220" spans="2:13" x14ac:dyDescent="0.2">
      <c r="B220" s="117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05"/>
    </row>
    <row r="221" spans="2:13" ht="18.75" x14ac:dyDescent="0.3">
      <c r="B221" s="208" t="s">
        <v>419</v>
      </c>
      <c r="C221" s="209"/>
      <c r="D221" s="209"/>
      <c r="E221" s="209"/>
      <c r="F221" s="209"/>
      <c r="G221" s="209"/>
      <c r="H221" s="209"/>
      <c r="I221" s="209"/>
      <c r="J221" s="209"/>
      <c r="K221" s="209"/>
      <c r="L221" s="210"/>
      <c r="M221" s="105"/>
    </row>
    <row r="222" spans="2:13" ht="15" x14ac:dyDescent="0.25">
      <c r="B222" s="120" t="s">
        <v>1</v>
      </c>
      <c r="C222" s="120" t="s">
        <v>2</v>
      </c>
      <c r="D222" s="120" t="s">
        <v>3</v>
      </c>
      <c r="E222" s="120" t="s">
        <v>4</v>
      </c>
      <c r="F222" s="120" t="s">
        <v>5</v>
      </c>
      <c r="G222" s="120" t="s">
        <v>6</v>
      </c>
      <c r="H222" s="120" t="s">
        <v>7</v>
      </c>
      <c r="I222" s="120" t="s">
        <v>8</v>
      </c>
      <c r="J222" s="120" t="s">
        <v>9</v>
      </c>
      <c r="K222" s="120" t="s">
        <v>10</v>
      </c>
      <c r="L222" s="120" t="s">
        <v>11</v>
      </c>
      <c r="M222" s="105"/>
    </row>
    <row r="223" spans="2:13" x14ac:dyDescent="0.2">
      <c r="B223" s="108">
        <v>44866</v>
      </c>
      <c r="C223" s="104">
        <f t="shared" ref="C223:C235" si="14">SUM(D223:L223)</f>
        <v>56</v>
      </c>
      <c r="D223" s="104">
        <v>44</v>
      </c>
      <c r="E223" s="104">
        <v>5</v>
      </c>
      <c r="F223" s="104">
        <v>4</v>
      </c>
      <c r="G223" s="104">
        <v>1</v>
      </c>
      <c r="H223" s="104"/>
      <c r="I223" s="104">
        <v>1</v>
      </c>
      <c r="J223" s="104"/>
      <c r="K223" s="104"/>
      <c r="L223" s="104">
        <v>1</v>
      </c>
      <c r="M223" s="105" t="s">
        <v>28</v>
      </c>
    </row>
    <row r="224" spans="2:13" x14ac:dyDescent="0.2">
      <c r="B224" s="108">
        <v>44867</v>
      </c>
      <c r="C224" s="104">
        <f t="shared" si="14"/>
        <v>28</v>
      </c>
      <c r="D224" s="104">
        <v>7</v>
      </c>
      <c r="E224" s="104">
        <v>12</v>
      </c>
      <c r="F224" s="104">
        <v>1</v>
      </c>
      <c r="G224" s="104">
        <v>2</v>
      </c>
      <c r="H224" s="104">
        <v>1</v>
      </c>
      <c r="I224" s="104">
        <v>2</v>
      </c>
      <c r="J224" s="104"/>
      <c r="K224" s="104">
        <v>1</v>
      </c>
      <c r="L224" s="104">
        <v>2</v>
      </c>
      <c r="M224" s="105" t="s">
        <v>22</v>
      </c>
    </row>
    <row r="225" spans="2:13" x14ac:dyDescent="0.2">
      <c r="B225" s="108">
        <v>44868</v>
      </c>
      <c r="C225" s="104">
        <f t="shared" si="14"/>
        <v>21</v>
      </c>
      <c r="D225" s="104">
        <v>10</v>
      </c>
      <c r="E225" s="104">
        <v>3</v>
      </c>
      <c r="F225" s="104">
        <v>3</v>
      </c>
      <c r="G225" s="104"/>
      <c r="H225" s="104">
        <v>1</v>
      </c>
      <c r="I225" s="104"/>
      <c r="J225" s="104"/>
      <c r="K225" s="104">
        <v>2</v>
      </c>
      <c r="L225" s="104">
        <v>2</v>
      </c>
      <c r="M225" s="105" t="s">
        <v>28</v>
      </c>
    </row>
    <row r="226" spans="2:13" x14ac:dyDescent="0.2">
      <c r="B226" s="108">
        <v>44869</v>
      </c>
      <c r="C226" s="104">
        <f t="shared" si="14"/>
        <v>25</v>
      </c>
      <c r="D226" s="104">
        <v>11</v>
      </c>
      <c r="E226" s="104">
        <v>9</v>
      </c>
      <c r="F226" s="104"/>
      <c r="G226" s="104"/>
      <c r="H226" s="104">
        <v>3</v>
      </c>
      <c r="I226" s="104"/>
      <c r="J226" s="104"/>
      <c r="K226" s="104">
        <v>2</v>
      </c>
      <c r="L226" s="104"/>
      <c r="M226" s="105"/>
    </row>
    <row r="227" spans="2:13" x14ac:dyDescent="0.2">
      <c r="B227" s="112">
        <v>44870</v>
      </c>
      <c r="C227" s="104">
        <f t="shared" si="14"/>
        <v>12</v>
      </c>
      <c r="D227" s="104">
        <v>9</v>
      </c>
      <c r="E227" s="104">
        <v>3</v>
      </c>
      <c r="F227" s="104"/>
      <c r="G227" s="104"/>
      <c r="H227" s="104"/>
      <c r="I227" s="104"/>
      <c r="J227" s="104"/>
      <c r="K227" s="104"/>
      <c r="L227" s="104"/>
      <c r="M227" s="105"/>
    </row>
    <row r="228" spans="2:13" x14ac:dyDescent="0.2">
      <c r="B228" s="112">
        <v>44871</v>
      </c>
      <c r="C228" s="104">
        <f t="shared" si="14"/>
        <v>18</v>
      </c>
      <c r="D228" s="104">
        <v>12</v>
      </c>
      <c r="E228" s="104">
        <v>2</v>
      </c>
      <c r="F228" s="104">
        <v>2</v>
      </c>
      <c r="G228" s="104"/>
      <c r="H228" s="104"/>
      <c r="I228" s="104"/>
      <c r="J228" s="104">
        <v>2</v>
      </c>
      <c r="K228" s="104"/>
      <c r="L228" s="104"/>
      <c r="M228" s="105"/>
    </row>
    <row r="229" spans="2:13" x14ac:dyDescent="0.2">
      <c r="B229" s="112">
        <v>44877</v>
      </c>
      <c r="C229" s="104">
        <f>SUM(D229:L229)</f>
        <v>19</v>
      </c>
      <c r="D229" s="104">
        <v>15</v>
      </c>
      <c r="E229" s="104">
        <v>2</v>
      </c>
      <c r="F229" s="104"/>
      <c r="G229" s="104"/>
      <c r="H229" s="104"/>
      <c r="I229" s="104"/>
      <c r="J229" s="104"/>
      <c r="K229" s="104"/>
      <c r="L229" s="104">
        <v>2</v>
      </c>
      <c r="M229" s="105" t="s">
        <v>70</v>
      </c>
    </row>
    <row r="230" spans="2:13" x14ac:dyDescent="0.2">
      <c r="B230" s="112">
        <v>44878</v>
      </c>
      <c r="C230" s="104">
        <f>SUM(D230:L230)</f>
        <v>14</v>
      </c>
      <c r="D230" s="104">
        <v>12</v>
      </c>
      <c r="E230" s="104"/>
      <c r="F230" s="104"/>
      <c r="G230" s="104"/>
      <c r="H230" s="104">
        <v>2</v>
      </c>
      <c r="I230" s="104"/>
      <c r="J230" s="104"/>
      <c r="K230" s="104"/>
      <c r="L230" s="104"/>
      <c r="M230" s="105"/>
    </row>
    <row r="231" spans="2:13" x14ac:dyDescent="0.2">
      <c r="B231" s="112">
        <v>44884</v>
      </c>
      <c r="C231" s="104">
        <f t="shared" ref="C231:C234" si="15">SUM(D231:L231)</f>
        <v>13</v>
      </c>
      <c r="D231" s="104">
        <v>13</v>
      </c>
      <c r="E231" s="104"/>
      <c r="F231" s="104"/>
      <c r="G231" s="104"/>
      <c r="H231" s="104"/>
      <c r="I231" s="104"/>
      <c r="J231" s="104"/>
      <c r="K231" s="104"/>
      <c r="L231" s="104"/>
    </row>
    <row r="232" spans="2:13" x14ac:dyDescent="0.2">
      <c r="B232" s="112">
        <v>44885</v>
      </c>
      <c r="C232" s="104">
        <f t="shared" si="15"/>
        <v>20</v>
      </c>
      <c r="D232" s="104">
        <v>18</v>
      </c>
      <c r="E232" s="104"/>
      <c r="F232" s="104">
        <v>2</v>
      </c>
      <c r="G232" s="104"/>
      <c r="H232" s="104"/>
      <c r="I232" s="104"/>
      <c r="J232" s="104"/>
      <c r="K232" s="104"/>
      <c r="L232" s="104"/>
    </row>
    <row r="233" spans="2:13" x14ac:dyDescent="0.2">
      <c r="B233" s="112">
        <v>44891</v>
      </c>
      <c r="C233" s="104">
        <f t="shared" si="15"/>
        <v>16</v>
      </c>
      <c r="D233" s="104">
        <v>16</v>
      </c>
      <c r="E233" s="104"/>
      <c r="F233" s="104"/>
      <c r="G233" s="104"/>
      <c r="H233" s="104"/>
      <c r="I233" s="104"/>
      <c r="J233" s="104"/>
      <c r="K233" s="104"/>
      <c r="L233" s="104"/>
    </row>
    <row r="234" spans="2:13" x14ac:dyDescent="0.2">
      <c r="B234" s="112">
        <v>44892</v>
      </c>
      <c r="C234" s="104">
        <f t="shared" si="15"/>
        <v>27</v>
      </c>
      <c r="D234" s="104">
        <v>25</v>
      </c>
      <c r="E234" s="104"/>
      <c r="F234" s="104"/>
      <c r="G234" s="104"/>
      <c r="H234" s="104">
        <v>2</v>
      </c>
      <c r="I234" s="104"/>
      <c r="J234" s="104"/>
      <c r="K234" s="104"/>
      <c r="L234" s="104"/>
    </row>
    <row r="235" spans="2:13" x14ac:dyDescent="0.2">
      <c r="B235" s="104" t="s">
        <v>62</v>
      </c>
      <c r="C235" s="104">
        <f t="shared" si="14"/>
        <v>162</v>
      </c>
      <c r="D235" s="104">
        <f t="shared" ref="D235:L235" si="16">SUM(D223:D228)</f>
        <v>93</v>
      </c>
      <c r="E235" s="104">
        <f>SUM(E223:E229)</f>
        <v>36</v>
      </c>
      <c r="F235" s="104">
        <f t="shared" si="16"/>
        <v>10</v>
      </c>
      <c r="G235" s="104">
        <f t="shared" si="16"/>
        <v>3</v>
      </c>
      <c r="H235" s="104">
        <f t="shared" si="16"/>
        <v>5</v>
      </c>
      <c r="I235" s="104">
        <f t="shared" si="16"/>
        <v>3</v>
      </c>
      <c r="J235" s="104">
        <f t="shared" si="16"/>
        <v>2</v>
      </c>
      <c r="K235" s="104">
        <f t="shared" si="16"/>
        <v>5</v>
      </c>
      <c r="L235" s="104">
        <f t="shared" si="16"/>
        <v>5</v>
      </c>
      <c r="M235" s="105"/>
    </row>
    <row r="236" spans="2:13" x14ac:dyDescent="0.2"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5"/>
    </row>
    <row r="237" spans="2:13" x14ac:dyDescent="0.2"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5"/>
    </row>
    <row r="238" spans="2:13" ht="18.75" x14ac:dyDescent="0.3">
      <c r="B238" s="211" t="s">
        <v>488</v>
      </c>
      <c r="C238" s="212"/>
      <c r="D238" s="212"/>
      <c r="E238" s="212"/>
      <c r="F238" s="212"/>
      <c r="G238" s="212"/>
      <c r="H238" s="212"/>
      <c r="I238" s="212"/>
      <c r="J238" s="212"/>
      <c r="K238" s="212"/>
      <c r="L238" s="213"/>
      <c r="M238" s="105"/>
    </row>
    <row r="239" spans="2:13" ht="15" x14ac:dyDescent="0.25">
      <c r="B239" s="120" t="s">
        <v>1</v>
      </c>
      <c r="C239" s="120" t="s">
        <v>2</v>
      </c>
      <c r="D239" s="120" t="s">
        <v>3</v>
      </c>
      <c r="E239" s="120" t="s">
        <v>4</v>
      </c>
      <c r="F239" s="120" t="s">
        <v>5</v>
      </c>
      <c r="G239" s="120" t="s">
        <v>6</v>
      </c>
      <c r="H239" s="120" t="s">
        <v>7</v>
      </c>
      <c r="I239" s="120" t="s">
        <v>8</v>
      </c>
      <c r="J239" s="120" t="s">
        <v>9</v>
      </c>
      <c r="K239" s="120" t="s">
        <v>10</v>
      </c>
      <c r="L239" s="120" t="s">
        <v>11</v>
      </c>
      <c r="M239" s="105"/>
    </row>
    <row r="240" spans="2:13" x14ac:dyDescent="0.2">
      <c r="B240" s="112">
        <v>44898</v>
      </c>
      <c r="C240" s="104">
        <f>SUM(D240:L240)</f>
        <v>5</v>
      </c>
      <c r="D240" s="104">
        <v>5</v>
      </c>
      <c r="E240" s="104"/>
      <c r="F240" s="104"/>
      <c r="G240" s="104"/>
      <c r="H240" s="104"/>
      <c r="I240" s="104"/>
      <c r="J240" s="104"/>
      <c r="K240" s="104"/>
      <c r="L240" s="104"/>
      <c r="M240" s="105"/>
    </row>
    <row r="241" spans="2:13" x14ac:dyDescent="0.2">
      <c r="B241" s="112">
        <v>44899</v>
      </c>
      <c r="C241" s="104">
        <f t="shared" ref="C241:C247" si="17">SUM(D241:L241)</f>
        <v>3</v>
      </c>
      <c r="D241" s="104">
        <v>3</v>
      </c>
      <c r="E241" s="104"/>
      <c r="F241" s="104"/>
      <c r="G241" s="104"/>
      <c r="H241" s="104"/>
      <c r="I241" s="104"/>
      <c r="J241" s="104"/>
      <c r="K241" s="104"/>
      <c r="L241" s="104"/>
      <c r="M241" s="105"/>
    </row>
    <row r="242" spans="2:13" x14ac:dyDescent="0.2">
      <c r="B242" s="112">
        <v>44905</v>
      </c>
      <c r="C242" s="104">
        <f t="shared" si="17"/>
        <v>17</v>
      </c>
      <c r="D242" s="104">
        <v>17</v>
      </c>
      <c r="E242" s="104"/>
      <c r="F242" s="104"/>
      <c r="G242" s="104"/>
      <c r="H242" s="104"/>
      <c r="I242" s="104"/>
      <c r="J242" s="104"/>
      <c r="K242" s="104"/>
      <c r="L242" s="104"/>
      <c r="M242" s="105"/>
    </row>
    <row r="243" spans="2:13" x14ac:dyDescent="0.2">
      <c r="B243" s="112">
        <v>44906</v>
      </c>
      <c r="C243" s="104">
        <f t="shared" si="17"/>
        <v>24</v>
      </c>
      <c r="D243" s="104">
        <v>24</v>
      </c>
      <c r="E243" s="104"/>
      <c r="F243" s="104"/>
      <c r="G243" s="104"/>
      <c r="H243" s="104"/>
      <c r="I243" s="104"/>
      <c r="J243" s="104"/>
      <c r="K243" s="104"/>
      <c r="L243" s="104"/>
      <c r="M243" s="105"/>
    </row>
    <row r="244" spans="2:13" x14ac:dyDescent="0.2">
      <c r="B244" s="112">
        <v>44912</v>
      </c>
      <c r="C244" s="104">
        <f t="shared" si="17"/>
        <v>5</v>
      </c>
      <c r="D244" s="104">
        <v>5</v>
      </c>
      <c r="E244" s="104"/>
      <c r="F244" s="104"/>
      <c r="G244" s="104"/>
      <c r="H244" s="104"/>
      <c r="I244" s="104"/>
      <c r="J244" s="104"/>
      <c r="K244" s="104"/>
      <c r="L244" s="104"/>
      <c r="M244" s="105"/>
    </row>
    <row r="245" spans="2:13" x14ac:dyDescent="0.2">
      <c r="B245" s="112">
        <v>44913</v>
      </c>
      <c r="C245" s="104">
        <f t="shared" si="17"/>
        <v>6</v>
      </c>
      <c r="D245" s="104">
        <v>6</v>
      </c>
      <c r="E245" s="104"/>
      <c r="F245" s="104"/>
      <c r="G245" s="104"/>
      <c r="H245" s="104"/>
      <c r="I245" s="104"/>
      <c r="J245" s="104"/>
      <c r="K245" s="104"/>
      <c r="L245" s="104"/>
      <c r="M245" s="105"/>
    </row>
    <row r="246" spans="2:13" x14ac:dyDescent="0.2">
      <c r="B246" s="112">
        <v>44919</v>
      </c>
      <c r="C246" s="104">
        <f t="shared" si="17"/>
        <v>23</v>
      </c>
      <c r="D246" s="104">
        <v>23</v>
      </c>
      <c r="E246" s="104"/>
      <c r="F246" s="104"/>
      <c r="G246" s="104"/>
      <c r="H246" s="104"/>
      <c r="I246" s="104"/>
      <c r="J246" s="104"/>
      <c r="K246" s="104"/>
      <c r="L246" s="104"/>
      <c r="M246" s="105"/>
    </row>
    <row r="247" spans="2:13" x14ac:dyDescent="0.2">
      <c r="B247" s="112">
        <v>44926</v>
      </c>
      <c r="C247" s="104">
        <f t="shared" si="17"/>
        <v>27</v>
      </c>
      <c r="D247" s="104">
        <v>26</v>
      </c>
      <c r="E247" s="104"/>
      <c r="F247" s="104">
        <v>1</v>
      </c>
      <c r="G247" s="104"/>
      <c r="H247" s="104"/>
      <c r="I247" s="104"/>
      <c r="J247" s="104"/>
      <c r="K247" s="104"/>
      <c r="L247" s="104"/>
      <c r="M247" s="105"/>
    </row>
    <row r="248" spans="2:13" x14ac:dyDescent="0.2">
      <c r="B248" s="104" t="s">
        <v>62</v>
      </c>
      <c r="C248" s="104">
        <f>SUM(D248:L248)</f>
        <v>109</v>
      </c>
      <c r="D248" s="104">
        <f>SUM(D240:D247)</f>
        <v>109</v>
      </c>
      <c r="E248" s="104">
        <f>SUM(E240:E246)</f>
        <v>0</v>
      </c>
      <c r="F248" s="104">
        <f t="shared" ref="F248:L248" si="18">SUM(F240:F245)</f>
        <v>0</v>
      </c>
      <c r="G248" s="104">
        <f t="shared" si="18"/>
        <v>0</v>
      </c>
      <c r="H248" s="104">
        <f t="shared" si="18"/>
        <v>0</v>
      </c>
      <c r="I248" s="104">
        <f t="shared" si="18"/>
        <v>0</v>
      </c>
      <c r="J248" s="104">
        <f t="shared" si="18"/>
        <v>0</v>
      </c>
      <c r="K248" s="104">
        <f t="shared" si="18"/>
        <v>0</v>
      </c>
      <c r="L248" s="104">
        <f t="shared" si="18"/>
        <v>0</v>
      </c>
      <c r="M248" s="105"/>
    </row>
    <row r="249" spans="2:13" x14ac:dyDescent="0.2"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5"/>
    </row>
    <row r="250" spans="2:13" ht="25.5" x14ac:dyDescent="0.2">
      <c r="B250" s="123" t="s">
        <v>489</v>
      </c>
      <c r="C250" s="110">
        <f>SUM(D250:L250)</f>
        <v>12439</v>
      </c>
      <c r="D250" s="110">
        <f t="shared" ref="D250:L250" si="19">SUM(D79,D114,D149,D183,D218,D235,D45,D11)</f>
        <v>5211</v>
      </c>
      <c r="E250" s="110">
        <f t="shared" si="19"/>
        <v>3144</v>
      </c>
      <c r="F250" s="110">
        <f t="shared" si="19"/>
        <v>1854</v>
      </c>
      <c r="G250" s="110">
        <f t="shared" si="19"/>
        <v>448</v>
      </c>
      <c r="H250" s="110">
        <f t="shared" si="19"/>
        <v>374</v>
      </c>
      <c r="I250" s="110">
        <f t="shared" si="19"/>
        <v>587</v>
      </c>
      <c r="J250" s="110">
        <f t="shared" si="19"/>
        <v>226</v>
      </c>
      <c r="K250" s="110">
        <f t="shared" si="19"/>
        <v>182</v>
      </c>
      <c r="L250" s="110">
        <f t="shared" si="19"/>
        <v>413</v>
      </c>
      <c r="M250" s="105"/>
    </row>
    <row r="251" spans="2:13" ht="15" x14ac:dyDescent="0.25">
      <c r="B251" s="120"/>
      <c r="C251" s="120" t="s">
        <v>64</v>
      </c>
      <c r="D251" s="120" t="s">
        <v>3</v>
      </c>
      <c r="E251" s="120" t="s">
        <v>4</v>
      </c>
      <c r="F251" s="120" t="s">
        <v>5</v>
      </c>
      <c r="G251" s="120" t="s">
        <v>6</v>
      </c>
      <c r="H251" s="120" t="s">
        <v>7</v>
      </c>
      <c r="I251" s="120" t="s">
        <v>8</v>
      </c>
      <c r="J251" s="120" t="s">
        <v>9</v>
      </c>
      <c r="K251" s="120" t="s">
        <v>10</v>
      </c>
      <c r="L251" s="120" t="s">
        <v>11</v>
      </c>
      <c r="M251" s="105"/>
    </row>
    <row r="256" spans="2:13" x14ac:dyDescent="0.2">
      <c r="M256" s="105"/>
    </row>
    <row r="257" spans="13:13" x14ac:dyDescent="0.2">
      <c r="M257" s="105"/>
    </row>
    <row r="258" spans="13:13" x14ac:dyDescent="0.2">
      <c r="M258" s="105"/>
    </row>
    <row r="259" spans="13:13" ht="15.75" x14ac:dyDescent="0.25">
      <c r="M259" s="124"/>
    </row>
    <row r="260" spans="13:13" x14ac:dyDescent="0.2">
      <c r="M260" s="105"/>
    </row>
    <row r="261" spans="13:13" x14ac:dyDescent="0.2">
      <c r="M261" s="105"/>
    </row>
    <row r="262" spans="13:13" x14ac:dyDescent="0.2">
      <c r="M262" s="105"/>
    </row>
    <row r="263" spans="13:13" x14ac:dyDescent="0.2">
      <c r="M263" s="105"/>
    </row>
    <row r="264" spans="13:13" x14ac:dyDescent="0.2">
      <c r="M264" s="105"/>
    </row>
    <row r="265" spans="13:13" x14ac:dyDescent="0.2">
      <c r="M265" s="105"/>
    </row>
    <row r="266" spans="13:13" x14ac:dyDescent="0.2">
      <c r="M266" s="105"/>
    </row>
    <row r="267" spans="13:13" x14ac:dyDescent="0.2">
      <c r="M267" s="105"/>
    </row>
    <row r="268" spans="13:13" x14ac:dyDescent="0.2">
      <c r="M268" s="105"/>
    </row>
    <row r="269" spans="13:13" x14ac:dyDescent="0.2">
      <c r="M269" s="105"/>
    </row>
    <row r="288" spans="2:2" x14ac:dyDescent="0.2">
      <c r="B288" s="102"/>
    </row>
    <row r="289" spans="2:2" x14ac:dyDescent="0.2">
      <c r="B289" s="102"/>
    </row>
    <row r="290" spans="2:2" x14ac:dyDescent="0.2">
      <c r="B290" s="102"/>
    </row>
    <row r="305" spans="13:52" ht="12.6" customHeight="1" x14ac:dyDescent="0.2"/>
    <row r="306" spans="13:52" x14ac:dyDescent="0.2">
      <c r="M306" s="105"/>
    </row>
    <row r="307" spans="13:52" x14ac:dyDescent="0.2">
      <c r="M307" s="105"/>
    </row>
    <row r="308" spans="13:52" x14ac:dyDescent="0.2">
      <c r="M308" s="105"/>
    </row>
    <row r="309" spans="13:52" x14ac:dyDescent="0.2">
      <c r="M309" s="105"/>
    </row>
    <row r="310" spans="13:52" x14ac:dyDescent="0.2">
      <c r="M310" s="105"/>
    </row>
    <row r="311" spans="13:52" x14ac:dyDescent="0.2">
      <c r="M311" s="105"/>
    </row>
    <row r="312" spans="13:52" ht="12.6" customHeight="1" x14ac:dyDescent="0.25">
      <c r="M312" s="105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  <c r="AB312" s="124"/>
      <c r="AC312" s="124"/>
      <c r="AD312" s="124"/>
      <c r="AE312" s="124"/>
      <c r="AF312" s="124"/>
      <c r="AG312" s="124"/>
      <c r="AH312" s="124"/>
      <c r="AI312" s="124"/>
      <c r="AJ312" s="124"/>
      <c r="AK312" s="124"/>
      <c r="AL312" s="124"/>
      <c r="AM312" s="124"/>
      <c r="AN312" s="124"/>
      <c r="AO312" s="124"/>
      <c r="AP312" s="124"/>
      <c r="AQ312" s="124"/>
      <c r="AR312" s="124"/>
      <c r="AS312" s="124"/>
      <c r="AT312" s="124"/>
      <c r="AU312" s="124"/>
      <c r="AV312" s="124"/>
      <c r="AW312" s="124"/>
      <c r="AX312" s="124"/>
      <c r="AY312" s="124"/>
      <c r="AZ312" s="124"/>
    </row>
    <row r="313" spans="13:52" x14ac:dyDescent="0.2">
      <c r="M313" s="105"/>
    </row>
    <row r="314" spans="13:52" x14ac:dyDescent="0.2">
      <c r="M314" s="105"/>
    </row>
    <row r="315" spans="13:52" x14ac:dyDescent="0.2">
      <c r="M315" s="105"/>
    </row>
    <row r="316" spans="13:52" x14ac:dyDescent="0.2">
      <c r="M316" s="105"/>
    </row>
    <row r="317" spans="13:52" x14ac:dyDescent="0.2">
      <c r="M317" s="105"/>
    </row>
    <row r="318" spans="13:52" x14ac:dyDescent="0.2">
      <c r="M318" s="105"/>
    </row>
    <row r="319" spans="13:52" x14ac:dyDescent="0.2">
      <c r="M319" s="105"/>
    </row>
    <row r="320" spans="13:52" x14ac:dyDescent="0.2">
      <c r="M320" s="105"/>
    </row>
    <row r="321" spans="13:13" x14ac:dyDescent="0.2">
      <c r="M321" s="105"/>
    </row>
    <row r="322" spans="13:13" ht="34.35" customHeight="1" x14ac:dyDescent="0.2">
      <c r="M322" s="105"/>
    </row>
    <row r="323" spans="13:13" x14ac:dyDescent="0.2">
      <c r="M323" s="105"/>
    </row>
    <row r="324" spans="13:13" x14ac:dyDescent="0.2">
      <c r="M324" s="105"/>
    </row>
    <row r="325" spans="13:13" x14ac:dyDescent="0.2">
      <c r="M325" s="105"/>
    </row>
    <row r="326" spans="13:13" x14ac:dyDescent="0.2">
      <c r="M326" s="105"/>
    </row>
    <row r="327" spans="13:13" x14ac:dyDescent="0.2">
      <c r="M327" s="105"/>
    </row>
    <row r="328" spans="13:13" x14ac:dyDescent="0.2">
      <c r="M328" s="105"/>
    </row>
    <row r="329" spans="13:13" x14ac:dyDescent="0.2">
      <c r="M329" s="105"/>
    </row>
    <row r="330" spans="13:13" x14ac:dyDescent="0.2">
      <c r="M330" s="105"/>
    </row>
    <row r="331" spans="13:13" x14ac:dyDescent="0.2">
      <c r="M331" s="105"/>
    </row>
    <row r="332" spans="13:13" x14ac:dyDescent="0.2">
      <c r="M332" s="105"/>
    </row>
  </sheetData>
  <sheetProtection selectLockedCells="1" selectUnlockedCells="1"/>
  <mergeCells count="9">
    <mergeCell ref="B185:L185"/>
    <mergeCell ref="B221:L221"/>
    <mergeCell ref="B238:L238"/>
    <mergeCell ref="B2:L2"/>
    <mergeCell ref="B13:L13"/>
    <mergeCell ref="B47:L47"/>
    <mergeCell ref="B81:L81"/>
    <mergeCell ref="B116:L116"/>
    <mergeCell ref="B151:L151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D19C-1F79-4378-830E-50399A717A93}">
  <dimension ref="B1:BC356"/>
  <sheetViews>
    <sheetView topLeftCell="A232" zoomScale="117" zoomScaleNormal="117" workbookViewId="0">
      <selection activeCell="D272" sqref="D272"/>
    </sheetView>
  </sheetViews>
  <sheetFormatPr defaultColWidth="11.5703125" defaultRowHeight="12.75" x14ac:dyDescent="0.2"/>
  <cols>
    <col min="1" max="1" width="2.7109375" style="101" customWidth="1"/>
    <col min="2" max="6" width="11.5703125" style="101"/>
    <col min="7" max="7" width="14.5703125" style="101" customWidth="1"/>
    <col min="8" max="12" width="11.5703125" style="101"/>
    <col min="13" max="13" width="29.85546875" style="101" customWidth="1"/>
    <col min="14" max="16" width="11.5703125" style="101"/>
    <col min="17" max="17" width="12.42578125" style="101" bestFit="1" customWidth="1"/>
    <col min="18" max="16384" width="11.5703125" style="101"/>
  </cols>
  <sheetData>
    <row r="1" spans="2:24" ht="6" customHeight="1" x14ac:dyDescent="0.2"/>
    <row r="2" spans="2:24" ht="18.75" x14ac:dyDescent="0.3">
      <c r="B2" s="214" t="s">
        <v>412</v>
      </c>
      <c r="C2" s="214">
        <f>SUM(D2:L2)</f>
        <v>0</v>
      </c>
      <c r="D2" s="214"/>
      <c r="E2" s="214"/>
      <c r="F2" s="214"/>
      <c r="G2" s="214"/>
      <c r="H2" s="214"/>
      <c r="I2" s="214"/>
      <c r="J2" s="214"/>
      <c r="K2" s="214"/>
      <c r="L2" s="214"/>
      <c r="M2" s="102"/>
    </row>
    <row r="3" spans="2:24" ht="15" x14ac:dyDescent="0.25">
      <c r="B3" s="119" t="s">
        <v>1</v>
      </c>
      <c r="C3" s="120" t="s">
        <v>2</v>
      </c>
      <c r="D3" s="120" t="s">
        <v>3</v>
      </c>
      <c r="E3" s="120" t="s">
        <v>4</v>
      </c>
      <c r="F3" s="120" t="s">
        <v>5</v>
      </c>
      <c r="G3" s="120" t="s">
        <v>6</v>
      </c>
      <c r="H3" s="120" t="s">
        <v>7</v>
      </c>
      <c r="I3" s="120" t="s">
        <v>8</v>
      </c>
      <c r="J3" s="120" t="s">
        <v>9</v>
      </c>
      <c r="K3" s="120" t="s">
        <v>10</v>
      </c>
      <c r="L3" s="120" t="s">
        <v>11</v>
      </c>
      <c r="M3" s="102"/>
      <c r="O3" s="101" t="s">
        <v>423</v>
      </c>
      <c r="P3" s="101" t="s">
        <v>421</v>
      </c>
      <c r="Q3" s="101" t="s">
        <v>422</v>
      </c>
    </row>
    <row r="4" spans="2:24" ht="15" x14ac:dyDescent="0.25">
      <c r="B4" s="119">
        <v>44652</v>
      </c>
      <c r="C4" s="120">
        <f t="shared" ref="C4:C12" si="0">SUM(D4:L4)</f>
        <v>10</v>
      </c>
      <c r="D4" s="120">
        <v>5</v>
      </c>
      <c r="E4" s="120">
        <v>1</v>
      </c>
      <c r="F4" s="120">
        <v>2</v>
      </c>
      <c r="G4" s="120"/>
      <c r="H4" s="120"/>
      <c r="I4" s="120"/>
      <c r="J4" s="120"/>
      <c r="K4" s="120"/>
      <c r="L4" s="120">
        <v>2</v>
      </c>
      <c r="M4" s="102" t="s">
        <v>28</v>
      </c>
      <c r="O4" s="126" t="str">
        <f>IFERROR((C4-'2022'!B3)/'2019'!B3,"")</f>
        <v/>
      </c>
      <c r="P4" s="126" t="str">
        <f>IFERROR((D4-'2019'!C3)/'2019'!C3,"")</f>
        <v/>
      </c>
      <c r="Q4" s="126" t="str" cm="1">
        <f t="array" ref="Q4:X4">IFERROR((E4:L4-'2019'!D3:K3)/'2019'!D3:K3,"")</f>
        <v/>
      </c>
      <c r="R4" s="101" t="str">
        <v/>
      </c>
      <c r="S4" s="101" t="str">
        <v/>
      </c>
      <c r="T4" s="101" t="str">
        <v/>
      </c>
      <c r="U4" s="101" t="str">
        <v/>
      </c>
      <c r="V4" s="101" t="str">
        <v/>
      </c>
      <c r="W4" s="101" t="str">
        <v/>
      </c>
      <c r="X4" s="101" t="str">
        <v/>
      </c>
    </row>
    <row r="5" spans="2:24" ht="15" x14ac:dyDescent="0.25">
      <c r="B5" s="119">
        <v>44653</v>
      </c>
      <c r="C5" s="120">
        <f t="shared" si="0"/>
        <v>15</v>
      </c>
      <c r="D5" s="120">
        <v>5</v>
      </c>
      <c r="E5" s="120">
        <v>4</v>
      </c>
      <c r="F5" s="120">
        <v>4</v>
      </c>
      <c r="G5" s="120"/>
      <c r="H5" s="120"/>
      <c r="I5" s="120"/>
      <c r="J5" s="120">
        <v>2</v>
      </c>
      <c r="K5" s="120"/>
      <c r="L5" s="120"/>
      <c r="M5" s="102"/>
      <c r="O5" s="126" t="str">
        <f>IFERROR((C5-'2022'!B4)/'2019'!B4,"")</f>
        <v/>
      </c>
      <c r="P5" s="126" t="str">
        <f>IFERROR((D5-'2019'!C4)/'2019'!C4,"")</f>
        <v/>
      </c>
      <c r="Q5" s="126" t="str" cm="1">
        <f t="array" ref="Q5:X5">IFERROR((E5:L5-'2019'!D4:K4)/'2019'!D4:K4,"")</f>
        <v/>
      </c>
      <c r="R5" s="101" t="str">
        <v/>
      </c>
      <c r="S5" s="101" t="str">
        <v/>
      </c>
      <c r="T5" s="101" t="str">
        <v/>
      </c>
      <c r="U5" s="101" t="str">
        <v/>
      </c>
      <c r="V5" s="101" t="str">
        <v/>
      </c>
      <c r="W5" s="101" t="str">
        <v/>
      </c>
      <c r="X5" s="101" t="str">
        <v/>
      </c>
    </row>
    <row r="6" spans="2:24" ht="15" x14ac:dyDescent="0.25">
      <c r="B6" s="119" t="s">
        <v>420</v>
      </c>
      <c r="C6" s="120">
        <f t="shared" si="0"/>
        <v>23</v>
      </c>
      <c r="D6" s="120">
        <v>9</v>
      </c>
      <c r="E6" s="120">
        <v>12</v>
      </c>
      <c r="F6" s="120"/>
      <c r="G6" s="120">
        <v>2</v>
      </c>
      <c r="H6" s="120"/>
      <c r="I6" s="120"/>
      <c r="J6" s="120"/>
      <c r="K6" s="120"/>
      <c r="L6" s="120"/>
      <c r="M6" s="102"/>
      <c r="O6" s="126" t="str">
        <f>IFERROR((C6-'2022'!B5)/'2019'!B5,"")</f>
        <v/>
      </c>
      <c r="P6" s="126" t="str">
        <f>IFERROR((D6-'2019'!C5)/'2019'!C5,"")</f>
        <v/>
      </c>
      <c r="Q6" s="126" t="str" cm="1">
        <f t="array" ref="Q6:X6">IFERROR((E6:L6-'2019'!D5:K5)/'2019'!D5:K5,"")</f>
        <v/>
      </c>
      <c r="R6" s="101" t="str">
        <v/>
      </c>
      <c r="S6" s="101" t="str">
        <v/>
      </c>
      <c r="T6" s="101" t="str">
        <v/>
      </c>
      <c r="U6" s="101" t="str">
        <v/>
      </c>
      <c r="V6" s="101" t="str">
        <v/>
      </c>
      <c r="W6" s="101" t="str">
        <v/>
      </c>
      <c r="X6" s="101" t="str">
        <v/>
      </c>
    </row>
    <row r="7" spans="2:24" ht="15" x14ac:dyDescent="0.25">
      <c r="B7" s="119">
        <v>44655</v>
      </c>
      <c r="C7" s="120">
        <f t="shared" si="0"/>
        <v>10</v>
      </c>
      <c r="D7" s="120">
        <v>5</v>
      </c>
      <c r="E7" s="120">
        <v>2</v>
      </c>
      <c r="F7" s="120">
        <v>1</v>
      </c>
      <c r="G7" s="120">
        <v>2</v>
      </c>
      <c r="H7" s="120"/>
      <c r="I7" s="120"/>
      <c r="J7" s="120"/>
      <c r="K7" s="120"/>
      <c r="L7" s="120"/>
      <c r="M7" s="102"/>
      <c r="O7" s="126" t="str">
        <f>IFERROR((C7-'2022'!B6)/'2019'!B6,"")</f>
        <v/>
      </c>
      <c r="P7" s="126" t="str">
        <f>IFERROR((D7-'2019'!C6)/'2019'!C6,"")</f>
        <v/>
      </c>
      <c r="Q7" s="126" t="str" cm="1">
        <f t="array" ref="Q7:X7">IFERROR((E7:L7-'2019'!D6:K6)/'2019'!D6:K6,"")</f>
        <v/>
      </c>
      <c r="R7" s="101" t="str">
        <v/>
      </c>
      <c r="S7" s="101" t="str">
        <v/>
      </c>
      <c r="T7" s="101" t="str">
        <v/>
      </c>
      <c r="U7" s="101" t="str">
        <v/>
      </c>
      <c r="V7" s="101" t="str">
        <v/>
      </c>
      <c r="W7" s="101" t="str">
        <v/>
      </c>
      <c r="X7" s="101" t="str">
        <v/>
      </c>
    </row>
    <row r="8" spans="2:24" ht="15" x14ac:dyDescent="0.25">
      <c r="B8" s="119">
        <v>44656</v>
      </c>
      <c r="C8" s="120">
        <f t="shared" si="0"/>
        <v>27</v>
      </c>
      <c r="D8" s="120">
        <v>10</v>
      </c>
      <c r="E8" s="120">
        <v>10</v>
      </c>
      <c r="F8" s="120">
        <v>7</v>
      </c>
      <c r="G8" s="120"/>
      <c r="H8" s="120"/>
      <c r="I8" s="120"/>
      <c r="J8" s="120"/>
      <c r="K8" s="120"/>
      <c r="L8" s="120"/>
      <c r="M8" s="102"/>
      <c r="O8" s="126" t="str">
        <f>IFERROR((C8-'2022'!B7)/'2019'!B7,"")</f>
        <v/>
      </c>
      <c r="P8" s="126" t="str">
        <f>IFERROR((D8-'2019'!C7)/'2019'!C7,"")</f>
        <v/>
      </c>
      <c r="Q8" s="126" t="str" cm="1">
        <f t="array" ref="Q8:X8">IFERROR((E8:L8-'2019'!D7:K7)/'2019'!D7:K7,"")</f>
        <v/>
      </c>
      <c r="R8" s="101" t="str">
        <v/>
      </c>
      <c r="S8" s="101" t="str">
        <v/>
      </c>
      <c r="T8" s="101" t="str">
        <v/>
      </c>
      <c r="U8" s="101" t="str">
        <v/>
      </c>
      <c r="V8" s="101" t="str">
        <v/>
      </c>
      <c r="W8" s="101" t="str">
        <v/>
      </c>
      <c r="X8" s="101" t="str">
        <v/>
      </c>
    </row>
    <row r="9" spans="2:24" ht="15" x14ac:dyDescent="0.25">
      <c r="B9" s="119">
        <v>44657</v>
      </c>
      <c r="C9" s="120">
        <f t="shared" si="0"/>
        <v>12</v>
      </c>
      <c r="D9" s="120">
        <v>5</v>
      </c>
      <c r="E9" s="120">
        <v>4</v>
      </c>
      <c r="F9" s="120">
        <v>1</v>
      </c>
      <c r="G9" s="120"/>
      <c r="H9" s="120"/>
      <c r="I9" s="120">
        <v>2</v>
      </c>
      <c r="J9" s="120"/>
      <c r="K9" s="120"/>
      <c r="L9" s="120"/>
      <c r="M9" s="102"/>
      <c r="O9" s="125">
        <f>(C9-'2019'!B8)/'2019'!$B$8</f>
        <v>-0.86206896551724133</v>
      </c>
      <c r="P9" s="125">
        <f>(D9-'2019'!C8)/'2019'!C8</f>
        <v>-0.91666666666666663</v>
      </c>
      <c r="Q9" s="125">
        <f>(SUM(E9:L9)-SUM('2019'!D8:K8))/SUM('2019'!D8:K8)</f>
        <v>-0.7407407407407407</v>
      </c>
    </row>
    <row r="10" spans="2:24" ht="15" x14ac:dyDescent="0.25">
      <c r="B10" s="119">
        <v>44658</v>
      </c>
      <c r="C10" s="120">
        <f t="shared" si="0"/>
        <v>23</v>
      </c>
      <c r="D10" s="120">
        <v>10</v>
      </c>
      <c r="E10" s="120">
        <v>7</v>
      </c>
      <c r="F10" s="120">
        <v>4</v>
      </c>
      <c r="G10" s="120"/>
      <c r="H10" s="120"/>
      <c r="I10" s="120"/>
      <c r="J10" s="120"/>
      <c r="K10" s="120"/>
      <c r="L10" s="120">
        <v>2</v>
      </c>
      <c r="M10" s="102" t="s">
        <v>121</v>
      </c>
      <c r="O10" s="125">
        <f>(C10-'2019'!B9)/'2019'!B9</f>
        <v>0.21052631578947367</v>
      </c>
      <c r="P10" s="125">
        <f>(D10-'2019'!C9)/'2019'!C9</f>
        <v>-0.2857142857142857</v>
      </c>
      <c r="Q10" s="125">
        <f>(SUM(E10:L10)-SUM('2019'!D9:K9))/SUM('2019'!D9:K9)</f>
        <v>1.6</v>
      </c>
    </row>
    <row r="11" spans="2:24" ht="15" x14ac:dyDescent="0.25">
      <c r="B11" s="119">
        <v>44659</v>
      </c>
      <c r="C11" s="120">
        <f t="shared" si="0"/>
        <v>12</v>
      </c>
      <c r="D11" s="120">
        <v>5</v>
      </c>
      <c r="E11" s="120">
        <v>5</v>
      </c>
      <c r="F11" s="120">
        <v>2</v>
      </c>
      <c r="G11" s="120"/>
      <c r="H11" s="120"/>
      <c r="I11" s="120"/>
      <c r="J11" s="120"/>
      <c r="K11" s="120"/>
      <c r="L11" s="120"/>
      <c r="M11" s="102"/>
      <c r="O11" s="125">
        <f>(C11-'2019'!B10)/'2019'!B10</f>
        <v>-0.73913043478260865</v>
      </c>
      <c r="P11" s="125">
        <f>(D11-'2019'!C10)/'2019'!C10</f>
        <v>-0.66666666666666663</v>
      </c>
      <c r="Q11" s="125">
        <f>(SUM(E11:L11)-SUM('2019'!D10:K10))/SUM('2019'!D10:K10)</f>
        <v>-0.77419354838709675</v>
      </c>
    </row>
    <row r="12" spans="2:24" x14ac:dyDescent="0.2">
      <c r="B12" s="103">
        <v>44660</v>
      </c>
      <c r="C12" s="104">
        <f t="shared" si="0"/>
        <v>30</v>
      </c>
      <c r="D12" s="104">
        <v>25</v>
      </c>
      <c r="E12" s="104"/>
      <c r="F12" s="104">
        <v>1</v>
      </c>
      <c r="G12" s="104">
        <v>2</v>
      </c>
      <c r="H12" s="104">
        <v>2</v>
      </c>
      <c r="I12" s="104"/>
      <c r="J12" s="104"/>
      <c r="K12" s="104"/>
      <c r="L12" s="104"/>
      <c r="M12" s="102"/>
      <c r="O12" s="125">
        <f>(C12-'2019'!B11)/'2019'!B11</f>
        <v>-6.25E-2</v>
      </c>
      <c r="P12" s="125">
        <f>(D12-'2019'!C11)/'2019'!C11</f>
        <v>5.25</v>
      </c>
      <c r="Q12" s="125">
        <f>(SUM(E12:L12)-SUM('2019'!D11:K11))/SUM('2019'!D11:K11)</f>
        <v>-0.8214285714285714</v>
      </c>
    </row>
    <row r="13" spans="2:24" x14ac:dyDescent="0.2">
      <c r="B13" s="103">
        <v>44661</v>
      </c>
      <c r="C13" s="104">
        <f t="shared" ref="C13:C34" si="1">SUM(D13:L13)</f>
        <v>48</v>
      </c>
      <c r="D13" s="104">
        <v>38</v>
      </c>
      <c r="E13" s="104">
        <v>3</v>
      </c>
      <c r="F13" s="104"/>
      <c r="G13" s="104"/>
      <c r="H13" s="104">
        <v>4</v>
      </c>
      <c r="I13" s="104">
        <v>2</v>
      </c>
      <c r="J13" s="104"/>
      <c r="K13" s="104"/>
      <c r="L13" s="104">
        <v>1</v>
      </c>
      <c r="M13" s="102" t="s">
        <v>29</v>
      </c>
      <c r="O13" s="125">
        <f>(C13-'2019'!B12)/'2019'!B12</f>
        <v>-0.15789473684210525</v>
      </c>
      <c r="P13" s="125">
        <f>(D13-'2019'!C12)/'2019'!C12</f>
        <v>1.5333333333333334</v>
      </c>
      <c r="Q13" s="125">
        <f>(SUM(E13:L13)-SUM('2019'!D12:K12))/SUM('2019'!D12:K12)</f>
        <v>-0.76190476190476186</v>
      </c>
    </row>
    <row r="14" spans="2:24" x14ac:dyDescent="0.2">
      <c r="B14" s="106">
        <v>44662</v>
      </c>
      <c r="C14" s="104">
        <f t="shared" si="1"/>
        <v>29</v>
      </c>
      <c r="D14" s="104">
        <v>7</v>
      </c>
      <c r="E14" s="104">
        <v>10</v>
      </c>
      <c r="F14" s="104">
        <v>4</v>
      </c>
      <c r="G14" s="104">
        <v>2</v>
      </c>
      <c r="H14" s="104"/>
      <c r="I14" s="104"/>
      <c r="J14" s="104">
        <v>4</v>
      </c>
      <c r="K14" s="104">
        <v>2</v>
      </c>
      <c r="L14" s="104"/>
      <c r="M14" s="102"/>
      <c r="O14" s="125">
        <f>(C14-'2019'!B13)/'2019'!B13</f>
        <v>0.38095238095238093</v>
      </c>
      <c r="P14" s="125">
        <f>(D14-'2019'!C13)/'2019'!C13</f>
        <v>0.75</v>
      </c>
      <c r="Q14" s="125">
        <f>(SUM(E14:L14)-SUM('2019'!D13:K13))/SUM('2019'!D13:K13)</f>
        <v>0.29411764705882354</v>
      </c>
    </row>
    <row r="15" spans="2:24" x14ac:dyDescent="0.2">
      <c r="B15" s="106">
        <v>44663</v>
      </c>
      <c r="C15" s="104">
        <f t="shared" si="1"/>
        <v>28</v>
      </c>
      <c r="D15" s="104">
        <v>8</v>
      </c>
      <c r="E15" s="104">
        <v>5</v>
      </c>
      <c r="F15" s="104">
        <v>11</v>
      </c>
      <c r="G15" s="104"/>
      <c r="H15" s="104">
        <v>4</v>
      </c>
      <c r="I15" s="104"/>
      <c r="J15" s="104"/>
      <c r="K15" s="104"/>
      <c r="L15" s="104"/>
      <c r="M15" s="102"/>
      <c r="O15" s="125">
        <f>(C15-'2019'!B14)/'2019'!B14</f>
        <v>-0.37777777777777777</v>
      </c>
      <c r="P15" s="125">
        <f>(D15-'2019'!C14)/'2019'!C14</f>
        <v>-0.2</v>
      </c>
      <c r="Q15" s="125">
        <f>(SUM(E15:L15)-SUM('2019'!D14:K14))/SUM('2019'!D14:K14)</f>
        <v>-0.42857142857142855</v>
      </c>
    </row>
    <row r="16" spans="2:24" x14ac:dyDescent="0.2">
      <c r="B16" s="106">
        <v>44664</v>
      </c>
      <c r="C16" s="104">
        <f t="shared" si="1"/>
        <v>26</v>
      </c>
      <c r="D16" s="104">
        <v>5</v>
      </c>
      <c r="E16" s="104">
        <v>4</v>
      </c>
      <c r="F16" s="104">
        <v>8</v>
      </c>
      <c r="G16" s="104">
        <v>1</v>
      </c>
      <c r="H16" s="104"/>
      <c r="I16" s="104">
        <v>4</v>
      </c>
      <c r="J16" s="104">
        <v>3</v>
      </c>
      <c r="K16" s="104"/>
      <c r="L16" s="104">
        <v>1</v>
      </c>
      <c r="M16" s="102"/>
      <c r="O16" s="125">
        <f>(C16-'2019'!B15)/'2019'!B15</f>
        <v>-0.48</v>
      </c>
      <c r="P16" s="125">
        <f>(D16-'2019'!C15)/'2019'!C15</f>
        <v>-0.83333333333333337</v>
      </c>
      <c r="Q16" s="125">
        <f>(SUM(E16:L16)-SUM('2019'!D15:K15))/SUM('2019'!D15:K15)</f>
        <v>0.05</v>
      </c>
    </row>
    <row r="17" spans="2:17" x14ac:dyDescent="0.2">
      <c r="B17" s="106">
        <v>44665</v>
      </c>
      <c r="C17" s="104">
        <f t="shared" si="1"/>
        <v>43</v>
      </c>
      <c r="D17" s="104">
        <v>14</v>
      </c>
      <c r="E17" s="104">
        <v>7</v>
      </c>
      <c r="F17" s="104">
        <v>14</v>
      </c>
      <c r="G17" s="104">
        <v>2</v>
      </c>
      <c r="H17" s="104">
        <v>5</v>
      </c>
      <c r="I17" s="104"/>
      <c r="J17" s="104"/>
      <c r="K17" s="104"/>
      <c r="L17" s="104">
        <v>1</v>
      </c>
      <c r="M17" s="105" t="s">
        <v>29</v>
      </c>
      <c r="O17" s="125">
        <f>(C17-'2019'!B16)/'2019'!B16</f>
        <v>4.878048780487805E-2</v>
      </c>
      <c r="P17" s="125">
        <f>(D17-'2019'!C16)/'2019'!C16</f>
        <v>0.16666666666666666</v>
      </c>
      <c r="Q17" s="125">
        <f>(SUM(E17:L17)-SUM('2019'!D16:K16))/SUM('2019'!D16:K16)</f>
        <v>0</v>
      </c>
    </row>
    <row r="18" spans="2:17" x14ac:dyDescent="0.2">
      <c r="B18" s="106">
        <v>44666</v>
      </c>
      <c r="C18" s="104">
        <f t="shared" si="1"/>
        <v>39</v>
      </c>
      <c r="D18" s="104">
        <v>14</v>
      </c>
      <c r="E18" s="104">
        <v>7</v>
      </c>
      <c r="F18" s="104">
        <v>4</v>
      </c>
      <c r="G18" s="104"/>
      <c r="H18" s="104">
        <v>10</v>
      </c>
      <c r="I18" s="104">
        <v>1</v>
      </c>
      <c r="J18" s="104">
        <v>3</v>
      </c>
      <c r="K18" s="104"/>
      <c r="L18" s="104"/>
      <c r="M18" s="105"/>
      <c r="O18" s="125">
        <f>(C18-'2019'!B17)/'2019'!B17</f>
        <v>-0.46575342465753422</v>
      </c>
      <c r="P18" s="125">
        <f>(D18-'2019'!C17)/'2019'!C17</f>
        <v>-0.125</v>
      </c>
      <c r="Q18" s="125">
        <f>(SUM(E18:L18)-SUM('2019'!D17:K17))/SUM('2019'!D17:K17)</f>
        <v>-0.56140350877192979</v>
      </c>
    </row>
    <row r="19" spans="2:17" x14ac:dyDescent="0.2">
      <c r="B19" s="103">
        <v>44667</v>
      </c>
      <c r="C19" s="104">
        <f t="shared" si="1"/>
        <v>69</v>
      </c>
      <c r="D19" s="104">
        <v>47</v>
      </c>
      <c r="E19" s="104">
        <v>8</v>
      </c>
      <c r="F19" s="104">
        <v>14</v>
      </c>
      <c r="G19" s="104"/>
      <c r="H19" s="104"/>
      <c r="I19" s="104"/>
      <c r="J19" s="104"/>
      <c r="K19" s="104"/>
      <c r="L19" s="104"/>
      <c r="M19" s="105"/>
      <c r="O19" s="125">
        <f>(C19-'2019'!B18)/'2019'!B18</f>
        <v>2.9850746268656716E-2</v>
      </c>
      <c r="P19" s="125" t="str">
        <f>IFERROR((D19-'2019'!C18)/'2019'!C18,"")</f>
        <v/>
      </c>
      <c r="Q19" s="125">
        <f>(SUM(E19:L19)-SUM('2019'!D18:K18))/SUM('2019'!D18:K18)</f>
        <v>-0.67164179104477617</v>
      </c>
    </row>
    <row r="20" spans="2:17" x14ac:dyDescent="0.2">
      <c r="B20" s="103">
        <v>44668</v>
      </c>
      <c r="C20" s="104">
        <f t="shared" si="1"/>
        <v>106</v>
      </c>
      <c r="D20" s="104">
        <v>73</v>
      </c>
      <c r="E20" s="104">
        <v>7</v>
      </c>
      <c r="F20" s="104">
        <v>3</v>
      </c>
      <c r="G20" s="104"/>
      <c r="H20" s="104">
        <v>8</v>
      </c>
      <c r="I20" s="104">
        <v>2</v>
      </c>
      <c r="J20" s="104">
        <v>6</v>
      </c>
      <c r="K20" s="104"/>
      <c r="L20" s="104">
        <v>7</v>
      </c>
      <c r="M20" s="105" t="s">
        <v>424</v>
      </c>
      <c r="O20" s="125">
        <f>(C20-'2019'!B19)/'2019'!B19</f>
        <v>2.3125</v>
      </c>
      <c r="P20" s="125">
        <f>((D20-'2019'!C19)/'2019'!C19)</f>
        <v>6.3</v>
      </c>
      <c r="Q20" s="125">
        <f>(SUM(E20:L20)-SUM('2019'!D19:K19))/SUM('2019'!D19:K19)</f>
        <v>0.5</v>
      </c>
    </row>
    <row r="21" spans="2:17" x14ac:dyDescent="0.2">
      <c r="B21" s="106">
        <v>44669</v>
      </c>
      <c r="C21" s="104">
        <f t="shared" si="1"/>
        <v>148</v>
      </c>
      <c r="D21" s="104">
        <v>133</v>
      </c>
      <c r="E21" s="104">
        <v>12</v>
      </c>
      <c r="F21" s="104"/>
      <c r="G21" s="104">
        <v>1</v>
      </c>
      <c r="H21" s="104">
        <v>1</v>
      </c>
      <c r="I21" s="104"/>
      <c r="J21" s="104"/>
      <c r="K21" s="104"/>
      <c r="L21" s="104">
        <v>1</v>
      </c>
      <c r="M21" s="105" t="s">
        <v>196</v>
      </c>
      <c r="O21" s="125">
        <f>(C21-'2019'!B20)/'2019'!B20</f>
        <v>1.144927536231884</v>
      </c>
      <c r="P21" s="125">
        <f>(D21-'2019'!C20)/'2019'!C20</f>
        <v>5.333333333333333</v>
      </c>
      <c r="Q21" s="125">
        <f>(SUM(E21:L21)-SUM('2019'!D20:K20))/SUM('2019'!D20:K20)</f>
        <v>-0.6875</v>
      </c>
    </row>
    <row r="22" spans="2:17" x14ac:dyDescent="0.2">
      <c r="B22" s="106">
        <v>44670</v>
      </c>
      <c r="C22" s="104">
        <f t="shared" si="1"/>
        <v>67</v>
      </c>
      <c r="D22" s="104">
        <v>35</v>
      </c>
      <c r="E22" s="104">
        <v>15</v>
      </c>
      <c r="F22" s="104">
        <v>6</v>
      </c>
      <c r="G22" s="104"/>
      <c r="H22" s="104">
        <v>2</v>
      </c>
      <c r="I22" s="104"/>
      <c r="J22" s="104"/>
      <c r="K22" s="104">
        <v>3</v>
      </c>
      <c r="L22" s="104">
        <v>6</v>
      </c>
      <c r="M22" s="105" t="s">
        <v>425</v>
      </c>
      <c r="O22" s="125">
        <f>(C22-'2019'!B21)/'2019'!B21</f>
        <v>-0.18292682926829268</v>
      </c>
      <c r="P22" s="125">
        <f>(D22-'2019'!C21)/'2019'!C21</f>
        <v>-0.25531914893617019</v>
      </c>
      <c r="Q22" s="125">
        <f>(SUM(E22:L22)-SUM('2019'!D21:K21))/SUM('2019'!D21:K21)</f>
        <v>-8.5714285714285715E-2</v>
      </c>
    </row>
    <row r="23" spans="2:17" x14ac:dyDescent="0.2">
      <c r="B23" s="106">
        <v>44671</v>
      </c>
      <c r="C23" s="104">
        <f t="shared" si="1"/>
        <v>35</v>
      </c>
      <c r="D23" s="104">
        <v>11</v>
      </c>
      <c r="E23" s="104">
        <v>19</v>
      </c>
      <c r="F23" s="104">
        <v>4</v>
      </c>
      <c r="G23" s="104"/>
      <c r="H23" s="104"/>
      <c r="I23" s="104"/>
      <c r="J23" s="104"/>
      <c r="K23" s="104">
        <v>1</v>
      </c>
      <c r="L23" s="104"/>
      <c r="M23" s="105"/>
      <c r="O23" s="125">
        <f>(C23-'2019'!B22)/'2019'!B22</f>
        <v>-0.81382978723404253</v>
      </c>
      <c r="P23" s="125">
        <f>(D23-'2019'!C22)/'2019'!C22</f>
        <v>-0.8990825688073395</v>
      </c>
      <c r="Q23" s="125">
        <f>(SUM(E23:L23)-SUM('2019'!D22:K22))/SUM('2019'!D22:K22)</f>
        <v>-0.69620253164556967</v>
      </c>
    </row>
    <row r="24" spans="2:17" x14ac:dyDescent="0.2">
      <c r="B24" s="106">
        <v>44672</v>
      </c>
      <c r="C24" s="104">
        <f t="shared" si="1"/>
        <v>33</v>
      </c>
      <c r="D24" s="104">
        <v>15</v>
      </c>
      <c r="E24" s="104">
        <v>14</v>
      </c>
      <c r="F24" s="104">
        <v>2</v>
      </c>
      <c r="G24" s="104"/>
      <c r="H24" s="104"/>
      <c r="I24" s="104"/>
      <c r="J24" s="104"/>
      <c r="K24" s="104"/>
      <c r="L24" s="104">
        <v>2</v>
      </c>
      <c r="M24" s="105" t="s">
        <v>354</v>
      </c>
      <c r="O24" s="125">
        <f>(C24-'2019'!B23)/'2019'!B23</f>
        <v>-0.86419753086419748</v>
      </c>
      <c r="P24" s="125">
        <f>(D24-'2019'!C23)/'2019'!C23</f>
        <v>-0.91176470588235292</v>
      </c>
      <c r="Q24" s="125">
        <f>(SUM(E24:L24)-SUM('2019'!D23:K23))/SUM('2019'!D23:K23)</f>
        <v>-0.75342465753424659</v>
      </c>
    </row>
    <row r="25" spans="2:17" x14ac:dyDescent="0.2">
      <c r="B25" s="106">
        <v>44673</v>
      </c>
      <c r="C25" s="104">
        <f>SUM(D25:L25)</f>
        <v>47</v>
      </c>
      <c r="D25" s="104">
        <v>17</v>
      </c>
      <c r="E25" s="104">
        <v>15</v>
      </c>
      <c r="F25" s="104">
        <v>3</v>
      </c>
      <c r="G25" s="104"/>
      <c r="H25" s="104">
        <v>2</v>
      </c>
      <c r="I25" s="104"/>
      <c r="J25" s="104">
        <v>2</v>
      </c>
      <c r="K25" s="104"/>
      <c r="L25" s="104">
        <v>8</v>
      </c>
      <c r="M25" s="105" t="s">
        <v>426</v>
      </c>
      <c r="O25" s="125">
        <f>(C25-'2019'!B24)/'2019'!B24</f>
        <v>-0.84175084175084181</v>
      </c>
      <c r="P25" s="125">
        <f>(D25-'2019'!C24)/'2019'!C24</f>
        <v>-0.93632958801498123</v>
      </c>
      <c r="Q25" s="125">
        <f>(SUM(E25:L25)-SUM('2019'!D24:K24))/SUM('2019'!D24:K24)</f>
        <v>0</v>
      </c>
    </row>
    <row r="26" spans="2:17" x14ac:dyDescent="0.2">
      <c r="B26" s="103">
        <v>44674</v>
      </c>
      <c r="C26" s="104">
        <f t="shared" si="1"/>
        <v>26</v>
      </c>
      <c r="D26" s="104">
        <v>15</v>
      </c>
      <c r="E26" s="104">
        <v>2</v>
      </c>
      <c r="F26" s="104">
        <v>8</v>
      </c>
      <c r="G26" s="104"/>
      <c r="H26" s="104">
        <v>1</v>
      </c>
      <c r="I26" s="104"/>
      <c r="J26" s="104"/>
      <c r="K26" s="104"/>
      <c r="L26" s="104"/>
      <c r="M26" s="105"/>
      <c r="O26" s="125">
        <f>(C26-'2019'!B25)/'2019'!B25</f>
        <v>-0.59375</v>
      </c>
      <c r="P26" s="125">
        <f>(D26-'2019'!C25)/'2019'!C25</f>
        <v>7.1428571428571425E-2</v>
      </c>
      <c r="Q26" s="125">
        <f>(SUM(E26:L26)-SUM('2019'!D25:K25))/SUM('2019'!D25:K25)</f>
        <v>-0.78</v>
      </c>
    </row>
    <row r="27" spans="2:17" x14ac:dyDescent="0.2">
      <c r="B27" s="103">
        <v>44675</v>
      </c>
      <c r="C27" s="104">
        <f t="shared" si="1"/>
        <v>81</v>
      </c>
      <c r="D27" s="104">
        <v>60</v>
      </c>
      <c r="E27" s="104">
        <v>12</v>
      </c>
      <c r="F27" s="104">
        <v>1</v>
      </c>
      <c r="G27" s="104"/>
      <c r="H27" s="104">
        <v>8</v>
      </c>
      <c r="I27" s="104"/>
      <c r="J27" s="104"/>
      <c r="K27" s="104"/>
      <c r="L27" s="104"/>
      <c r="M27" s="107"/>
      <c r="O27" s="125">
        <f>(C27-'2019'!B26)/'2019'!B26</f>
        <v>0.88372093023255816</v>
      </c>
      <c r="P27" s="125">
        <f>(D27-'2019'!C26)/'2019'!C26</f>
        <v>1.5</v>
      </c>
      <c r="Q27" s="125">
        <f>(SUM(E27:L27)-SUM('2019'!D26:K26))/SUM('2019'!D26:K26)</f>
        <v>0.10526315789473684</v>
      </c>
    </row>
    <row r="28" spans="2:17" x14ac:dyDescent="0.2">
      <c r="B28" s="106">
        <v>44676</v>
      </c>
      <c r="C28" s="104">
        <f t="shared" si="1"/>
        <v>127</v>
      </c>
      <c r="D28" s="104">
        <v>113</v>
      </c>
      <c r="E28" s="104">
        <v>9</v>
      </c>
      <c r="F28" s="104">
        <v>3</v>
      </c>
      <c r="G28" s="104"/>
      <c r="H28" s="104">
        <v>2</v>
      </c>
      <c r="I28" s="104"/>
      <c r="J28" s="104"/>
      <c r="K28" s="104"/>
      <c r="L28" s="104"/>
      <c r="M28" s="107"/>
      <c r="O28" s="125">
        <f>(C28-'2019'!B27)/'2019'!B27</f>
        <v>4.0983606557377046E-2</v>
      </c>
      <c r="P28" s="125">
        <f>(D28-'2019'!C27)/'2019'!C27</f>
        <v>0.32941176470588235</v>
      </c>
      <c r="Q28" s="125">
        <f>(SUM(E28:L28)-SUM('2019'!D27:K27))/SUM('2019'!D27:K27)</f>
        <v>-0.6216216216216216</v>
      </c>
    </row>
    <row r="29" spans="2:17" x14ac:dyDescent="0.2">
      <c r="B29" s="106">
        <v>44677</v>
      </c>
      <c r="C29" s="104">
        <f t="shared" si="1"/>
        <v>41</v>
      </c>
      <c r="D29" s="104">
        <v>20</v>
      </c>
      <c r="E29" s="104">
        <v>2</v>
      </c>
      <c r="F29" s="104">
        <v>7</v>
      </c>
      <c r="G29" s="104"/>
      <c r="H29" s="104">
        <v>4</v>
      </c>
      <c r="I29" s="104">
        <v>4</v>
      </c>
      <c r="J29" s="104">
        <v>2</v>
      </c>
      <c r="K29" s="104">
        <v>2</v>
      </c>
      <c r="L29" s="104"/>
      <c r="M29" s="107"/>
      <c r="O29" s="125">
        <f>(C29-'2019'!B28)/'2019'!B28</f>
        <v>-0.63716814159292035</v>
      </c>
      <c r="P29" s="125">
        <f>(D29-'2019'!C28)/'2019'!C28</f>
        <v>-0.78021978021978022</v>
      </c>
      <c r="Q29" s="125">
        <f>(SUM(E29:L29)-SUM('2019'!D28:K28))/SUM('2019'!D28:K28)</f>
        <v>-4.5454545454545456E-2</v>
      </c>
    </row>
    <row r="30" spans="2:17" x14ac:dyDescent="0.2">
      <c r="B30" s="106">
        <v>44678</v>
      </c>
      <c r="C30" s="104">
        <f t="shared" si="1"/>
        <v>28</v>
      </c>
      <c r="D30" s="104">
        <v>12</v>
      </c>
      <c r="E30" s="104">
        <v>9</v>
      </c>
      <c r="F30" s="104">
        <v>3</v>
      </c>
      <c r="G30" s="104"/>
      <c r="H30" s="104">
        <v>4</v>
      </c>
      <c r="I30" s="104"/>
      <c r="J30" s="104"/>
      <c r="K30" s="104"/>
      <c r="L30" s="104"/>
      <c r="M30" s="107"/>
      <c r="O30" s="125">
        <f>(C30-'2019'!B29)/'2019'!B29</f>
        <v>-0.85929648241206025</v>
      </c>
      <c r="P30" s="125">
        <f>(D30-'2019'!C29)/'2019'!C29</f>
        <v>-0.9285714285714286</v>
      </c>
      <c r="Q30" s="125">
        <f>(SUM(E30:L30)-SUM('2019'!D29:K29))/SUM('2019'!D29:K29)</f>
        <v>-0.4838709677419355</v>
      </c>
    </row>
    <row r="31" spans="2:17" x14ac:dyDescent="0.2">
      <c r="B31" s="106">
        <v>44679</v>
      </c>
      <c r="C31" s="104">
        <f t="shared" si="1"/>
        <v>36</v>
      </c>
      <c r="D31" s="104">
        <v>17</v>
      </c>
      <c r="E31" s="104">
        <v>8</v>
      </c>
      <c r="F31" s="104">
        <v>7</v>
      </c>
      <c r="G31" s="104">
        <v>2</v>
      </c>
      <c r="H31" s="104">
        <v>1</v>
      </c>
      <c r="I31" s="104">
        <v>1</v>
      </c>
      <c r="J31" s="104"/>
      <c r="K31" s="104"/>
      <c r="L31" s="104"/>
      <c r="M31" s="107"/>
      <c r="O31" s="125">
        <f>(C31-'2019'!B30)/'2019'!B30</f>
        <v>-0.83561643835616439</v>
      </c>
      <c r="P31" s="125">
        <f>(D31-'2019'!C30)/'2019'!C30</f>
        <v>-0.90909090909090906</v>
      </c>
      <c r="Q31" s="125">
        <f>(SUM(E31:L31)-SUM('2019'!D30:K30))/SUM('2019'!D30:K30)</f>
        <v>-0.40625</v>
      </c>
    </row>
    <row r="32" spans="2:17" x14ac:dyDescent="0.2">
      <c r="B32" s="106">
        <v>44680</v>
      </c>
      <c r="C32" s="104">
        <f t="shared" si="1"/>
        <v>49</v>
      </c>
      <c r="D32" s="104">
        <v>24</v>
      </c>
      <c r="E32" s="104">
        <v>9</v>
      </c>
      <c r="F32" s="104">
        <v>9</v>
      </c>
      <c r="G32" s="104">
        <v>5</v>
      </c>
      <c r="H32" s="104">
        <v>2</v>
      </c>
      <c r="I32" s="104"/>
      <c r="J32" s="104"/>
      <c r="K32" s="104"/>
      <c r="L32" s="104"/>
      <c r="M32" s="107"/>
      <c r="O32" s="125">
        <f>(C32-'2019'!B31)/'2019'!B31</f>
        <v>-0.61111111111111116</v>
      </c>
      <c r="P32" s="125">
        <f>(D32-'2019'!C31)/'2019'!C31</f>
        <v>-0.68421052631578949</v>
      </c>
      <c r="Q32" s="125">
        <f>(SUM(E32:L32)-SUM('2019'!D31:K31))/SUM('2019'!D31:K31)</f>
        <v>-0.5</v>
      </c>
    </row>
    <row r="33" spans="2:24" x14ac:dyDescent="0.2">
      <c r="B33" s="103">
        <v>44681</v>
      </c>
      <c r="C33" s="104">
        <f t="shared" si="1"/>
        <v>60</v>
      </c>
      <c r="D33" s="104">
        <v>28</v>
      </c>
      <c r="E33" s="104">
        <v>5</v>
      </c>
      <c r="F33" s="104">
        <v>14</v>
      </c>
      <c r="G33" s="104"/>
      <c r="H33" s="104"/>
      <c r="I33" s="104"/>
      <c r="J33" s="104"/>
      <c r="K33" s="104"/>
      <c r="L33" s="104">
        <v>13</v>
      </c>
      <c r="M33" s="107" t="s">
        <v>427</v>
      </c>
      <c r="O33" s="125">
        <f>(C33-'2019'!B32)/'2019'!B32</f>
        <v>-0.30232558139534882</v>
      </c>
      <c r="P33" s="125">
        <f>(D33-'2019'!C32)/'2019'!C32</f>
        <v>-0.51724137931034486</v>
      </c>
      <c r="Q33" s="125">
        <f>(SUM(E33:L33)-SUM('2019'!D32:K32))/SUM('2019'!D32:K32)</f>
        <v>0.14285714285714285</v>
      </c>
    </row>
    <row r="34" spans="2:24" x14ac:dyDescent="0.2">
      <c r="B34" s="103" t="s">
        <v>20</v>
      </c>
      <c r="C34" s="104">
        <f t="shared" si="1"/>
        <v>1328</v>
      </c>
      <c r="D34" s="110">
        <f t="shared" ref="D34:L34" si="2">SUM(D4:D33)</f>
        <v>785</v>
      </c>
      <c r="E34" s="110">
        <f t="shared" si="2"/>
        <v>227</v>
      </c>
      <c r="F34" s="110">
        <f t="shared" si="2"/>
        <v>147</v>
      </c>
      <c r="G34" s="110">
        <f t="shared" si="2"/>
        <v>19</v>
      </c>
      <c r="H34" s="110">
        <f t="shared" si="2"/>
        <v>60</v>
      </c>
      <c r="I34" s="110">
        <f t="shared" si="2"/>
        <v>16</v>
      </c>
      <c r="J34" s="110">
        <f t="shared" si="2"/>
        <v>22</v>
      </c>
      <c r="K34" s="110">
        <f t="shared" si="2"/>
        <v>8</v>
      </c>
      <c r="L34" s="110">
        <f t="shared" si="2"/>
        <v>44</v>
      </c>
      <c r="M34" s="102"/>
      <c r="O34" s="125">
        <f>(C34-'2019'!B33)/'2019'!B33</f>
        <v>-0.45146633622470056</v>
      </c>
      <c r="P34" s="125">
        <f>(D34-'2019'!C33)/'2019'!C33</f>
        <v>-0.47909754479097544</v>
      </c>
      <c r="Q34" s="125">
        <f>(SUM(E34:L34)-SUM('2019'!D33:K33))/SUM('2019'!D33:K33)</f>
        <v>-0.4059080962800875</v>
      </c>
    </row>
    <row r="35" spans="2:24" x14ac:dyDescent="0.2">
      <c r="B35" s="103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02"/>
    </row>
    <row r="36" spans="2:24" ht="18.75" x14ac:dyDescent="0.3">
      <c r="B36" s="214" t="s">
        <v>413</v>
      </c>
      <c r="C36" s="214">
        <f>SUM(D36:L36)</f>
        <v>0</v>
      </c>
      <c r="D36" s="214"/>
      <c r="E36" s="214"/>
      <c r="F36" s="214"/>
      <c r="G36" s="214"/>
      <c r="H36" s="214"/>
      <c r="I36" s="214"/>
      <c r="J36" s="214"/>
      <c r="K36" s="214"/>
      <c r="L36" s="214"/>
      <c r="M36" s="102"/>
    </row>
    <row r="37" spans="2:24" ht="15" x14ac:dyDescent="0.25">
      <c r="B37" s="120" t="s">
        <v>1</v>
      </c>
      <c r="C37" s="120" t="s">
        <v>2</v>
      </c>
      <c r="D37" s="120" t="s">
        <v>3</v>
      </c>
      <c r="E37" s="120" t="s">
        <v>4</v>
      </c>
      <c r="F37" s="120" t="s">
        <v>5</v>
      </c>
      <c r="G37" s="120" t="s">
        <v>6</v>
      </c>
      <c r="H37" s="120" t="s">
        <v>7</v>
      </c>
      <c r="I37" s="120" t="s">
        <v>8</v>
      </c>
      <c r="J37" s="120" t="s">
        <v>9</v>
      </c>
      <c r="K37" s="120" t="s">
        <v>10</v>
      </c>
      <c r="L37" s="120" t="s">
        <v>11</v>
      </c>
      <c r="M37" s="105"/>
      <c r="O37" s="101" t="s">
        <v>428</v>
      </c>
      <c r="P37" s="101" t="s">
        <v>421</v>
      </c>
      <c r="Q37" s="101" t="s">
        <v>429</v>
      </c>
    </row>
    <row r="38" spans="2:24" x14ac:dyDescent="0.2">
      <c r="B38" s="103">
        <v>44682</v>
      </c>
      <c r="C38" s="104">
        <f>SUM(D38:L38)</f>
        <v>98</v>
      </c>
      <c r="D38" s="104">
        <v>78</v>
      </c>
      <c r="E38" s="104">
        <v>9</v>
      </c>
      <c r="F38" s="104">
        <v>3</v>
      </c>
      <c r="G38" s="104">
        <v>4</v>
      </c>
      <c r="H38" s="104"/>
      <c r="I38" s="104">
        <v>2</v>
      </c>
      <c r="J38" s="104"/>
      <c r="K38" s="104">
        <v>2</v>
      </c>
      <c r="L38" s="104"/>
      <c r="M38" s="105"/>
      <c r="O38" s="127"/>
      <c r="P38" s="127"/>
      <c r="Q38" s="127"/>
    </row>
    <row r="39" spans="2:24" x14ac:dyDescent="0.2">
      <c r="B39" s="108">
        <v>44683</v>
      </c>
      <c r="C39" s="104">
        <f t="shared" ref="C39:C68" si="3">SUM(D39:L39)</f>
        <v>67</v>
      </c>
      <c r="D39" s="104">
        <v>35</v>
      </c>
      <c r="E39" s="104">
        <v>8</v>
      </c>
      <c r="F39" s="104">
        <v>15</v>
      </c>
      <c r="G39" s="104"/>
      <c r="H39" s="104">
        <v>2</v>
      </c>
      <c r="I39" s="104">
        <v>1</v>
      </c>
      <c r="J39" s="104">
        <v>1</v>
      </c>
      <c r="K39" s="104"/>
      <c r="L39" s="104">
        <v>5</v>
      </c>
      <c r="M39" s="105" t="s">
        <v>430</v>
      </c>
      <c r="O39" s="127"/>
      <c r="P39" s="127"/>
      <c r="Q39" s="127"/>
    </row>
    <row r="40" spans="2:24" x14ac:dyDescent="0.2">
      <c r="B40" s="108">
        <v>44684</v>
      </c>
      <c r="C40" s="104">
        <f t="shared" si="3"/>
        <v>37</v>
      </c>
      <c r="D40" s="104">
        <v>10</v>
      </c>
      <c r="E40" s="104">
        <v>16</v>
      </c>
      <c r="F40" s="104">
        <v>8</v>
      </c>
      <c r="G40" s="104"/>
      <c r="H40" s="104"/>
      <c r="I40" s="104"/>
      <c r="J40" s="104"/>
      <c r="K40" s="104">
        <v>3</v>
      </c>
      <c r="L40" s="104"/>
      <c r="M40" s="105"/>
      <c r="O40" s="127"/>
      <c r="P40" s="127"/>
      <c r="Q40" s="127"/>
    </row>
    <row r="41" spans="2:24" x14ac:dyDescent="0.2">
      <c r="B41" s="108">
        <v>44685</v>
      </c>
      <c r="C41" s="104">
        <f t="shared" si="3"/>
        <v>40</v>
      </c>
      <c r="D41" s="104">
        <v>8</v>
      </c>
      <c r="E41" s="104">
        <v>9</v>
      </c>
      <c r="F41" s="104">
        <v>10</v>
      </c>
      <c r="G41" s="104">
        <v>2</v>
      </c>
      <c r="H41" s="104"/>
      <c r="I41" s="104">
        <v>2</v>
      </c>
      <c r="J41" s="104"/>
      <c r="K41" s="104">
        <v>9</v>
      </c>
      <c r="L41" s="104"/>
      <c r="M41" s="105"/>
      <c r="O41" s="127"/>
      <c r="P41" s="127"/>
      <c r="Q41" s="127"/>
    </row>
    <row r="42" spans="2:24" x14ac:dyDescent="0.2">
      <c r="B42" s="108">
        <v>44686</v>
      </c>
      <c r="C42" s="104">
        <f t="shared" si="3"/>
        <v>36</v>
      </c>
      <c r="D42" s="104">
        <v>9</v>
      </c>
      <c r="E42" s="104">
        <v>8</v>
      </c>
      <c r="F42" s="104">
        <v>5</v>
      </c>
      <c r="G42" s="104">
        <v>6</v>
      </c>
      <c r="H42" s="104"/>
      <c r="I42" s="104"/>
      <c r="J42" s="104">
        <v>1</v>
      </c>
      <c r="K42" s="104">
        <v>2</v>
      </c>
      <c r="L42" s="104">
        <v>5</v>
      </c>
      <c r="M42" s="105" t="s">
        <v>431</v>
      </c>
      <c r="O42" s="127"/>
      <c r="P42" s="127"/>
      <c r="Q42" s="127"/>
    </row>
    <row r="43" spans="2:24" x14ac:dyDescent="0.2">
      <c r="B43" s="108">
        <v>44687</v>
      </c>
      <c r="C43" s="104">
        <f t="shared" si="3"/>
        <v>47</v>
      </c>
      <c r="D43" s="104">
        <v>15</v>
      </c>
      <c r="E43" s="104">
        <v>12</v>
      </c>
      <c r="F43" s="104">
        <v>3</v>
      </c>
      <c r="G43" s="104">
        <v>2</v>
      </c>
      <c r="H43" s="104">
        <v>3</v>
      </c>
      <c r="I43" s="104"/>
      <c r="J43" s="104"/>
      <c r="K43" s="104"/>
      <c r="L43" s="104">
        <v>12</v>
      </c>
      <c r="M43" s="105" t="s">
        <v>432</v>
      </c>
      <c r="O43" s="127"/>
      <c r="P43" s="127"/>
      <c r="Q43" s="127"/>
    </row>
    <row r="44" spans="2:24" x14ac:dyDescent="0.2">
      <c r="B44" s="103">
        <v>44688</v>
      </c>
      <c r="C44" s="104">
        <f t="shared" si="3"/>
        <v>27</v>
      </c>
      <c r="D44" s="104">
        <v>17</v>
      </c>
      <c r="E44" s="104">
        <v>6</v>
      </c>
      <c r="F44" s="104">
        <v>2</v>
      </c>
      <c r="G44" s="104"/>
      <c r="H44" s="104">
        <v>2</v>
      </c>
      <c r="I44" s="104"/>
      <c r="J44" s="104"/>
      <c r="K44" s="104"/>
      <c r="L44" s="104"/>
      <c r="M44" s="105"/>
      <c r="O44" s="127"/>
      <c r="P44" s="127"/>
      <c r="Q44" s="127"/>
    </row>
    <row r="45" spans="2:24" x14ac:dyDescent="0.2">
      <c r="B45" s="103">
        <v>44689</v>
      </c>
      <c r="C45" s="104">
        <f t="shared" si="3"/>
        <v>32</v>
      </c>
      <c r="D45" s="104">
        <v>17</v>
      </c>
      <c r="E45" s="104">
        <v>8</v>
      </c>
      <c r="F45" s="104">
        <v>1</v>
      </c>
      <c r="G45" s="104"/>
      <c r="H45" s="104">
        <v>4</v>
      </c>
      <c r="I45" s="104"/>
      <c r="J45" s="104">
        <v>2</v>
      </c>
      <c r="K45" s="104"/>
      <c r="L45" s="104"/>
      <c r="M45" s="105"/>
      <c r="O45" s="125">
        <f>(C45-'2021'!B3)/'2021'!B3</f>
        <v>-0.52238805970149249</v>
      </c>
      <c r="P45" s="125">
        <f>(D45-'2021'!C3)/'2021'!C3</f>
        <v>-0.734375</v>
      </c>
      <c r="Q45" s="125">
        <f>(SUM(E45:L45)-SUM('2021'!D3:K3))/SUM('2021'!D3:K3)</f>
        <v>4</v>
      </c>
    </row>
    <row r="46" spans="2:24" x14ac:dyDescent="0.2">
      <c r="B46" s="108">
        <v>44690</v>
      </c>
      <c r="C46" s="104">
        <f t="shared" si="3"/>
        <v>29</v>
      </c>
      <c r="D46" s="104">
        <v>15</v>
      </c>
      <c r="E46" s="104">
        <v>9</v>
      </c>
      <c r="F46" s="104">
        <v>4</v>
      </c>
      <c r="G46" s="104"/>
      <c r="H46" s="104">
        <v>1</v>
      </c>
      <c r="I46" s="104"/>
      <c r="J46" s="104"/>
      <c r="K46" s="104"/>
      <c r="L46" s="104"/>
      <c r="M46" s="105"/>
      <c r="O46" s="125">
        <f>(C46-'2021'!B4)/'2021'!B4</f>
        <v>-0.64197530864197527</v>
      </c>
      <c r="P46" s="125">
        <f>(D46-'2021'!C4)/'2021'!C4</f>
        <v>-0.8125</v>
      </c>
      <c r="Q46" s="125">
        <f>(SUM(E46:L46)-SUM('2021'!D4:K4))/SUM('2021'!D4:K4)</f>
        <v>13</v>
      </c>
    </row>
    <row r="47" spans="2:24" x14ac:dyDescent="0.2">
      <c r="B47" s="108">
        <v>44691</v>
      </c>
      <c r="C47" s="104">
        <f t="shared" si="3"/>
        <v>52</v>
      </c>
      <c r="D47" s="104">
        <v>31</v>
      </c>
      <c r="E47" s="104">
        <v>11</v>
      </c>
      <c r="F47" s="104">
        <v>2</v>
      </c>
      <c r="G47" s="104">
        <v>3</v>
      </c>
      <c r="H47" s="104">
        <v>3</v>
      </c>
      <c r="I47" s="104"/>
      <c r="J47" s="104">
        <v>2</v>
      </c>
      <c r="K47" s="104"/>
      <c r="L47" s="104"/>
      <c r="M47" s="105"/>
      <c r="O47" s="125">
        <f>(C47-'2021'!B5)/'2021'!B5</f>
        <v>51</v>
      </c>
      <c r="P47" s="125">
        <f>(D47-'2021'!C5)/'2021'!C5</f>
        <v>30</v>
      </c>
      <c r="Q47" s="125" t="str" cm="1">
        <f t="array" ref="Q47:X47">IFERROR((E47:L47-'2021'!D5:K5)/'2021'!D5:K5,"")</f>
        <v/>
      </c>
      <c r="R47" s="101" t="str">
        <v/>
      </c>
      <c r="S47" s="101" t="str">
        <v/>
      </c>
      <c r="T47" s="101" t="str">
        <v/>
      </c>
      <c r="U47" s="101" t="str">
        <v/>
      </c>
      <c r="V47" s="101" t="str">
        <v/>
      </c>
      <c r="W47" s="101" t="str">
        <v/>
      </c>
      <c r="X47" s="101" t="str">
        <v/>
      </c>
    </row>
    <row r="48" spans="2:24" x14ac:dyDescent="0.2">
      <c r="B48" s="108">
        <v>44692</v>
      </c>
      <c r="C48" s="104">
        <f t="shared" si="3"/>
        <v>47</v>
      </c>
      <c r="D48" s="104">
        <v>19</v>
      </c>
      <c r="E48" s="104">
        <v>9</v>
      </c>
      <c r="F48" s="104">
        <v>5</v>
      </c>
      <c r="G48" s="104">
        <v>2</v>
      </c>
      <c r="H48" s="104">
        <v>6</v>
      </c>
      <c r="I48" s="104"/>
      <c r="J48" s="104">
        <v>3</v>
      </c>
      <c r="K48" s="104">
        <v>2</v>
      </c>
      <c r="L48" s="104">
        <v>1</v>
      </c>
      <c r="M48" s="105" t="s">
        <v>28</v>
      </c>
      <c r="O48" s="125" t="str">
        <f>IFERROR((C48-'2021'!B6)/'2021'!B6,"")</f>
        <v/>
      </c>
      <c r="P48" s="125" t="str">
        <f>IFERROR((D48-'2021'!C6)/'2021'!C6,"")</f>
        <v/>
      </c>
      <c r="Q48" s="125" t="str" cm="1">
        <f t="array" ref="Q48:X48">IFERROR((E48:L48-'2021'!D6:K6)/'2021'!D6:K6,"")</f>
        <v/>
      </c>
      <c r="R48" s="101" t="str">
        <v/>
      </c>
      <c r="S48" s="101" t="str">
        <v/>
      </c>
      <c r="T48" s="101" t="str">
        <v/>
      </c>
      <c r="U48" s="101" t="str">
        <v/>
      </c>
      <c r="V48" s="101" t="str">
        <v/>
      </c>
      <c r="W48" s="101" t="str">
        <v/>
      </c>
      <c r="X48" s="101" t="str">
        <v/>
      </c>
    </row>
    <row r="49" spans="2:24" x14ac:dyDescent="0.2">
      <c r="B49" s="108">
        <v>44693</v>
      </c>
      <c r="C49" s="104">
        <f t="shared" si="3"/>
        <v>28</v>
      </c>
      <c r="D49" s="104">
        <v>16</v>
      </c>
      <c r="E49" s="104">
        <v>8</v>
      </c>
      <c r="F49" s="104">
        <v>2</v>
      </c>
      <c r="G49" s="104"/>
      <c r="H49" s="104">
        <v>2</v>
      </c>
      <c r="I49" s="104"/>
      <c r="J49" s="104"/>
      <c r="K49" s="104"/>
      <c r="L49" s="104"/>
      <c r="M49" s="105"/>
      <c r="O49" s="125">
        <f>(C49-'2021'!B7)/'2021'!B7</f>
        <v>1</v>
      </c>
      <c r="P49" s="125">
        <f>(D49-'2021'!C7)/'2021'!C7</f>
        <v>0.14285714285714285</v>
      </c>
      <c r="Q49" s="125" t="str" cm="1">
        <f t="array" ref="Q49:X49">IFERROR((E49:L49-'2021'!D7:K7)/'2021'!D7:K7,"")</f>
        <v/>
      </c>
      <c r="R49" s="101" t="str">
        <v/>
      </c>
      <c r="S49" s="101" t="str">
        <v/>
      </c>
      <c r="T49" s="101" t="str">
        <v/>
      </c>
      <c r="U49" s="101" t="str">
        <v/>
      </c>
      <c r="V49" s="101" t="str">
        <v/>
      </c>
      <c r="W49" s="101" t="str">
        <v/>
      </c>
      <c r="X49" s="101" t="str">
        <v/>
      </c>
    </row>
    <row r="50" spans="2:24" x14ac:dyDescent="0.2">
      <c r="B50" s="108">
        <v>44694</v>
      </c>
      <c r="C50" s="104">
        <f t="shared" si="3"/>
        <v>46</v>
      </c>
      <c r="D50" s="104">
        <v>20</v>
      </c>
      <c r="E50" s="104">
        <v>12</v>
      </c>
      <c r="F50" s="104">
        <v>8</v>
      </c>
      <c r="G50" s="104">
        <v>1</v>
      </c>
      <c r="H50" s="104"/>
      <c r="I50" s="104" t="s">
        <v>433</v>
      </c>
      <c r="J50" s="104"/>
      <c r="K50" s="104"/>
      <c r="L50" s="104">
        <v>5</v>
      </c>
      <c r="M50" s="105" t="s">
        <v>436</v>
      </c>
      <c r="O50" s="125">
        <f>(C50-'2021'!B8)/'2021'!B8</f>
        <v>4.75</v>
      </c>
      <c r="P50" s="125">
        <f>(D50-'2021'!C8)/'2021'!C8</f>
        <v>1.8571428571428572</v>
      </c>
      <c r="Q50" s="125">
        <f>(SUM(E50:L50)-SUM('2021'!D8:K8))/SUM('2021'!D8:K8)</f>
        <v>25</v>
      </c>
    </row>
    <row r="51" spans="2:24" x14ac:dyDescent="0.2">
      <c r="B51" s="103">
        <v>44695</v>
      </c>
      <c r="C51" s="104">
        <f t="shared" si="3"/>
        <v>80</v>
      </c>
      <c r="D51" s="104">
        <v>48</v>
      </c>
      <c r="E51" s="104">
        <v>21</v>
      </c>
      <c r="F51" s="104">
        <v>8</v>
      </c>
      <c r="G51" s="104">
        <v>1</v>
      </c>
      <c r="H51" s="104">
        <v>2</v>
      </c>
      <c r="I51" s="104"/>
      <c r="J51" s="104"/>
      <c r="K51" s="104"/>
      <c r="L51" s="104"/>
      <c r="M51" s="105"/>
      <c r="O51" s="125">
        <f>(C51-'2021'!B9)/'2021'!B9</f>
        <v>15</v>
      </c>
      <c r="P51" s="125">
        <f>(D51-'2021'!C9)/'2021'!C9</f>
        <v>15</v>
      </c>
      <c r="Q51" s="125">
        <f>(SUM(E51:L51)-SUM('2021'!D9:K9))/SUM('2021'!D9:K9)</f>
        <v>15</v>
      </c>
    </row>
    <row r="52" spans="2:24" x14ac:dyDescent="0.2">
      <c r="B52" s="103">
        <v>44696</v>
      </c>
      <c r="C52" s="104">
        <f t="shared" si="3"/>
        <v>132</v>
      </c>
      <c r="D52" s="104">
        <v>104</v>
      </c>
      <c r="E52" s="104">
        <v>18</v>
      </c>
      <c r="F52" s="104">
        <v>4</v>
      </c>
      <c r="G52" s="104">
        <v>2</v>
      </c>
      <c r="H52" s="104">
        <v>4</v>
      </c>
      <c r="I52" s="104"/>
      <c r="J52" s="104"/>
      <c r="K52" s="104"/>
      <c r="L52" s="104"/>
      <c r="M52" s="105"/>
      <c r="O52" s="125">
        <f>(C52-'2021'!B10)/'2021'!B10</f>
        <v>4.0769230769230766</v>
      </c>
      <c r="P52" s="125">
        <f>(D52-'2021'!C10)/'2021'!C10</f>
        <v>3.16</v>
      </c>
      <c r="Q52" s="125">
        <f>(SUM(E52:L52)-SUM('2021'!D10:K10))/SUM('2021'!D10:K10)</f>
        <v>27</v>
      </c>
    </row>
    <row r="53" spans="2:24" x14ac:dyDescent="0.2">
      <c r="B53" s="108">
        <v>44697</v>
      </c>
      <c r="C53" s="104">
        <f t="shared" si="3"/>
        <v>56</v>
      </c>
      <c r="D53" s="104">
        <v>19</v>
      </c>
      <c r="E53" s="104">
        <v>17</v>
      </c>
      <c r="F53" s="104">
        <v>17</v>
      </c>
      <c r="G53" s="104">
        <v>1</v>
      </c>
      <c r="H53" s="104">
        <v>2</v>
      </c>
      <c r="I53" s="104"/>
      <c r="J53" s="104"/>
      <c r="K53" s="104"/>
      <c r="L53" s="104"/>
      <c r="M53" s="105"/>
      <c r="O53" s="125">
        <f>(C53-'2021'!B11)/'2021'!B11</f>
        <v>-5.0847457627118647E-2</v>
      </c>
      <c r="P53" s="125">
        <f>(D53-'2021'!C11)/'2021'!C11</f>
        <v>-0.6607142857142857</v>
      </c>
      <c r="Q53" s="125">
        <f>(SUM(E53:L53)-SUM('2021'!D11:K11))/SUM('2021'!D11:K11)</f>
        <v>11.333333333333334</v>
      </c>
    </row>
    <row r="54" spans="2:24" x14ac:dyDescent="0.2">
      <c r="B54" s="108">
        <v>44698</v>
      </c>
      <c r="C54" s="104">
        <f t="shared" si="3"/>
        <v>47</v>
      </c>
      <c r="D54" s="104">
        <v>15</v>
      </c>
      <c r="E54" s="104">
        <v>19</v>
      </c>
      <c r="F54" s="104">
        <v>6</v>
      </c>
      <c r="G54" s="104"/>
      <c r="H54" s="104">
        <v>2</v>
      </c>
      <c r="I54" s="104"/>
      <c r="J54" s="104">
        <v>1</v>
      </c>
      <c r="K54" s="104">
        <v>3</v>
      </c>
      <c r="L54" s="104">
        <v>1</v>
      </c>
      <c r="M54" s="105" t="s">
        <v>125</v>
      </c>
      <c r="O54" s="125">
        <f>(C54-'2021'!B12)/'2021'!B12</f>
        <v>1.1363636363636365</v>
      </c>
      <c r="P54" s="125">
        <f>(D54-'2021'!C12)/'2021'!C12</f>
        <v>-0.31818181818181818</v>
      </c>
      <c r="Q54" s="125" t="str" cm="1">
        <f t="array" ref="Q54:X54">IFERROR((E54:L54-'2021'!D12:K12)/'2021'!D12:K12,"")</f>
        <v/>
      </c>
      <c r="R54" s="101" t="str">
        <v/>
      </c>
      <c r="S54" s="101" t="str">
        <v/>
      </c>
      <c r="T54" s="101" t="str">
        <v/>
      </c>
      <c r="U54" s="101" t="str">
        <v/>
      </c>
      <c r="V54" s="101" t="str">
        <v/>
      </c>
      <c r="W54" s="101" t="str">
        <v/>
      </c>
      <c r="X54" s="101" t="str">
        <v/>
      </c>
    </row>
    <row r="55" spans="2:24" x14ac:dyDescent="0.2">
      <c r="B55" s="108">
        <v>44699</v>
      </c>
      <c r="C55" s="104">
        <f t="shared" si="3"/>
        <v>54</v>
      </c>
      <c r="D55" s="104">
        <v>19</v>
      </c>
      <c r="E55" s="104">
        <v>16</v>
      </c>
      <c r="F55" s="104">
        <v>11</v>
      </c>
      <c r="G55" s="104"/>
      <c r="H55" s="104"/>
      <c r="I55" s="104">
        <v>5</v>
      </c>
      <c r="J55" s="104">
        <v>1</v>
      </c>
      <c r="K55" s="104">
        <v>2</v>
      </c>
      <c r="L55" s="104"/>
      <c r="M55" s="105"/>
      <c r="O55" s="125">
        <f>(C55-'2021'!B13)/'2021'!B13</f>
        <v>1.8421052631578947</v>
      </c>
      <c r="P55" s="125">
        <f>(D55-'2021'!C13)/'2021'!C13</f>
        <v>0</v>
      </c>
      <c r="Q55" s="125" t="str" cm="1">
        <f t="array" ref="Q55:X55">IFERROR((E55:L55-'2021'!D13:K13)/'2021'!D13:K13,"")</f>
        <v/>
      </c>
      <c r="R55" s="101" t="str">
        <v/>
      </c>
      <c r="S55" s="101" t="str">
        <v/>
      </c>
      <c r="T55" s="101" t="str">
        <v/>
      </c>
      <c r="U55" s="101" t="str">
        <v/>
      </c>
      <c r="V55" s="101" t="str">
        <v/>
      </c>
      <c r="W55" s="101" t="str">
        <v/>
      </c>
      <c r="X55" s="101" t="str">
        <v/>
      </c>
    </row>
    <row r="56" spans="2:24" x14ac:dyDescent="0.2">
      <c r="B56" s="108">
        <v>44700</v>
      </c>
      <c r="C56" s="104">
        <f t="shared" si="3"/>
        <v>54</v>
      </c>
      <c r="D56" s="104">
        <v>23</v>
      </c>
      <c r="E56" s="104">
        <v>7</v>
      </c>
      <c r="F56" s="104">
        <v>20</v>
      </c>
      <c r="G56" s="104">
        <v>2</v>
      </c>
      <c r="H56" s="104">
        <v>2</v>
      </c>
      <c r="I56" s="104"/>
      <c r="J56" s="104"/>
      <c r="K56" s="104"/>
      <c r="L56" s="104"/>
      <c r="M56" s="105"/>
      <c r="O56" s="125">
        <f>(C56-'2021'!B14)/'2021'!B14</f>
        <v>1.3478260869565217</v>
      </c>
      <c r="P56" s="125">
        <f>(D56-'2021'!C14)/'2021'!C14</f>
        <v>0</v>
      </c>
      <c r="Q56" s="125" t="str" cm="1">
        <f t="array" ref="Q56:X56">IFERROR((E56:L56-'2021'!D14:K14)/'2021'!D14:K14,"")</f>
        <v/>
      </c>
      <c r="R56" s="101" t="str">
        <v/>
      </c>
      <c r="S56" s="101" t="str">
        <v/>
      </c>
      <c r="T56" s="101" t="str">
        <v/>
      </c>
      <c r="U56" s="101" t="str">
        <v/>
      </c>
      <c r="V56" s="101" t="str">
        <v/>
      </c>
      <c r="W56" s="101" t="str">
        <v/>
      </c>
      <c r="X56" s="101" t="str">
        <v/>
      </c>
    </row>
    <row r="57" spans="2:24" x14ac:dyDescent="0.2">
      <c r="B57" s="108">
        <v>44701</v>
      </c>
      <c r="C57" s="104">
        <f t="shared" si="3"/>
        <v>56</v>
      </c>
      <c r="D57" s="104">
        <v>29</v>
      </c>
      <c r="E57" s="104">
        <v>10</v>
      </c>
      <c r="F57" s="104">
        <v>9</v>
      </c>
      <c r="G57" s="104"/>
      <c r="H57" s="104"/>
      <c r="I57" s="104">
        <v>6</v>
      </c>
      <c r="J57" s="104"/>
      <c r="K57" s="104">
        <v>2</v>
      </c>
      <c r="L57" s="104"/>
      <c r="M57" s="105"/>
      <c r="O57" s="125">
        <f>(C57-'2021'!B15)/'2021'!B15</f>
        <v>1.6666666666666667</v>
      </c>
      <c r="P57" s="125">
        <f>(D57-'2021'!C15)/'2021'!C15</f>
        <v>0.61111111111111116</v>
      </c>
      <c r="Q57" s="125">
        <f>(SUM(E57:L57)-SUM('2021'!D15:K15))/SUM('2021'!D15:K15)</f>
        <v>8</v>
      </c>
    </row>
    <row r="58" spans="2:24" x14ac:dyDescent="0.2">
      <c r="B58" s="103">
        <v>44702</v>
      </c>
      <c r="C58" s="104">
        <f t="shared" si="3"/>
        <v>86</v>
      </c>
      <c r="D58" s="109">
        <v>63</v>
      </c>
      <c r="E58" s="109">
        <v>10</v>
      </c>
      <c r="F58" s="109">
        <v>3</v>
      </c>
      <c r="G58" s="109">
        <v>2</v>
      </c>
      <c r="H58" s="109">
        <v>1</v>
      </c>
      <c r="I58" s="109">
        <v>3</v>
      </c>
      <c r="J58" s="109">
        <v>1</v>
      </c>
      <c r="K58" s="109">
        <v>2</v>
      </c>
      <c r="L58" s="109">
        <v>1</v>
      </c>
      <c r="M58" s="105" t="s">
        <v>28</v>
      </c>
      <c r="O58" s="125">
        <f>(C58-'2021'!B16)/'2021'!B16</f>
        <v>5.615384615384615</v>
      </c>
      <c r="P58" s="125">
        <f>(D58-'2021'!C16)/'2021'!C16</f>
        <v>3.8461538461538463</v>
      </c>
      <c r="Q58" s="125" t="str" cm="1">
        <f t="array" ref="Q58:X58">IFERROR((E58:L58-'2021'!D16:K16)/'2021'!D16:K16,"")</f>
        <v/>
      </c>
      <c r="R58" s="101" t="str">
        <v/>
      </c>
      <c r="S58" s="101" t="str">
        <v/>
      </c>
      <c r="T58" s="101" t="str">
        <v/>
      </c>
      <c r="U58" s="101" t="str">
        <v/>
      </c>
      <c r="V58" s="101" t="str">
        <v/>
      </c>
      <c r="W58" s="101" t="str">
        <v/>
      </c>
      <c r="X58" s="101" t="str">
        <v/>
      </c>
    </row>
    <row r="59" spans="2:24" x14ac:dyDescent="0.2">
      <c r="B59" s="103">
        <v>44703</v>
      </c>
      <c r="C59" s="104">
        <f t="shared" si="3"/>
        <v>108</v>
      </c>
      <c r="D59" s="104">
        <v>89</v>
      </c>
      <c r="E59" s="104">
        <v>12</v>
      </c>
      <c r="F59" s="104">
        <v>3</v>
      </c>
      <c r="G59" s="104">
        <v>2</v>
      </c>
      <c r="H59" s="104"/>
      <c r="I59" s="104"/>
      <c r="J59" s="104">
        <v>2</v>
      </c>
      <c r="K59" s="104"/>
      <c r="L59" s="104"/>
      <c r="O59" s="125">
        <f>(C59-'2021'!B17)/'2021'!B17</f>
        <v>3.5</v>
      </c>
      <c r="P59" s="125">
        <f>(D59-'2021'!C17)/'2021'!C17</f>
        <v>2.7083333333333335</v>
      </c>
      <c r="Q59" s="125" t="str" cm="1">
        <f t="array" ref="Q59:X59">IFERROR((E59:L59-'2021'!D17:K17)/'2021'!D17:K17,"")</f>
        <v/>
      </c>
      <c r="R59" s="101" t="str">
        <v/>
      </c>
      <c r="S59" s="101" t="str">
        <v/>
      </c>
      <c r="T59" s="101" t="str">
        <v/>
      </c>
      <c r="U59" s="101" t="str">
        <v/>
      </c>
      <c r="V59" s="101" t="str">
        <v/>
      </c>
      <c r="W59" s="101" t="str">
        <v/>
      </c>
      <c r="X59" s="101" t="str">
        <v/>
      </c>
    </row>
    <row r="60" spans="2:24" x14ac:dyDescent="0.2">
      <c r="B60" s="108">
        <v>44704</v>
      </c>
      <c r="C60" s="104">
        <f t="shared" si="3"/>
        <v>51</v>
      </c>
      <c r="D60" s="104">
        <v>10</v>
      </c>
      <c r="E60" s="104">
        <v>19</v>
      </c>
      <c r="F60" s="104">
        <v>8</v>
      </c>
      <c r="G60" s="104">
        <v>12</v>
      </c>
      <c r="H60" s="104"/>
      <c r="I60" s="104"/>
      <c r="J60" s="104"/>
      <c r="K60" s="104">
        <v>2</v>
      </c>
      <c r="L60" s="104"/>
      <c r="M60" s="105"/>
      <c r="O60" s="125">
        <f>(C60-'2021'!B18)/'2021'!B18</f>
        <v>-0.50961538461538458</v>
      </c>
      <c r="P60" s="125">
        <f>(D60-'2021'!C18)/'2021'!C18</f>
        <v>-0.9</v>
      </c>
      <c r="Q60" s="125">
        <f>(SUM(E60:L60)-SUM('2021'!D18:K18))/SUM('2021'!D18:K18)</f>
        <v>9.25</v>
      </c>
    </row>
    <row r="61" spans="2:24" x14ac:dyDescent="0.2">
      <c r="B61" s="108">
        <v>44705</v>
      </c>
      <c r="C61" s="104">
        <f t="shared" si="3"/>
        <v>38</v>
      </c>
      <c r="D61" s="104">
        <v>15</v>
      </c>
      <c r="E61" s="104">
        <v>12</v>
      </c>
      <c r="F61" s="104">
        <v>3</v>
      </c>
      <c r="G61" s="104"/>
      <c r="H61" s="104">
        <v>2</v>
      </c>
      <c r="I61" s="104">
        <v>2</v>
      </c>
      <c r="J61" s="104"/>
      <c r="K61" s="104"/>
      <c r="L61" s="104">
        <v>4</v>
      </c>
      <c r="M61" s="105" t="s">
        <v>434</v>
      </c>
      <c r="O61" s="125">
        <f>(C61-'2021'!B19)/'2021'!B19</f>
        <v>3.75</v>
      </c>
      <c r="P61" s="125">
        <f>(D61-'2021'!C19)/'2021'!C19</f>
        <v>0.875</v>
      </c>
      <c r="Q61" s="125" t="str" cm="1">
        <f t="array" ref="Q61:X61">IFERROR((E61:L61-'2021'!D19:K19)/'2021'!D19:K19,"")</f>
        <v/>
      </c>
      <c r="R61" s="101" t="str">
        <v/>
      </c>
      <c r="S61" s="101" t="str">
        <v/>
      </c>
      <c r="T61" s="101" t="str">
        <v/>
      </c>
      <c r="U61" s="101" t="str">
        <v/>
      </c>
      <c r="V61" s="101" t="str">
        <v/>
      </c>
      <c r="W61" s="101" t="str">
        <v/>
      </c>
      <c r="X61" s="101" t="str">
        <v/>
      </c>
    </row>
    <row r="62" spans="2:24" x14ac:dyDescent="0.2">
      <c r="B62" s="108">
        <v>44706</v>
      </c>
      <c r="C62" s="104">
        <f t="shared" si="3"/>
        <v>56</v>
      </c>
      <c r="D62" s="104">
        <v>14</v>
      </c>
      <c r="E62" s="104">
        <v>23</v>
      </c>
      <c r="F62" s="104">
        <v>13</v>
      </c>
      <c r="G62" s="104">
        <v>5</v>
      </c>
      <c r="H62" s="104">
        <v>1</v>
      </c>
      <c r="I62" s="104"/>
      <c r="J62" s="104"/>
      <c r="K62" s="104"/>
      <c r="L62" s="104"/>
      <c r="M62" s="105"/>
      <c r="O62" s="125">
        <f>(C62-'2021'!B20)/'2021'!B20</f>
        <v>1.4347826086956521</v>
      </c>
      <c r="P62" s="125">
        <f>(D62-'2021'!C20)/'2021'!C20</f>
        <v>-6.6666666666666666E-2</v>
      </c>
      <c r="Q62" s="125">
        <f>(SUM(E62:L62)-SUM('2021'!D20:K20))/SUM('2021'!D20:K20)</f>
        <v>4.25</v>
      </c>
    </row>
    <row r="63" spans="2:24" x14ac:dyDescent="0.2">
      <c r="B63" s="108">
        <v>44707</v>
      </c>
      <c r="C63" s="104">
        <f t="shared" si="3"/>
        <v>68</v>
      </c>
      <c r="D63" s="104">
        <v>17</v>
      </c>
      <c r="E63" s="104">
        <v>38</v>
      </c>
      <c r="F63" s="104">
        <v>6</v>
      </c>
      <c r="G63" s="104">
        <v>4</v>
      </c>
      <c r="H63" s="104"/>
      <c r="I63" s="104"/>
      <c r="J63" s="104"/>
      <c r="K63" s="104"/>
      <c r="L63" s="104">
        <v>3</v>
      </c>
      <c r="M63" s="105" t="s">
        <v>435</v>
      </c>
      <c r="O63" s="125">
        <f>(C63-'2021'!B21)/'2021'!B21</f>
        <v>3.25</v>
      </c>
      <c r="P63" s="125">
        <f>(D63-'2021'!C21)/'2021'!C21</f>
        <v>1.8333333333333333</v>
      </c>
      <c r="Q63" s="125">
        <f>(SUM(E63:L63)-SUM('2021'!D21:K21))/SUM('2021'!D21:K21)</f>
        <v>4.0999999999999996</v>
      </c>
    </row>
    <row r="64" spans="2:24" x14ac:dyDescent="0.2">
      <c r="B64" s="108">
        <v>44708</v>
      </c>
      <c r="C64" s="104">
        <f t="shared" si="3"/>
        <v>64</v>
      </c>
      <c r="D64" s="104">
        <v>13</v>
      </c>
      <c r="E64" s="104">
        <v>27</v>
      </c>
      <c r="F64" s="104">
        <v>13</v>
      </c>
      <c r="G64" s="104">
        <v>5</v>
      </c>
      <c r="H64" s="104"/>
      <c r="I64" s="104"/>
      <c r="J64" s="104">
        <v>1</v>
      </c>
      <c r="K64" s="104">
        <v>2</v>
      </c>
      <c r="L64" s="104">
        <v>3</v>
      </c>
      <c r="M64" s="105" t="s">
        <v>74</v>
      </c>
      <c r="O64" s="125">
        <f>(C64-'2021'!B22)/'2021'!B22</f>
        <v>1</v>
      </c>
      <c r="P64" s="125">
        <f>(D64-'2021'!C22)/'2021'!C22</f>
        <v>-0.43478260869565216</v>
      </c>
      <c r="Q64" s="125">
        <f>(SUM(E64:L64)-SUM('2021'!D22:K22))/SUM('2021'!D22:K22)</f>
        <v>4.666666666666667</v>
      </c>
    </row>
    <row r="65" spans="2:17" x14ac:dyDescent="0.2">
      <c r="B65" s="103">
        <v>44709</v>
      </c>
      <c r="C65" s="104">
        <f t="shared" si="3"/>
        <v>81</v>
      </c>
      <c r="D65" s="104">
        <v>36</v>
      </c>
      <c r="E65" s="104">
        <v>25</v>
      </c>
      <c r="F65" s="104">
        <v>11</v>
      </c>
      <c r="G65" s="104">
        <v>5</v>
      </c>
      <c r="H65" s="104"/>
      <c r="I65" s="104">
        <v>4</v>
      </c>
      <c r="J65" s="104"/>
      <c r="K65" s="104"/>
      <c r="L65" s="104"/>
      <c r="M65" s="105"/>
      <c r="O65" s="125">
        <f>(C65-'2021'!B23)/'2021'!B23</f>
        <v>1.25</v>
      </c>
      <c r="P65" s="125">
        <f>(D65-'2021'!C23)/'2021'!C23</f>
        <v>0.8</v>
      </c>
      <c r="Q65" s="125">
        <f>(SUM(E65:L65)-SUM('2021'!D23:K23))/SUM('2021'!D23:K23)</f>
        <v>1.8125</v>
      </c>
    </row>
    <row r="66" spans="2:17" x14ac:dyDescent="0.2">
      <c r="B66" s="103">
        <v>44710</v>
      </c>
      <c r="C66" s="104">
        <f t="shared" si="3"/>
        <v>64</v>
      </c>
      <c r="D66" s="104">
        <v>31</v>
      </c>
      <c r="E66" s="104">
        <v>19</v>
      </c>
      <c r="F66" s="104">
        <v>8</v>
      </c>
      <c r="G66" s="104">
        <v>1</v>
      </c>
      <c r="H66" s="104">
        <v>1</v>
      </c>
      <c r="I66" s="104">
        <v>2</v>
      </c>
      <c r="J66" s="104">
        <v>2</v>
      </c>
      <c r="K66" s="104"/>
      <c r="L66" s="104"/>
      <c r="O66" s="125">
        <f>(C66-'2021'!B24)/'2021'!B24</f>
        <v>0.52380952380952384</v>
      </c>
      <c r="P66" s="125">
        <f>(D66-'2021'!C24)/'2021'!C24</f>
        <v>-0.1388888888888889</v>
      </c>
      <c r="Q66" s="125">
        <f>(SUM(E66:L66)-SUM('2021'!D24:K24))/SUM('2021'!D24:K24)</f>
        <v>4.5</v>
      </c>
    </row>
    <row r="67" spans="2:17" x14ac:dyDescent="0.2">
      <c r="B67" s="108">
        <v>44711</v>
      </c>
      <c r="C67" s="104">
        <f t="shared" si="3"/>
        <v>38</v>
      </c>
      <c r="D67" s="104">
        <v>15</v>
      </c>
      <c r="E67" s="104">
        <v>7</v>
      </c>
      <c r="F67" s="104">
        <v>13</v>
      </c>
      <c r="G67" s="104"/>
      <c r="H67" s="104">
        <v>1</v>
      </c>
      <c r="I67" s="104"/>
      <c r="J67" s="104">
        <v>2</v>
      </c>
      <c r="K67" s="104"/>
      <c r="L67" s="104"/>
      <c r="M67" s="105"/>
      <c r="O67" s="125">
        <f>(C67-'2021'!B25)/'2021'!B25</f>
        <v>-0.38709677419354838</v>
      </c>
      <c r="P67" s="125">
        <f>(D67-'2021'!C25)/'2021'!C25</f>
        <v>-0.70588235294117652</v>
      </c>
      <c r="Q67" s="125">
        <f>(SUM(E67:L67)-SUM('2021'!D25:K25))/SUM('2021'!D25:K25)</f>
        <v>1.0909090909090908</v>
      </c>
    </row>
    <row r="68" spans="2:17" x14ac:dyDescent="0.2">
      <c r="B68" s="108">
        <v>44712</v>
      </c>
      <c r="C68" s="104">
        <f t="shared" si="3"/>
        <v>32</v>
      </c>
      <c r="D68" s="104">
        <v>10</v>
      </c>
      <c r="E68" s="104">
        <v>9</v>
      </c>
      <c r="F68" s="104">
        <v>8</v>
      </c>
      <c r="G68" s="104">
        <v>1</v>
      </c>
      <c r="H68" s="104"/>
      <c r="I68" s="104">
        <v>2</v>
      </c>
      <c r="J68" s="104">
        <v>1</v>
      </c>
      <c r="K68" s="104"/>
      <c r="L68" s="104">
        <v>1</v>
      </c>
      <c r="M68" s="105" t="s">
        <v>22</v>
      </c>
      <c r="O68" s="125">
        <f>(C68-'2021'!B26)/'2021'!B26</f>
        <v>-0.4576271186440678</v>
      </c>
      <c r="P68" s="125">
        <f>(D68-'2021'!C26)/'2021'!C26</f>
        <v>-0.79166666666666663</v>
      </c>
      <c r="Q68" s="125">
        <f>(SUM(E68:L68)-SUM('2021'!D26:K26))/SUM('2021'!D26:K26)</f>
        <v>1</v>
      </c>
    </row>
    <row r="69" spans="2:17" x14ac:dyDescent="0.2">
      <c r="B69" s="103" t="s">
        <v>20</v>
      </c>
      <c r="C69" s="104">
        <f>SUM(D69:L69)</f>
        <v>1751</v>
      </c>
      <c r="D69" s="110">
        <f>SUM(D38:D68)</f>
        <v>860</v>
      </c>
      <c r="E69" s="110">
        <f t="shared" ref="E69:L69" si="4">SUM(E38:E68)</f>
        <v>434</v>
      </c>
      <c r="F69" s="110">
        <f t="shared" si="4"/>
        <v>232</v>
      </c>
      <c r="G69" s="110">
        <f t="shared" si="4"/>
        <v>63</v>
      </c>
      <c r="H69" s="110">
        <f t="shared" si="4"/>
        <v>41</v>
      </c>
      <c r="I69" s="110">
        <f t="shared" si="4"/>
        <v>29</v>
      </c>
      <c r="J69" s="110">
        <f t="shared" si="4"/>
        <v>20</v>
      </c>
      <c r="K69" s="110">
        <f t="shared" si="4"/>
        <v>31</v>
      </c>
      <c r="L69" s="110">
        <f t="shared" si="4"/>
        <v>41</v>
      </c>
      <c r="M69" s="105"/>
      <c r="O69" s="125">
        <f>(C69-'2021'!B27)/'2021'!B27</f>
        <v>1.288888888888889</v>
      </c>
      <c r="P69" s="125">
        <f>(D69-'2021'!C27)/'2021'!C27</f>
        <v>0.27218934911242604</v>
      </c>
      <c r="Q69" s="125">
        <f>(SUM(E69:L69)-SUM('2021'!D27:K27))/SUM('2021'!D27:K27)</f>
        <v>9.0112359550561791</v>
      </c>
    </row>
    <row r="70" spans="2:17" x14ac:dyDescent="0.2">
      <c r="B70" s="111"/>
      <c r="C70" s="113"/>
      <c r="D70" s="113"/>
      <c r="E70" s="113"/>
      <c r="F70" s="113"/>
      <c r="G70" s="113"/>
      <c r="H70" s="113"/>
      <c r="I70" s="113"/>
      <c r="J70" s="113"/>
      <c r="K70" s="113"/>
      <c r="L70" s="114"/>
      <c r="M70" s="105"/>
    </row>
    <row r="71" spans="2:17" ht="18.75" x14ac:dyDescent="0.3">
      <c r="B71" s="215" t="s">
        <v>414</v>
      </c>
      <c r="C71" s="215"/>
      <c r="D71" s="215"/>
      <c r="E71" s="215"/>
      <c r="F71" s="215"/>
      <c r="G71" s="215"/>
      <c r="H71" s="215"/>
      <c r="I71" s="215"/>
      <c r="J71" s="215"/>
      <c r="K71" s="215"/>
      <c r="L71" s="215"/>
      <c r="M71" s="105"/>
    </row>
    <row r="72" spans="2:17" ht="15" x14ac:dyDescent="0.25">
      <c r="B72" s="120" t="s">
        <v>1</v>
      </c>
      <c r="C72" s="120" t="s">
        <v>2</v>
      </c>
      <c r="D72" s="120" t="s">
        <v>3</v>
      </c>
      <c r="E72" s="120" t="s">
        <v>4</v>
      </c>
      <c r="F72" s="120" t="s">
        <v>5</v>
      </c>
      <c r="G72" s="120" t="s">
        <v>6</v>
      </c>
      <c r="H72" s="120" t="s">
        <v>7</v>
      </c>
      <c r="I72" s="120" t="s">
        <v>8</v>
      </c>
      <c r="J72" s="120" t="s">
        <v>9</v>
      </c>
      <c r="K72" s="120" t="s">
        <v>10</v>
      </c>
      <c r="L72" s="120" t="s">
        <v>11</v>
      </c>
      <c r="M72" s="105"/>
      <c r="O72" s="101" t="s">
        <v>428</v>
      </c>
      <c r="P72" s="101" t="s">
        <v>421</v>
      </c>
      <c r="Q72" s="101" t="s">
        <v>429</v>
      </c>
    </row>
    <row r="73" spans="2:17" x14ac:dyDescent="0.2">
      <c r="B73" s="108">
        <v>44713</v>
      </c>
      <c r="C73" s="104">
        <f>SUM(D73:L73)</f>
        <v>33</v>
      </c>
      <c r="D73" s="104">
        <v>15</v>
      </c>
      <c r="E73" s="104">
        <v>8</v>
      </c>
      <c r="F73" s="104">
        <v>3</v>
      </c>
      <c r="G73" s="104">
        <v>1</v>
      </c>
      <c r="H73" s="104">
        <v>1</v>
      </c>
      <c r="I73" s="104"/>
      <c r="J73" s="104">
        <v>2</v>
      </c>
      <c r="K73" s="104">
        <v>1</v>
      </c>
      <c r="L73" s="104">
        <v>2</v>
      </c>
      <c r="M73" s="105" t="s">
        <v>47</v>
      </c>
      <c r="O73" s="125">
        <f>(C73-'2021'!B31)/'2021'!B31</f>
        <v>-0.35294117647058826</v>
      </c>
      <c r="P73" s="125">
        <f>(D73-'2021'!C31)/'2021'!C31</f>
        <v>-0.63414634146341464</v>
      </c>
      <c r="Q73" s="125">
        <f>(SUM(E73:L73)-SUM('2021'!D31:K31))/SUM('2021'!D31:K31)</f>
        <v>0.8</v>
      </c>
    </row>
    <row r="74" spans="2:17" x14ac:dyDescent="0.2">
      <c r="B74" s="108">
        <v>44714</v>
      </c>
      <c r="C74" s="104">
        <f t="shared" ref="C74:C103" si="5">SUM(D74:L74)</f>
        <v>122</v>
      </c>
      <c r="D74" s="104">
        <v>88</v>
      </c>
      <c r="E74" s="104">
        <v>6</v>
      </c>
      <c r="F74" s="104">
        <v>15</v>
      </c>
      <c r="G74" s="104">
        <v>4</v>
      </c>
      <c r="H74" s="104"/>
      <c r="I74" s="104">
        <v>6</v>
      </c>
      <c r="J74" s="104">
        <v>1</v>
      </c>
      <c r="K74" s="104"/>
      <c r="L74" s="104">
        <v>2</v>
      </c>
      <c r="M74" s="105" t="s">
        <v>28</v>
      </c>
      <c r="O74" s="125">
        <f>(C74-'2021'!B32)/'2021'!B32</f>
        <v>-0.46724890829694321</v>
      </c>
      <c r="P74" s="125">
        <f>(D74-'2021'!C32)/'2021'!C32</f>
        <v>-0.59817351598173518</v>
      </c>
      <c r="Q74" s="125">
        <f>(SUM(E74:L74)-SUM('2021'!D32:K32))/SUM('2021'!D32:K32)</f>
        <v>2.4</v>
      </c>
    </row>
    <row r="75" spans="2:17" x14ac:dyDescent="0.2">
      <c r="B75" s="108">
        <v>44715</v>
      </c>
      <c r="C75" s="104">
        <f t="shared" si="5"/>
        <v>24</v>
      </c>
      <c r="D75" s="104">
        <v>22</v>
      </c>
      <c r="E75" s="104"/>
      <c r="F75" s="104">
        <v>1</v>
      </c>
      <c r="G75" s="104">
        <v>1</v>
      </c>
      <c r="H75" s="104"/>
      <c r="I75" s="104"/>
      <c r="J75" s="104"/>
      <c r="K75" s="104"/>
      <c r="L75" s="104"/>
      <c r="M75" s="105"/>
      <c r="O75" s="125">
        <f>(C75-'2021'!B33)/'2021'!B33</f>
        <v>9.0909090909090912E-2</v>
      </c>
      <c r="P75" s="125">
        <f>(D75-'2021'!C33)/'2021'!C33</f>
        <v>0.22222222222222221</v>
      </c>
      <c r="Q75" s="125">
        <f>(SUM(E75:L75)-SUM('2021'!D33:K33))/SUM('2021'!D33:K33)</f>
        <v>-0.5</v>
      </c>
    </row>
    <row r="76" spans="2:17" x14ac:dyDescent="0.2">
      <c r="B76" s="112">
        <v>44716</v>
      </c>
      <c r="C76" s="104">
        <f t="shared" si="5"/>
        <v>119</v>
      </c>
      <c r="D76" s="104">
        <v>88</v>
      </c>
      <c r="E76" s="104">
        <v>17</v>
      </c>
      <c r="F76" s="104">
        <v>11</v>
      </c>
      <c r="G76" s="104"/>
      <c r="H76" s="104">
        <v>2</v>
      </c>
      <c r="I76" s="104"/>
      <c r="J76" s="104">
        <v>1</v>
      </c>
      <c r="K76" s="104"/>
      <c r="L76" s="104"/>
      <c r="M76" s="105"/>
      <c r="O76" s="125">
        <f>(C76-'2021'!B34)/'2021'!B34</f>
        <v>3.103448275862069</v>
      </c>
      <c r="P76" s="125">
        <f>(D76-'2021'!C34)/'2021'!C34</f>
        <v>3.4</v>
      </c>
      <c r="Q76" s="125">
        <f>(SUM(E76:L76)-SUM('2021'!D34:K34))/SUM('2021'!D34:K34)</f>
        <v>2.4444444444444446</v>
      </c>
    </row>
    <row r="77" spans="2:17" x14ac:dyDescent="0.2">
      <c r="B77" s="112">
        <v>44717</v>
      </c>
      <c r="C77" s="104">
        <f t="shared" si="5"/>
        <v>51</v>
      </c>
      <c r="D77" s="104">
        <v>21</v>
      </c>
      <c r="E77" s="104">
        <v>16</v>
      </c>
      <c r="F77" s="104">
        <v>11</v>
      </c>
      <c r="G77" s="104"/>
      <c r="H77" s="104"/>
      <c r="I77" s="104"/>
      <c r="J77" s="104"/>
      <c r="K77" s="104">
        <v>3</v>
      </c>
      <c r="L77" s="104"/>
      <c r="M77" s="105"/>
      <c r="O77" s="125">
        <f>(C77-'2021'!B35)/'2021'!B35</f>
        <v>-0.17741935483870969</v>
      </c>
      <c r="P77" s="125">
        <f>(D77-'2021'!C35)/'2021'!C35</f>
        <v>-0.59615384615384615</v>
      </c>
      <c r="Q77" s="125">
        <f>(SUM(E77:L77)-SUM('2021'!D35:K35))/SUM('2021'!D35:K35)</f>
        <v>2</v>
      </c>
    </row>
    <row r="78" spans="2:17" x14ac:dyDescent="0.2">
      <c r="B78" s="108">
        <v>44718</v>
      </c>
      <c r="C78" s="104">
        <f t="shared" si="5"/>
        <v>86</v>
      </c>
      <c r="D78" s="104">
        <v>11</v>
      </c>
      <c r="E78" s="104">
        <v>25</v>
      </c>
      <c r="F78" s="104">
        <v>23</v>
      </c>
      <c r="G78" s="104">
        <v>3</v>
      </c>
      <c r="H78" s="104"/>
      <c r="I78" s="104">
        <v>8</v>
      </c>
      <c r="J78" s="104">
        <v>6</v>
      </c>
      <c r="K78" s="104">
        <v>4</v>
      </c>
      <c r="L78" s="104">
        <v>6</v>
      </c>
      <c r="M78" s="105" t="s">
        <v>497</v>
      </c>
      <c r="O78" s="125">
        <f>(C78-'2021'!B36)/'2021'!B36</f>
        <v>-6.5217391304347824E-2</v>
      </c>
      <c r="P78" s="125">
        <f>(D78-'2021'!C36)/'2021'!C36</f>
        <v>-0.875</v>
      </c>
      <c r="Q78" s="125">
        <f>(SUM(E78:L78)-SUM('2021'!D36:K36))/SUM('2021'!D36:K36)</f>
        <v>17.75</v>
      </c>
    </row>
    <row r="79" spans="2:17" x14ac:dyDescent="0.2">
      <c r="B79" s="108">
        <v>44719</v>
      </c>
      <c r="C79" s="104">
        <f t="shared" si="5"/>
        <v>56</v>
      </c>
      <c r="D79" s="104">
        <v>16</v>
      </c>
      <c r="E79" s="104">
        <v>20</v>
      </c>
      <c r="F79" s="104">
        <v>14</v>
      </c>
      <c r="G79" s="104"/>
      <c r="H79" s="104"/>
      <c r="I79" s="104">
        <v>3</v>
      </c>
      <c r="J79" s="104"/>
      <c r="K79" s="104">
        <v>1</v>
      </c>
      <c r="L79" s="104">
        <v>2</v>
      </c>
      <c r="M79" s="105" t="s">
        <v>19</v>
      </c>
      <c r="O79" s="125">
        <f>(C79-'2021'!B37)/'2021'!B37</f>
        <v>1.5454545454545454</v>
      </c>
      <c r="P79" s="125">
        <f>(D79-'2021'!C37)/'2021'!C37</f>
        <v>0.14285714285714285</v>
      </c>
      <c r="Q79" s="125">
        <f>(SUM(E79:L79)-SUM('2021'!D37:K37))/SUM('2021'!D37:K37)</f>
        <v>4</v>
      </c>
    </row>
    <row r="80" spans="2:17" x14ac:dyDescent="0.2">
      <c r="B80" s="108">
        <v>44720</v>
      </c>
      <c r="C80" s="104">
        <f t="shared" si="5"/>
        <v>59</v>
      </c>
      <c r="D80" s="104">
        <v>5</v>
      </c>
      <c r="E80" s="104">
        <v>20</v>
      </c>
      <c r="F80" s="104">
        <v>24</v>
      </c>
      <c r="G80" s="104"/>
      <c r="H80" s="104">
        <v>2</v>
      </c>
      <c r="I80" s="104">
        <v>6</v>
      </c>
      <c r="J80" s="104"/>
      <c r="K80" s="104">
        <v>1</v>
      </c>
      <c r="L80" s="104">
        <v>1</v>
      </c>
      <c r="M80" s="105" t="s">
        <v>47</v>
      </c>
      <c r="O80" s="125">
        <f>(C80-'2021'!B38)/'2021'!B38</f>
        <v>2.1052631578947367</v>
      </c>
      <c r="P80" s="125">
        <f>(D80-'2021'!C38)/'2021'!C38</f>
        <v>-0.66666666666666663</v>
      </c>
      <c r="Q80" s="125">
        <f>(SUM(E80:L80)-SUM('2021'!D38:K38))/SUM('2021'!D38:K38)</f>
        <v>12.5</v>
      </c>
    </row>
    <row r="81" spans="2:17" x14ac:dyDescent="0.2">
      <c r="B81" s="108">
        <v>44721</v>
      </c>
      <c r="C81" s="104">
        <f t="shared" si="5"/>
        <v>75</v>
      </c>
      <c r="D81" s="104">
        <v>10</v>
      </c>
      <c r="E81" s="104">
        <v>14</v>
      </c>
      <c r="F81" s="104">
        <v>24</v>
      </c>
      <c r="G81" s="104">
        <v>8</v>
      </c>
      <c r="H81" s="104"/>
      <c r="I81" s="104">
        <v>9</v>
      </c>
      <c r="J81" s="104">
        <v>2</v>
      </c>
      <c r="K81" s="104">
        <v>2</v>
      </c>
      <c r="L81" s="104">
        <v>6</v>
      </c>
      <c r="M81" s="105" t="s">
        <v>438</v>
      </c>
      <c r="O81" s="125">
        <f>(C81-'2021'!B39)/'2021'!B39</f>
        <v>1.027027027027027</v>
      </c>
      <c r="P81" s="125">
        <f>(D81-'2021'!C39)/'2021'!C39</f>
        <v>-0.62962962962962965</v>
      </c>
      <c r="Q81" s="125">
        <f>(SUM(E81:L81)-SUM('2021'!D39:K39))/SUM('2021'!D39:K39)</f>
        <v>5.5</v>
      </c>
    </row>
    <row r="82" spans="2:17" x14ac:dyDescent="0.2">
      <c r="B82" s="108">
        <v>44722</v>
      </c>
      <c r="C82" s="104">
        <f t="shared" si="5"/>
        <v>39</v>
      </c>
      <c r="D82" s="104">
        <v>15</v>
      </c>
      <c r="E82" s="104">
        <v>10</v>
      </c>
      <c r="F82" s="104">
        <v>9</v>
      </c>
      <c r="G82" s="104"/>
      <c r="H82" s="104"/>
      <c r="I82" s="104">
        <v>2</v>
      </c>
      <c r="J82" s="104"/>
      <c r="K82" s="104"/>
      <c r="L82" s="104">
        <v>3</v>
      </c>
      <c r="M82" s="105" t="s">
        <v>447</v>
      </c>
      <c r="O82" s="125">
        <f>(C82-'2021'!B40)/'2021'!B40</f>
        <v>0.69565217391304346</v>
      </c>
      <c r="P82" s="125">
        <f>(D82-'2021'!C40)/'2021'!C40</f>
        <v>-0.21052631578947367</v>
      </c>
      <c r="Q82" s="125">
        <f>(SUM(E82:L82)-SUM('2021'!D40:K40))/SUM('2021'!D40:K40)</f>
        <v>5</v>
      </c>
    </row>
    <row r="83" spans="2:17" x14ac:dyDescent="0.2">
      <c r="B83" s="112">
        <v>44723</v>
      </c>
      <c r="C83" s="104">
        <f t="shared" si="5"/>
        <v>74</v>
      </c>
      <c r="D83" s="104">
        <v>27</v>
      </c>
      <c r="E83" s="104">
        <v>16</v>
      </c>
      <c r="F83" s="104">
        <v>19</v>
      </c>
      <c r="G83" s="104">
        <v>6</v>
      </c>
      <c r="H83" s="104"/>
      <c r="I83" s="104">
        <v>5</v>
      </c>
      <c r="J83" s="104">
        <v>1</v>
      </c>
      <c r="K83" s="104"/>
      <c r="L83" s="104"/>
      <c r="M83" s="105"/>
      <c r="O83" s="125">
        <f>(C83-'2021'!B41)/'2021'!B41</f>
        <v>2.2173913043478262</v>
      </c>
      <c r="P83" s="125">
        <f>(D83-'2021'!C41)/'2021'!C41</f>
        <v>0.8</v>
      </c>
      <c r="Q83" s="125">
        <f>(SUM(E83:L83)-SUM('2021'!D41:K41))/SUM('2021'!D41:K41)</f>
        <v>4.875</v>
      </c>
    </row>
    <row r="84" spans="2:17" x14ac:dyDescent="0.2">
      <c r="B84" s="112">
        <v>44724</v>
      </c>
      <c r="C84" s="104">
        <f t="shared" si="5"/>
        <v>81</v>
      </c>
      <c r="D84" s="104">
        <v>52</v>
      </c>
      <c r="E84" s="104">
        <v>8</v>
      </c>
      <c r="F84" s="104">
        <v>14</v>
      </c>
      <c r="G84" s="104"/>
      <c r="H84" s="104">
        <v>1</v>
      </c>
      <c r="I84" s="104">
        <v>2</v>
      </c>
      <c r="J84" s="104">
        <v>3</v>
      </c>
      <c r="K84" s="104">
        <v>1</v>
      </c>
      <c r="L84" s="104"/>
      <c r="M84" s="105"/>
      <c r="O84" s="125">
        <f>(C84-'2021'!B42)/'2021'!B42</f>
        <v>1.0769230769230769</v>
      </c>
      <c r="P84" s="125">
        <f>(D84-'2021'!C42)/'2021'!C42</f>
        <v>0.625</v>
      </c>
      <c r="Q84" s="125">
        <f>(SUM(E84:L84)-SUM('2021'!D42:K42))/SUM('2021'!D42:K42)</f>
        <v>3.1428571428571428</v>
      </c>
    </row>
    <row r="85" spans="2:17" x14ac:dyDescent="0.2">
      <c r="B85" s="108">
        <v>44725</v>
      </c>
      <c r="C85" s="104">
        <f t="shared" si="5"/>
        <v>76</v>
      </c>
      <c r="D85" s="104">
        <v>18</v>
      </c>
      <c r="E85" s="104">
        <v>18</v>
      </c>
      <c r="F85" s="104">
        <v>24</v>
      </c>
      <c r="G85" s="104">
        <v>3</v>
      </c>
      <c r="H85" s="104">
        <v>2</v>
      </c>
      <c r="I85" s="104">
        <v>5</v>
      </c>
      <c r="J85" s="104"/>
      <c r="K85" s="104">
        <v>2</v>
      </c>
      <c r="L85" s="104">
        <v>4</v>
      </c>
      <c r="M85" s="105" t="s">
        <v>439</v>
      </c>
      <c r="O85" s="125">
        <f>(C85-'2021'!B43)/'2021'!B43</f>
        <v>-0.21649484536082475</v>
      </c>
      <c r="P85" s="125">
        <f>(D85-'2021'!C43)/'2021'!C43</f>
        <v>-0.8125</v>
      </c>
      <c r="Q85" s="125">
        <f>(SUM(E85:L85)-SUM('2021'!D43:K43))/SUM('2021'!D43:K43)</f>
        <v>57</v>
      </c>
    </row>
    <row r="86" spans="2:17" x14ac:dyDescent="0.2">
      <c r="B86" s="108">
        <v>44726</v>
      </c>
      <c r="C86" s="104">
        <f t="shared" si="5"/>
        <v>87</v>
      </c>
      <c r="D86" s="104">
        <v>11</v>
      </c>
      <c r="E86" s="104">
        <v>42</v>
      </c>
      <c r="F86" s="104">
        <v>19</v>
      </c>
      <c r="G86" s="104">
        <v>2</v>
      </c>
      <c r="H86" s="104">
        <v>1</v>
      </c>
      <c r="I86" s="104">
        <v>4</v>
      </c>
      <c r="J86" s="104">
        <v>1</v>
      </c>
      <c r="K86" s="104">
        <v>2</v>
      </c>
      <c r="L86" s="104">
        <v>5</v>
      </c>
      <c r="M86" s="105" t="s">
        <v>440</v>
      </c>
      <c r="O86" s="125">
        <f>(C86-'2021'!B44)/'2021'!B44</f>
        <v>0.52631578947368418</v>
      </c>
      <c r="P86" s="125">
        <f>(D86-'2021'!C44)/'2021'!C44</f>
        <v>-0.70270270270270274</v>
      </c>
      <c r="Q86" s="125">
        <f>(SUM(E86:L86)-SUM('2021'!D44:K44))/SUM('2021'!D44:K44)</f>
        <v>2.8</v>
      </c>
    </row>
    <row r="87" spans="2:17" x14ac:dyDescent="0.2">
      <c r="B87" s="108">
        <v>44727</v>
      </c>
      <c r="C87" s="104">
        <f t="shared" si="5"/>
        <v>66</v>
      </c>
      <c r="D87" s="104">
        <v>12</v>
      </c>
      <c r="E87" s="104">
        <v>15</v>
      </c>
      <c r="F87" s="104">
        <v>16</v>
      </c>
      <c r="G87" s="104">
        <v>4</v>
      </c>
      <c r="H87" s="104"/>
      <c r="I87" s="104">
        <v>11</v>
      </c>
      <c r="J87" s="104">
        <v>2</v>
      </c>
      <c r="K87" s="104"/>
      <c r="L87" s="104">
        <v>6</v>
      </c>
      <c r="M87" s="105" t="s">
        <v>442</v>
      </c>
      <c r="O87" s="125">
        <f>(C87-'2021'!B45)/'2021'!B45</f>
        <v>0.5</v>
      </c>
      <c r="P87" s="125">
        <f>(D87-'2021'!C45)/'2021'!C45</f>
        <v>-0.53846153846153844</v>
      </c>
      <c r="Q87" s="125">
        <f>(SUM(E87:L87)-SUM('2021'!D45:K45))/SUM('2021'!D45:K45)</f>
        <v>2</v>
      </c>
    </row>
    <row r="88" spans="2:17" x14ac:dyDescent="0.2">
      <c r="B88" s="108">
        <v>44728</v>
      </c>
      <c r="C88" s="104">
        <f t="shared" si="5"/>
        <v>70</v>
      </c>
      <c r="D88" s="104">
        <v>28</v>
      </c>
      <c r="E88" s="104">
        <v>9</v>
      </c>
      <c r="F88" s="104">
        <v>10</v>
      </c>
      <c r="G88" s="104">
        <v>19</v>
      </c>
      <c r="H88" s="104">
        <v>2</v>
      </c>
      <c r="I88" s="104"/>
      <c r="J88" s="104"/>
      <c r="K88" s="104"/>
      <c r="L88" s="104">
        <v>2</v>
      </c>
      <c r="M88" s="105" t="s">
        <v>441</v>
      </c>
      <c r="O88" s="125">
        <f>(C88-'2021'!B46)/'2021'!B46</f>
        <v>0.79487179487179482</v>
      </c>
      <c r="P88" s="125">
        <f>(D88-'2021'!C46)/'2021'!C46</f>
        <v>0.55555555555555558</v>
      </c>
      <c r="Q88" s="125">
        <f>(SUM(E88:L88)-SUM('2021'!D46:K46))/SUM('2021'!D46:K46)</f>
        <v>1</v>
      </c>
    </row>
    <row r="89" spans="2:17" x14ac:dyDescent="0.2">
      <c r="B89" s="108">
        <v>44729</v>
      </c>
      <c r="C89" s="104">
        <f t="shared" si="5"/>
        <v>64</v>
      </c>
      <c r="D89" s="104">
        <v>25</v>
      </c>
      <c r="E89" s="104">
        <v>13</v>
      </c>
      <c r="F89" s="104">
        <v>24</v>
      </c>
      <c r="G89" s="104"/>
      <c r="H89" s="104"/>
      <c r="I89" s="104">
        <v>2</v>
      </c>
      <c r="J89" s="104"/>
      <c r="K89" s="104"/>
      <c r="L89" s="104"/>
      <c r="M89" s="105" t="s">
        <v>162</v>
      </c>
      <c r="O89" s="125">
        <f>(C89-'2021'!B47)/'2021'!B47</f>
        <v>2.7647058823529411</v>
      </c>
      <c r="P89" s="125">
        <f>(D89-'2021'!C47)/'2021'!C47</f>
        <v>0.66666666666666663</v>
      </c>
      <c r="Q89" s="125">
        <f>(SUM(E89:L89)-SUM('2021'!D47:K47))/SUM('2021'!D47:K47)</f>
        <v>18.5</v>
      </c>
    </row>
    <row r="90" spans="2:17" x14ac:dyDescent="0.2">
      <c r="B90" s="112">
        <v>44730</v>
      </c>
      <c r="C90" s="104">
        <f t="shared" si="5"/>
        <v>47</v>
      </c>
      <c r="D90" s="104">
        <v>23</v>
      </c>
      <c r="E90" s="104">
        <v>7</v>
      </c>
      <c r="F90" s="104">
        <v>8</v>
      </c>
      <c r="G90" s="104">
        <v>6</v>
      </c>
      <c r="H90" s="104"/>
      <c r="I90" s="104"/>
      <c r="J90" s="104">
        <v>2</v>
      </c>
      <c r="K90" s="104">
        <v>1</v>
      </c>
      <c r="L90" s="104"/>
      <c r="M90" s="105"/>
      <c r="O90" s="125">
        <f>(C90-'2021'!B48)/'2021'!B48</f>
        <v>1.6111111111111112</v>
      </c>
      <c r="P90" s="125">
        <f>(D90-'2021'!C48)/'2021'!C48</f>
        <v>1.3</v>
      </c>
      <c r="Q90" s="125">
        <f>(SUM(E90:L90)-SUM('2021'!D48:K48))/SUM('2021'!D48:K48)</f>
        <v>2</v>
      </c>
    </row>
    <row r="91" spans="2:17" x14ac:dyDescent="0.2">
      <c r="B91" s="112">
        <v>44731</v>
      </c>
      <c r="C91" s="104">
        <f t="shared" si="5"/>
        <v>65</v>
      </c>
      <c r="D91" s="104">
        <v>30</v>
      </c>
      <c r="E91" s="104">
        <v>13</v>
      </c>
      <c r="F91" s="104">
        <v>5</v>
      </c>
      <c r="G91" s="104">
        <v>1</v>
      </c>
      <c r="H91" s="104">
        <v>1</v>
      </c>
      <c r="I91" s="104">
        <v>6</v>
      </c>
      <c r="J91" s="104">
        <v>4</v>
      </c>
      <c r="K91" s="104"/>
      <c r="L91" s="104">
        <v>5</v>
      </c>
      <c r="M91" s="105" t="s">
        <v>443</v>
      </c>
      <c r="O91" s="125">
        <f>(C91-'2021'!B49)/'2021'!B49</f>
        <v>-2.9850746268656716E-2</v>
      </c>
      <c r="P91" s="125">
        <f>(D91-'2021'!C49)/'2021'!C49</f>
        <v>-0.375</v>
      </c>
      <c r="Q91" s="125">
        <f>(SUM(E91:L91)-SUM('2021'!D49:K49))/SUM('2021'!D49:K49)</f>
        <v>0.84210526315789469</v>
      </c>
    </row>
    <row r="92" spans="2:17" x14ac:dyDescent="0.2">
      <c r="B92" s="108">
        <v>44732</v>
      </c>
      <c r="C92" s="104">
        <f t="shared" si="5"/>
        <v>47</v>
      </c>
      <c r="D92" s="104">
        <v>17</v>
      </c>
      <c r="E92" s="104">
        <v>2</v>
      </c>
      <c r="F92" s="104">
        <v>8</v>
      </c>
      <c r="G92" s="104"/>
      <c r="H92" s="104">
        <v>4</v>
      </c>
      <c r="I92" s="104">
        <v>6</v>
      </c>
      <c r="J92" s="104"/>
      <c r="K92" s="104">
        <v>8</v>
      </c>
      <c r="L92" s="104">
        <v>2</v>
      </c>
      <c r="M92" s="105" t="s">
        <v>26</v>
      </c>
      <c r="O92" s="125">
        <f>(C92-'2021'!B50)/'2021'!B50</f>
        <v>-0.46590909090909088</v>
      </c>
      <c r="P92" s="125">
        <f>(D92-'2021'!C50)/'2021'!C50</f>
        <v>-0.75</v>
      </c>
      <c r="Q92" s="125">
        <f>(SUM(E92:L92)-SUM('2021'!D50:K50))/SUM('2021'!D50:K50)</f>
        <v>0.5</v>
      </c>
    </row>
    <row r="93" spans="2:17" x14ac:dyDescent="0.2">
      <c r="B93" s="108">
        <v>44733</v>
      </c>
      <c r="C93" s="104">
        <f t="shared" si="5"/>
        <v>72</v>
      </c>
      <c r="D93" s="109">
        <v>13</v>
      </c>
      <c r="E93" s="109">
        <v>36</v>
      </c>
      <c r="F93" s="109">
        <v>9</v>
      </c>
      <c r="G93" s="109">
        <v>2</v>
      </c>
      <c r="H93" s="109">
        <v>2</v>
      </c>
      <c r="I93" s="109">
        <v>6</v>
      </c>
      <c r="J93" s="109"/>
      <c r="K93" s="109"/>
      <c r="L93" s="109">
        <v>4</v>
      </c>
      <c r="M93" s="105" t="s">
        <v>445</v>
      </c>
      <c r="O93" s="125">
        <f>(C93-'2021'!B51)/'2021'!B51</f>
        <v>0.53191489361702127</v>
      </c>
      <c r="P93" s="125">
        <f>(D93-'2021'!C51)/'2021'!C51</f>
        <v>-0.35</v>
      </c>
      <c r="Q93" s="125">
        <f>(SUM(E93:L93)-SUM('2021'!D51:K51))/SUM('2021'!D51:K51)</f>
        <v>1.1851851851851851</v>
      </c>
    </row>
    <row r="94" spans="2:17" x14ac:dyDescent="0.2">
      <c r="B94" s="108">
        <v>44734</v>
      </c>
      <c r="C94" s="104">
        <f t="shared" si="5"/>
        <v>63</v>
      </c>
      <c r="D94" s="104">
        <v>14</v>
      </c>
      <c r="E94" s="104">
        <v>23</v>
      </c>
      <c r="F94" s="104">
        <v>6</v>
      </c>
      <c r="G94" s="104">
        <v>6</v>
      </c>
      <c r="H94" s="104">
        <v>4</v>
      </c>
      <c r="I94" s="104">
        <v>2</v>
      </c>
      <c r="J94" s="104">
        <v>1</v>
      </c>
      <c r="K94" s="104">
        <v>2</v>
      </c>
      <c r="L94" s="104">
        <v>5</v>
      </c>
      <c r="M94" s="101" t="s">
        <v>444</v>
      </c>
      <c r="O94" s="125">
        <f>(C94-'2021'!B52)/'2021'!B52</f>
        <v>0.3125</v>
      </c>
      <c r="P94" s="125">
        <f>(D94-'2021'!C52)/'2021'!C52</f>
        <v>-0.39130434782608697</v>
      </c>
      <c r="Q94" s="125">
        <f>(SUM(E94:L94)-SUM('2021'!D52:K52))/SUM('2021'!D52:K52)</f>
        <v>0.96</v>
      </c>
    </row>
    <row r="95" spans="2:17" x14ac:dyDescent="0.2">
      <c r="B95" s="108">
        <v>44735</v>
      </c>
      <c r="C95" s="104">
        <f t="shared" si="5"/>
        <v>75</v>
      </c>
      <c r="D95" s="104">
        <v>17</v>
      </c>
      <c r="E95" s="104">
        <v>16</v>
      </c>
      <c r="F95" s="104">
        <v>27</v>
      </c>
      <c r="G95" s="104">
        <v>2</v>
      </c>
      <c r="H95" s="104">
        <v>2</v>
      </c>
      <c r="I95" s="104">
        <v>4</v>
      </c>
      <c r="J95" s="104">
        <v>5</v>
      </c>
      <c r="K95" s="104">
        <v>2</v>
      </c>
      <c r="L95" s="104"/>
      <c r="M95" s="105"/>
      <c r="O95" s="125">
        <f>(C95-'2021'!B53)/'2021'!B53</f>
        <v>1.027027027027027</v>
      </c>
      <c r="P95" s="125">
        <f>(D95-'2021'!C53)/'2021'!C53</f>
        <v>-0.19047619047619047</v>
      </c>
      <c r="Q95" s="125">
        <f>(SUM(E95:L95)-SUM('2021'!D53:K53))/SUM('2021'!D53:K53)</f>
        <v>2.625</v>
      </c>
    </row>
    <row r="96" spans="2:17" x14ac:dyDescent="0.2">
      <c r="B96" s="108">
        <v>44736</v>
      </c>
      <c r="C96" s="104">
        <f t="shared" si="5"/>
        <v>56</v>
      </c>
      <c r="D96" s="104">
        <v>20</v>
      </c>
      <c r="E96" s="104">
        <v>16</v>
      </c>
      <c r="F96" s="104">
        <v>9</v>
      </c>
      <c r="G96" s="104">
        <v>4</v>
      </c>
      <c r="H96" s="104">
        <v>1</v>
      </c>
      <c r="I96" s="104">
        <v>6</v>
      </c>
      <c r="J96" s="104"/>
      <c r="K96" s="104"/>
      <c r="L96" s="104"/>
      <c r="M96" s="105"/>
      <c r="O96" s="125">
        <f>(C96-'2021'!B54)/'2021'!B54</f>
        <v>0.55555555555555558</v>
      </c>
      <c r="P96" s="125">
        <f>(D96-'2021'!C54)/'2021'!C54</f>
        <v>-0.33333333333333331</v>
      </c>
      <c r="Q96" s="125">
        <f>(SUM(E96:L96)-SUM('2021'!D54:K54))/SUM('2021'!D54:K54)</f>
        <v>5</v>
      </c>
    </row>
    <row r="97" spans="2:17" x14ac:dyDescent="0.2">
      <c r="B97" s="112">
        <v>44737</v>
      </c>
      <c r="C97" s="104">
        <f t="shared" si="5"/>
        <v>64</v>
      </c>
      <c r="D97" s="104">
        <v>35</v>
      </c>
      <c r="E97" s="104">
        <v>3</v>
      </c>
      <c r="F97" s="104">
        <v>5</v>
      </c>
      <c r="G97" s="104">
        <v>2</v>
      </c>
      <c r="H97" s="104">
        <v>2</v>
      </c>
      <c r="I97" s="104">
        <v>8</v>
      </c>
      <c r="J97" s="104">
        <v>2</v>
      </c>
      <c r="K97" s="104">
        <v>1</v>
      </c>
      <c r="L97" s="104">
        <v>6</v>
      </c>
      <c r="M97" s="105" t="s">
        <v>446</v>
      </c>
      <c r="O97" s="125">
        <f>(C97-'2021'!B55)/'2021'!B55</f>
        <v>0.6</v>
      </c>
      <c r="P97" s="125">
        <f>(D97-'2021'!C55)/'2021'!C55</f>
        <v>2.9411764705882353E-2</v>
      </c>
      <c r="Q97" s="125">
        <f>(SUM(E97:L97)-SUM('2021'!D55:K55))/SUM('2021'!D55:K55)</f>
        <v>3.8333333333333335</v>
      </c>
    </row>
    <row r="98" spans="2:17" x14ac:dyDescent="0.2">
      <c r="B98" s="112">
        <v>44738</v>
      </c>
      <c r="C98" s="104">
        <f t="shared" si="5"/>
        <v>56</v>
      </c>
      <c r="D98" s="104">
        <v>31</v>
      </c>
      <c r="E98" s="104">
        <v>9</v>
      </c>
      <c r="F98" s="104">
        <v>6</v>
      </c>
      <c r="G98" s="104">
        <v>3</v>
      </c>
      <c r="H98" s="104">
        <v>1</v>
      </c>
      <c r="I98" s="104">
        <v>5</v>
      </c>
      <c r="J98" s="104"/>
      <c r="K98" s="104"/>
      <c r="L98" s="104">
        <v>1</v>
      </c>
      <c r="M98" s="105" t="s">
        <v>100</v>
      </c>
      <c r="O98" s="125">
        <f>(C98-'2021'!B56)/'2021'!B56</f>
        <v>-0.25333333333333335</v>
      </c>
      <c r="P98" s="125">
        <f>(D98-'2021'!C56)/'2021'!C56</f>
        <v>-0.5</v>
      </c>
      <c r="Q98" s="125">
        <f>(SUM(E98:L98)-SUM('2021'!D56:K56))/SUM('2021'!D56:K56)</f>
        <v>0.92307692307692313</v>
      </c>
    </row>
    <row r="99" spans="2:17" x14ac:dyDescent="0.2">
      <c r="B99" s="108">
        <v>44739</v>
      </c>
      <c r="C99" s="104">
        <f t="shared" si="5"/>
        <v>54</v>
      </c>
      <c r="D99" s="104">
        <v>9</v>
      </c>
      <c r="E99" s="104">
        <v>15</v>
      </c>
      <c r="F99" s="104">
        <v>14</v>
      </c>
      <c r="G99" s="104">
        <v>3</v>
      </c>
      <c r="H99" s="104">
        <v>5</v>
      </c>
      <c r="I99" s="104">
        <v>5</v>
      </c>
      <c r="J99" s="104"/>
      <c r="K99" s="104">
        <v>2</v>
      </c>
      <c r="L99" s="104">
        <v>1</v>
      </c>
      <c r="M99" s="105" t="s">
        <v>129</v>
      </c>
      <c r="O99" s="125">
        <f>(C99-'2021'!B57)/'2021'!B57</f>
        <v>-0.49532710280373832</v>
      </c>
      <c r="P99" s="125">
        <f>(D99-'2021'!C57)/'2021'!C57</f>
        <v>-0.90816326530612246</v>
      </c>
      <c r="Q99" s="125">
        <f>(SUM(E99:L99)-SUM('2021'!D57:K57))/SUM('2021'!D57:K57)</f>
        <v>4</v>
      </c>
    </row>
    <row r="100" spans="2:17" x14ac:dyDescent="0.2">
      <c r="B100" s="108">
        <v>44740</v>
      </c>
      <c r="C100" s="104">
        <f t="shared" si="5"/>
        <v>60</v>
      </c>
      <c r="D100" s="104">
        <v>18</v>
      </c>
      <c r="E100" s="104">
        <v>18</v>
      </c>
      <c r="F100" s="104">
        <v>11</v>
      </c>
      <c r="G100" s="104"/>
      <c r="H100" s="104">
        <v>2</v>
      </c>
      <c r="I100" s="104">
        <v>8</v>
      </c>
      <c r="J100" s="104">
        <v>1</v>
      </c>
      <c r="K100" s="104"/>
      <c r="L100" s="104">
        <v>2</v>
      </c>
      <c r="M100" s="105" t="s">
        <v>28</v>
      </c>
      <c r="O100" s="125">
        <f>(C100-'2021'!B58)/'2021'!B58</f>
        <v>-3.2258064516129031E-2</v>
      </c>
      <c r="P100" s="125">
        <f>(D100-'2021'!C58)/'2021'!C58</f>
        <v>-0.47058823529411764</v>
      </c>
      <c r="Q100" s="125">
        <f>(SUM(E100:L100)-SUM('2021'!D58:K58))/SUM('2021'!D58:K58)</f>
        <v>0.5</v>
      </c>
    </row>
    <row r="101" spans="2:17" x14ac:dyDescent="0.2">
      <c r="B101" s="108">
        <v>44741</v>
      </c>
      <c r="C101" s="104">
        <f t="shared" si="5"/>
        <v>63</v>
      </c>
      <c r="D101" s="104">
        <v>24</v>
      </c>
      <c r="E101" s="104">
        <v>11</v>
      </c>
      <c r="F101" s="104">
        <v>4</v>
      </c>
      <c r="G101" s="104">
        <v>2</v>
      </c>
      <c r="H101" s="104">
        <v>2</v>
      </c>
      <c r="I101" s="104">
        <v>8</v>
      </c>
      <c r="J101" s="104">
        <v>3</v>
      </c>
      <c r="K101" s="104">
        <v>5</v>
      </c>
      <c r="L101" s="104">
        <v>4</v>
      </c>
      <c r="M101" s="101" t="s">
        <v>204</v>
      </c>
      <c r="O101" s="125">
        <f>(C101-'2021'!B59)/'2021'!B59</f>
        <v>0.21153846153846154</v>
      </c>
      <c r="P101" s="125">
        <f>(D101-'2021'!C59)/'2021'!C59</f>
        <v>-0.25</v>
      </c>
      <c r="Q101" s="125">
        <f>(SUM(E101:L101)-SUM('2021'!D59:K59))/SUM('2021'!D59:K59)</f>
        <v>0.95</v>
      </c>
    </row>
    <row r="102" spans="2:17" x14ac:dyDescent="0.2">
      <c r="B102" s="108">
        <v>44742</v>
      </c>
      <c r="C102" s="104">
        <f t="shared" si="5"/>
        <v>37</v>
      </c>
      <c r="D102" s="104">
        <v>15</v>
      </c>
      <c r="E102" s="104">
        <v>8</v>
      </c>
      <c r="F102" s="104">
        <v>4</v>
      </c>
      <c r="G102" s="104"/>
      <c r="H102" s="104"/>
      <c r="I102" s="104">
        <v>4</v>
      </c>
      <c r="J102" s="104">
        <v>4</v>
      </c>
      <c r="K102" s="104"/>
      <c r="L102" s="104">
        <v>2</v>
      </c>
      <c r="M102" s="105" t="s">
        <v>125</v>
      </c>
      <c r="O102" s="125">
        <f>(C102-'2021'!B60)/'2021'!B60</f>
        <v>-0.19565217391304349</v>
      </c>
      <c r="P102" s="125">
        <f>(D102-'2021'!C60)/'2021'!C60</f>
        <v>-0.5</v>
      </c>
      <c r="Q102" s="125">
        <f>(SUM(E102:L102)-SUM('2021'!D60:K60))/SUM('2021'!D60:K60)</f>
        <v>0.375</v>
      </c>
    </row>
    <row r="103" spans="2:17" x14ac:dyDescent="0.2">
      <c r="B103" s="103" t="s">
        <v>20</v>
      </c>
      <c r="C103" s="104">
        <f t="shared" si="5"/>
        <v>1941</v>
      </c>
      <c r="D103" s="110">
        <f t="shared" ref="D103:L103" si="6">SUM(D73:D102)</f>
        <v>730</v>
      </c>
      <c r="E103" s="110">
        <f t="shared" si="6"/>
        <v>434</v>
      </c>
      <c r="F103" s="110">
        <f t="shared" si="6"/>
        <v>377</v>
      </c>
      <c r="G103" s="110">
        <f t="shared" si="6"/>
        <v>82</v>
      </c>
      <c r="H103" s="110">
        <f t="shared" si="6"/>
        <v>37</v>
      </c>
      <c r="I103" s="110">
        <f t="shared" si="6"/>
        <v>131</v>
      </c>
      <c r="J103" s="110">
        <f t="shared" si="6"/>
        <v>41</v>
      </c>
      <c r="K103" s="110">
        <f t="shared" si="6"/>
        <v>38</v>
      </c>
      <c r="L103" s="110">
        <f t="shared" si="6"/>
        <v>71</v>
      </c>
      <c r="M103" s="105"/>
      <c r="O103" s="125">
        <f>(C103-'2021'!B61)/'2021'!B61</f>
        <v>0.19446153846153846</v>
      </c>
      <c r="P103" s="125">
        <f>(D103-'2021'!C61)/'2021'!C61</f>
        <v>-0.42155309033280508</v>
      </c>
      <c r="Q103" s="125">
        <f>(SUM(E103:L103)-SUM('2021'!D61:K61))/SUM('2021'!D61:K61)</f>
        <v>2.3360881542699725</v>
      </c>
    </row>
    <row r="104" spans="2:17" x14ac:dyDescent="0.2">
      <c r="B104" s="111"/>
      <c r="C104" s="121"/>
      <c r="D104" s="113"/>
      <c r="E104" s="113"/>
      <c r="F104" s="113"/>
      <c r="G104" s="113"/>
      <c r="H104" s="113"/>
      <c r="I104" s="113"/>
      <c r="J104" s="113"/>
      <c r="K104" s="113"/>
      <c r="L104" s="114"/>
      <c r="M104" s="105"/>
    </row>
    <row r="105" spans="2:17" ht="18.75" x14ac:dyDescent="0.3">
      <c r="B105" s="216" t="s">
        <v>415</v>
      </c>
      <c r="C105" s="216">
        <f>SUM(D105:L105)</f>
        <v>0</v>
      </c>
      <c r="D105" s="216"/>
      <c r="E105" s="216"/>
      <c r="F105" s="216"/>
      <c r="G105" s="216"/>
      <c r="H105" s="216"/>
      <c r="I105" s="216"/>
      <c r="J105" s="216"/>
      <c r="K105" s="216"/>
      <c r="L105" s="216"/>
      <c r="M105" s="105"/>
    </row>
    <row r="106" spans="2:17" ht="15" x14ac:dyDescent="0.25">
      <c r="B106" s="120" t="s">
        <v>1</v>
      </c>
      <c r="C106" s="104" t="s">
        <v>2</v>
      </c>
      <c r="D106" s="120" t="s">
        <v>3</v>
      </c>
      <c r="E106" s="120" t="s">
        <v>4</v>
      </c>
      <c r="F106" s="120" t="s">
        <v>5</v>
      </c>
      <c r="G106" s="120" t="s">
        <v>6</v>
      </c>
      <c r="H106" s="120" t="s">
        <v>7</v>
      </c>
      <c r="I106" s="120" t="s">
        <v>8</v>
      </c>
      <c r="J106" s="120" t="s">
        <v>9</v>
      </c>
      <c r="K106" s="120" t="s">
        <v>10</v>
      </c>
      <c r="L106" s="120" t="s">
        <v>11</v>
      </c>
      <c r="M106" s="105"/>
      <c r="O106" s="101" t="s">
        <v>428</v>
      </c>
      <c r="P106" s="101" t="s">
        <v>421</v>
      </c>
      <c r="Q106" s="101" t="s">
        <v>429</v>
      </c>
    </row>
    <row r="107" spans="2:17" x14ac:dyDescent="0.2">
      <c r="B107" s="108">
        <v>44743</v>
      </c>
      <c r="C107" s="104">
        <f>SUM(D107:L107)</f>
        <v>55</v>
      </c>
      <c r="D107" s="104">
        <v>13</v>
      </c>
      <c r="E107" s="104">
        <v>10</v>
      </c>
      <c r="F107" s="104">
        <v>19</v>
      </c>
      <c r="G107" s="104">
        <v>2</v>
      </c>
      <c r="H107" s="104">
        <v>5</v>
      </c>
      <c r="I107" s="104">
        <v>4</v>
      </c>
      <c r="J107" s="104">
        <v>2</v>
      </c>
      <c r="K107" s="104"/>
      <c r="L107" s="104"/>
      <c r="M107" s="105"/>
      <c r="O107" s="125">
        <f>(C107-'2021'!B65)/'2021'!B65</f>
        <v>0.19565217391304349</v>
      </c>
      <c r="P107" s="125">
        <f>(D107-'2021'!C65)/'2021'!C65</f>
        <v>-0.40909090909090912</v>
      </c>
      <c r="Q107" s="125">
        <f>(SUM(E107:L107)-SUM('2021'!D65:K65))/SUM('2021'!D65:K65)</f>
        <v>0.75</v>
      </c>
    </row>
    <row r="108" spans="2:17" x14ac:dyDescent="0.2">
      <c r="B108" s="112">
        <v>44744</v>
      </c>
      <c r="C108" s="104">
        <f t="shared" ref="C108:C138" si="7">SUM(D108:L108)</f>
        <v>45</v>
      </c>
      <c r="D108" s="104">
        <v>35</v>
      </c>
      <c r="E108" s="104">
        <v>4</v>
      </c>
      <c r="F108" s="104">
        <v>4</v>
      </c>
      <c r="G108" s="104"/>
      <c r="H108" s="104"/>
      <c r="I108" s="104">
        <v>2</v>
      </c>
      <c r="J108" s="104"/>
      <c r="K108" s="104"/>
      <c r="L108" s="104"/>
      <c r="M108" s="105"/>
      <c r="O108" s="125">
        <f>(C108-'2021'!B66)/'2021'!B66</f>
        <v>0.40625</v>
      </c>
      <c r="P108" s="125">
        <f>(D108-'2021'!C66)/'2021'!C66</f>
        <v>0.29629629629629628</v>
      </c>
      <c r="Q108" s="125">
        <f>(SUM(E108:L108)-SUM('2021'!D66:K66))/SUM('2021'!D66:K66)</f>
        <v>1</v>
      </c>
    </row>
    <row r="109" spans="2:17" x14ac:dyDescent="0.2">
      <c r="B109" s="112">
        <v>44745</v>
      </c>
      <c r="C109" s="104">
        <f t="shared" si="7"/>
        <v>51</v>
      </c>
      <c r="D109" s="104">
        <v>40</v>
      </c>
      <c r="E109" s="104">
        <v>1</v>
      </c>
      <c r="F109" s="104">
        <v>2</v>
      </c>
      <c r="G109" s="104">
        <v>4</v>
      </c>
      <c r="H109" s="104"/>
      <c r="I109" s="104"/>
      <c r="J109" s="104">
        <v>2</v>
      </c>
      <c r="K109" s="104"/>
      <c r="L109" s="104">
        <v>2</v>
      </c>
      <c r="M109" s="105" t="s">
        <v>204</v>
      </c>
      <c r="O109" s="125">
        <f>(C109-'2021'!B67)/'2021'!B67</f>
        <v>0.41666666666666669</v>
      </c>
      <c r="P109" s="125">
        <f>(D109-'2021'!C67)/'2021'!C67</f>
        <v>0.48148148148148145</v>
      </c>
      <c r="Q109" s="125">
        <f>(SUM(E109:L109)-SUM('2021'!D67:K67))/SUM('2021'!D67:K67)</f>
        <v>0.22222222222222221</v>
      </c>
    </row>
    <row r="110" spans="2:17" x14ac:dyDescent="0.2">
      <c r="B110" s="108">
        <v>44746</v>
      </c>
      <c r="C110" s="104">
        <f t="shared" si="7"/>
        <v>52</v>
      </c>
      <c r="D110" s="104">
        <v>14</v>
      </c>
      <c r="E110" s="104">
        <v>11</v>
      </c>
      <c r="F110" s="104">
        <v>9</v>
      </c>
      <c r="G110" s="104">
        <v>9</v>
      </c>
      <c r="H110" s="104"/>
      <c r="I110" s="104">
        <v>3</v>
      </c>
      <c r="J110" s="104"/>
      <c r="K110" s="104">
        <v>4</v>
      </c>
      <c r="L110" s="104">
        <v>2</v>
      </c>
      <c r="M110" s="105" t="s">
        <v>28</v>
      </c>
      <c r="O110" s="125">
        <f>(C110-'2021'!B68)/'2021'!B68</f>
        <v>0.5757575757575758</v>
      </c>
      <c r="P110" s="125">
        <f>(D110-'2021'!C68)/'2021'!C68</f>
        <v>-0.44</v>
      </c>
      <c r="Q110" s="125">
        <f>(SUM(E110:L110)-SUM('2021'!D68:K68))/SUM('2021'!D68:K68)</f>
        <v>3.75</v>
      </c>
    </row>
    <row r="111" spans="2:17" x14ac:dyDescent="0.2">
      <c r="B111" s="108">
        <v>44747</v>
      </c>
      <c r="C111" s="104">
        <f t="shared" si="7"/>
        <v>62</v>
      </c>
      <c r="D111" s="104">
        <v>15</v>
      </c>
      <c r="E111" s="104">
        <v>14</v>
      </c>
      <c r="F111" s="104">
        <v>7</v>
      </c>
      <c r="G111" s="104">
        <v>11</v>
      </c>
      <c r="H111" s="104">
        <v>8</v>
      </c>
      <c r="I111" s="104">
        <v>3</v>
      </c>
      <c r="J111" s="104"/>
      <c r="K111" s="104">
        <v>3</v>
      </c>
      <c r="L111" s="104">
        <v>1</v>
      </c>
      <c r="M111" s="105" t="s">
        <v>100</v>
      </c>
      <c r="O111" s="125">
        <f>(C111-'2021'!B69)/'2021'!B69</f>
        <v>-1.5873015873015872E-2</v>
      </c>
      <c r="P111" s="125">
        <f>(D111-'2021'!C69)/'2021'!C69</f>
        <v>-0.54545454545454541</v>
      </c>
      <c r="Q111" s="125">
        <f>(SUM(E111:L111)-SUM('2021'!D69:K69))/SUM('2021'!D69:K69)</f>
        <v>0.56666666666666665</v>
      </c>
    </row>
    <row r="112" spans="2:17" x14ac:dyDescent="0.2">
      <c r="B112" s="108">
        <v>44748</v>
      </c>
      <c r="C112" s="104">
        <f t="shared" si="7"/>
        <v>54</v>
      </c>
      <c r="D112" s="104">
        <v>15</v>
      </c>
      <c r="E112" s="104">
        <v>17</v>
      </c>
      <c r="F112" s="104">
        <v>9</v>
      </c>
      <c r="G112" s="104">
        <v>2</v>
      </c>
      <c r="H112" s="104"/>
      <c r="I112" s="104">
        <v>6</v>
      </c>
      <c r="J112" s="104"/>
      <c r="K112" s="104">
        <v>2</v>
      </c>
      <c r="L112" s="104">
        <v>3</v>
      </c>
      <c r="M112" s="105" t="s">
        <v>448</v>
      </c>
      <c r="O112" s="125">
        <f>(C112-'2021'!B70)/'2021'!B70</f>
        <v>-0.12903225806451613</v>
      </c>
      <c r="P112" s="125">
        <f>(D112-'2021'!C70)/'2021'!C70</f>
        <v>-0.625</v>
      </c>
      <c r="Q112" s="125">
        <f>(SUM(E112:L112)-SUM('2021'!D70:K70))/SUM('2021'!D70:K70)</f>
        <v>0.77272727272727271</v>
      </c>
    </row>
    <row r="113" spans="2:17" x14ac:dyDescent="0.2">
      <c r="B113" s="108">
        <v>44749</v>
      </c>
      <c r="C113" s="104">
        <f t="shared" si="7"/>
        <v>48</v>
      </c>
      <c r="D113" s="104">
        <v>13</v>
      </c>
      <c r="E113" s="104">
        <v>4</v>
      </c>
      <c r="F113" s="104">
        <v>16</v>
      </c>
      <c r="G113" s="104">
        <v>4</v>
      </c>
      <c r="H113" s="104">
        <v>2</v>
      </c>
      <c r="I113" s="104">
        <v>3</v>
      </c>
      <c r="J113" s="104"/>
      <c r="K113" s="104">
        <v>2</v>
      </c>
      <c r="L113" s="104">
        <v>4</v>
      </c>
      <c r="M113" s="105" t="s">
        <v>449</v>
      </c>
      <c r="O113" s="125">
        <f>(C113-'2021'!B71)/'2021'!B71</f>
        <v>0.41176470588235292</v>
      </c>
      <c r="P113" s="125">
        <f>(D113-'2021'!C71)/'2021'!C71</f>
        <v>-0.35</v>
      </c>
      <c r="Q113" s="125">
        <f>(SUM(E113:L113)-SUM('2021'!D71:K71))/SUM('2021'!D71:K71)</f>
        <v>1.5</v>
      </c>
    </row>
    <row r="114" spans="2:17" x14ac:dyDescent="0.2">
      <c r="B114" s="108">
        <v>44750</v>
      </c>
      <c r="C114" s="104">
        <f t="shared" si="7"/>
        <v>64</v>
      </c>
      <c r="D114" s="104">
        <v>20</v>
      </c>
      <c r="E114" s="104">
        <v>20</v>
      </c>
      <c r="F114" s="104">
        <v>13</v>
      </c>
      <c r="G114" s="104">
        <v>7</v>
      </c>
      <c r="H114" s="104">
        <v>3</v>
      </c>
      <c r="I114" s="104">
        <v>1</v>
      </c>
      <c r="J114" s="104"/>
      <c r="K114" s="104"/>
      <c r="L114" s="104"/>
      <c r="M114" s="105"/>
      <c r="O114" s="125">
        <f>(C114-'2021'!B72)/'2021'!B72</f>
        <v>1.9090909090909092</v>
      </c>
      <c r="P114" s="125">
        <f>(D114-'2021'!C72)/'2021'!C72</f>
        <v>1.8571428571428572</v>
      </c>
      <c r="Q114" s="125">
        <f>(SUM(E114:L114)-SUM('2021'!D72:K72))/SUM('2021'!D72:K72)</f>
        <v>1.9333333333333333</v>
      </c>
    </row>
    <row r="115" spans="2:17" x14ac:dyDescent="0.2">
      <c r="B115" s="112">
        <v>44751</v>
      </c>
      <c r="C115" s="104">
        <f t="shared" si="7"/>
        <v>58</v>
      </c>
      <c r="D115" s="104">
        <v>42</v>
      </c>
      <c r="E115" s="104">
        <v>8</v>
      </c>
      <c r="F115" s="104">
        <v>2</v>
      </c>
      <c r="G115" s="104">
        <v>2</v>
      </c>
      <c r="H115" s="104"/>
      <c r="I115" s="104">
        <v>4</v>
      </c>
      <c r="J115" s="104"/>
      <c r="K115" s="104"/>
      <c r="L115" s="104"/>
      <c r="M115" s="105"/>
      <c r="O115" s="125">
        <f>(C115-'2021'!B73)/'2021'!B73</f>
        <v>1.4166666666666667</v>
      </c>
      <c r="P115" s="125">
        <f>(D115-'2021'!C73)/'2021'!C73</f>
        <v>3.2</v>
      </c>
      <c r="Q115" s="125">
        <f>(SUM(E115:L115)-SUM('2021'!D73:K73))/SUM('2021'!D73:K73)</f>
        <v>0.14285714285714285</v>
      </c>
    </row>
    <row r="116" spans="2:17" x14ac:dyDescent="0.2">
      <c r="B116" s="112">
        <v>44752</v>
      </c>
      <c r="C116" s="104">
        <f t="shared" si="7"/>
        <v>69</v>
      </c>
      <c r="D116" s="104">
        <v>35</v>
      </c>
      <c r="E116" s="104">
        <v>16</v>
      </c>
      <c r="F116" s="104">
        <v>2</v>
      </c>
      <c r="G116" s="104">
        <v>7</v>
      </c>
      <c r="H116" s="104"/>
      <c r="I116" s="104">
        <v>5</v>
      </c>
      <c r="J116" s="173"/>
      <c r="K116" s="170"/>
      <c r="L116" s="104">
        <v>4</v>
      </c>
      <c r="M116" s="105" t="s">
        <v>450</v>
      </c>
      <c r="O116" s="125">
        <f>(C116-'2021'!B74)/'2021'!B74</f>
        <v>0.11290322580645161</v>
      </c>
      <c r="P116" s="125">
        <f>(D116-'2021'!C74)/'2021'!C74</f>
        <v>0</v>
      </c>
      <c r="Q116" s="125">
        <f>(SUM(E116:L116)-SUM('2021'!D74:K74))/SUM('2021'!D74:K74)</f>
        <v>0.25925925925925924</v>
      </c>
    </row>
    <row r="117" spans="2:17" x14ac:dyDescent="0.2">
      <c r="B117" s="108">
        <v>44753</v>
      </c>
      <c r="C117" s="104">
        <f t="shared" si="7"/>
        <v>59</v>
      </c>
      <c r="D117" s="104">
        <v>13</v>
      </c>
      <c r="E117" s="104">
        <v>29</v>
      </c>
      <c r="F117" s="104">
        <v>4</v>
      </c>
      <c r="G117" s="104">
        <v>5</v>
      </c>
      <c r="H117" s="104">
        <v>3</v>
      </c>
      <c r="I117" s="104"/>
      <c r="J117" s="173">
        <v>1</v>
      </c>
      <c r="K117" s="170"/>
      <c r="L117" s="104">
        <v>4</v>
      </c>
      <c r="M117" s="105" t="s">
        <v>451</v>
      </c>
      <c r="O117" s="125">
        <f>(C117-'2021'!B75)/'2021'!B75</f>
        <v>-0.10606060606060606</v>
      </c>
      <c r="P117" s="125">
        <f>(D117-'2021'!C75)/'2021'!C75</f>
        <v>-0.67500000000000004</v>
      </c>
      <c r="Q117" s="125">
        <f>(SUM(E117:L117)-SUM('2021'!D75:K75))/SUM('2021'!D75:K75)</f>
        <v>0.76923076923076927</v>
      </c>
    </row>
    <row r="118" spans="2:17" x14ac:dyDescent="0.2">
      <c r="B118" s="108">
        <v>44754</v>
      </c>
      <c r="C118" s="104">
        <f t="shared" si="7"/>
        <v>47</v>
      </c>
      <c r="D118" s="163">
        <v>15</v>
      </c>
      <c r="E118" s="163">
        <v>17</v>
      </c>
      <c r="F118" s="163">
        <v>5</v>
      </c>
      <c r="G118" s="163">
        <v>5</v>
      </c>
      <c r="H118" s="163"/>
      <c r="I118" s="163">
        <v>4</v>
      </c>
      <c r="J118" s="169"/>
      <c r="K118" s="171"/>
      <c r="L118" s="168">
        <v>1</v>
      </c>
      <c r="M118" s="105" t="s">
        <v>22</v>
      </c>
      <c r="O118" s="125">
        <f>(C118-'2021'!B76)/'2021'!B76</f>
        <v>-0.41975308641975306</v>
      </c>
      <c r="P118" s="125">
        <f>(D118-'2021'!C76)/'2021'!C76</f>
        <v>-0.6875</v>
      </c>
      <c r="Q118" s="125">
        <f>(SUM(E118:L118)-SUM('2021'!D76:K76))/SUM('2021'!D76:K76)</f>
        <v>-3.0303030303030304E-2</v>
      </c>
    </row>
    <row r="119" spans="2:17" x14ac:dyDescent="0.2">
      <c r="B119" s="108">
        <v>44755</v>
      </c>
      <c r="C119" s="162">
        <f t="shared" si="7"/>
        <v>46</v>
      </c>
      <c r="D119" s="175">
        <v>17</v>
      </c>
      <c r="E119" s="175">
        <v>14</v>
      </c>
      <c r="F119" s="175">
        <v>4</v>
      </c>
      <c r="G119" s="174">
        <v>1</v>
      </c>
      <c r="H119" s="175"/>
      <c r="I119" s="175">
        <v>8</v>
      </c>
      <c r="J119" s="174">
        <v>2</v>
      </c>
      <c r="K119" s="174"/>
      <c r="L119" s="174"/>
      <c r="M119" s="115"/>
      <c r="O119" s="125" t="str">
        <f>IFERROR((C119-'2021'!B77)/'2021'!B77,"")</f>
        <v/>
      </c>
      <c r="P119" s="125" t="str">
        <f>IFERROR((D119-'2021'!C77)/'2021'!C77,"")</f>
        <v/>
      </c>
      <c r="Q119" s="125" t="str">
        <f>IFERROR((SUM(E119:L119)-SUM('2021'!D77:K77))/SUM('2021'!D77:K77),"")</f>
        <v/>
      </c>
    </row>
    <row r="120" spans="2:17" x14ac:dyDescent="0.2">
      <c r="B120" s="108">
        <v>44756</v>
      </c>
      <c r="C120" s="162">
        <f t="shared" si="7"/>
        <v>54</v>
      </c>
      <c r="D120" s="176">
        <v>7</v>
      </c>
      <c r="E120" s="172">
        <v>26</v>
      </c>
      <c r="F120" s="109">
        <v>1</v>
      </c>
      <c r="G120" s="164">
        <v>5</v>
      </c>
      <c r="H120" s="176">
        <v>3</v>
      </c>
      <c r="I120" s="176">
        <v>2</v>
      </c>
      <c r="J120" s="177"/>
      <c r="K120" s="172"/>
      <c r="L120" s="164">
        <v>10</v>
      </c>
      <c r="M120" s="105" t="s">
        <v>452</v>
      </c>
      <c r="O120" s="125">
        <f>(C120-'2021'!B78)/'2021'!B78</f>
        <v>-0.16923076923076924</v>
      </c>
      <c r="P120" s="125">
        <f>(D120-'2021'!C78)/'2021'!C78</f>
        <v>-0.75862068965517238</v>
      </c>
      <c r="Q120" s="125">
        <f>(SUM(E120:L120)-SUM('2021'!D78:K78))/SUM('2021'!D78:K78)</f>
        <v>0.30555555555555558</v>
      </c>
    </row>
    <row r="121" spans="2:17" x14ac:dyDescent="0.2">
      <c r="B121" s="108">
        <v>44757</v>
      </c>
      <c r="C121" s="162">
        <f t="shared" si="7"/>
        <v>54</v>
      </c>
      <c r="D121" s="165">
        <v>22</v>
      </c>
      <c r="E121" s="166">
        <v>18</v>
      </c>
      <c r="F121" s="166">
        <v>11</v>
      </c>
      <c r="G121" s="166">
        <v>1</v>
      </c>
      <c r="H121" s="166"/>
      <c r="I121" s="166"/>
      <c r="J121" s="166"/>
      <c r="K121" s="166">
        <v>2</v>
      </c>
      <c r="L121" s="167"/>
      <c r="M121" s="105"/>
      <c r="O121" s="125">
        <f>(C121-'2021'!B79)/'2021'!B79</f>
        <v>0.2857142857142857</v>
      </c>
      <c r="P121" s="125">
        <f>(D121-'2021'!C79)/'2021'!C79</f>
        <v>-0.37142857142857144</v>
      </c>
      <c r="Q121" s="125">
        <f>(SUM(E121:L121)-SUM('2021'!D79:K79))/SUM('2021'!D79:K79)</f>
        <v>3.5714285714285716</v>
      </c>
    </row>
    <row r="122" spans="2:17" x14ac:dyDescent="0.2">
      <c r="B122" s="112">
        <v>44758</v>
      </c>
      <c r="C122" s="104">
        <f t="shared" si="7"/>
        <v>80</v>
      </c>
      <c r="D122" s="109">
        <v>39</v>
      </c>
      <c r="E122" s="109">
        <v>28</v>
      </c>
      <c r="F122" s="109">
        <v>7</v>
      </c>
      <c r="G122" s="109">
        <v>1</v>
      </c>
      <c r="H122" s="109">
        <v>1</v>
      </c>
      <c r="I122" s="109"/>
      <c r="J122" s="109">
        <v>2</v>
      </c>
      <c r="K122" s="109"/>
      <c r="L122" s="109">
        <v>2</v>
      </c>
      <c r="M122" s="105" t="s">
        <v>246</v>
      </c>
      <c r="O122" s="125">
        <f>(C122-'2021'!B80)/'2021'!B80</f>
        <v>0.14285714285714285</v>
      </c>
      <c r="P122" s="125">
        <f>(D122-'2021'!C80)/'2021'!C80</f>
        <v>-2.5000000000000001E-2</v>
      </c>
      <c r="Q122" s="125">
        <f>(SUM(E122:L122)-SUM('2021'!D80:K80))/SUM('2021'!D80:K80)</f>
        <v>0.36666666666666664</v>
      </c>
    </row>
    <row r="123" spans="2:17" x14ac:dyDescent="0.2">
      <c r="B123" s="112">
        <v>44759</v>
      </c>
      <c r="C123" s="104">
        <f t="shared" si="7"/>
        <v>91</v>
      </c>
      <c r="D123" s="104">
        <v>40</v>
      </c>
      <c r="E123" s="104">
        <v>31</v>
      </c>
      <c r="F123" s="104">
        <v>4</v>
      </c>
      <c r="G123" s="104"/>
      <c r="H123" s="104"/>
      <c r="I123" s="104">
        <v>3</v>
      </c>
      <c r="J123" s="104"/>
      <c r="K123" s="104">
        <v>10</v>
      </c>
      <c r="L123" s="104">
        <v>3</v>
      </c>
      <c r="M123" s="105" t="s">
        <v>453</v>
      </c>
      <c r="O123" s="125">
        <f>(C123-'2021'!B81)/'2021'!B81</f>
        <v>0.625</v>
      </c>
      <c r="P123" s="125">
        <f>(D123-'2021'!C81)/'2021'!C81</f>
        <v>0.21212121212121213</v>
      </c>
      <c r="Q123" s="125">
        <f>(SUM(E123:L123)-SUM('2021'!D81:K81))/SUM('2021'!D81:K81)</f>
        <v>1.2173913043478262</v>
      </c>
    </row>
    <row r="124" spans="2:17" x14ac:dyDescent="0.2">
      <c r="B124" s="108">
        <v>44760</v>
      </c>
      <c r="C124" s="104">
        <f t="shared" si="7"/>
        <v>65</v>
      </c>
      <c r="D124" s="104">
        <v>22</v>
      </c>
      <c r="E124" s="104">
        <v>22</v>
      </c>
      <c r="F124" s="104">
        <v>9</v>
      </c>
      <c r="G124" s="104">
        <v>1</v>
      </c>
      <c r="H124" s="104"/>
      <c r="I124" s="104"/>
      <c r="J124" s="104"/>
      <c r="K124" s="104"/>
      <c r="L124" s="104">
        <v>11</v>
      </c>
      <c r="M124" s="105" t="s">
        <v>454</v>
      </c>
      <c r="O124" s="125">
        <f>(C124-'2021'!B82)/'2021'!B82</f>
        <v>-0.31578947368421051</v>
      </c>
      <c r="P124" s="125">
        <f>(D124-'2021'!C82)/'2021'!C82</f>
        <v>-0.6901408450704225</v>
      </c>
      <c r="Q124" s="125">
        <f>(SUM(E124:L124)-SUM('2021'!D82:K82))/SUM('2021'!D82:K82)</f>
        <v>0.79166666666666663</v>
      </c>
    </row>
    <row r="125" spans="2:17" x14ac:dyDescent="0.2">
      <c r="B125" s="108">
        <v>44761</v>
      </c>
      <c r="C125" s="104">
        <f t="shared" si="7"/>
        <v>61</v>
      </c>
      <c r="D125" s="104">
        <v>16</v>
      </c>
      <c r="E125" s="104">
        <v>29</v>
      </c>
      <c r="F125" s="104">
        <v>9</v>
      </c>
      <c r="G125" s="104"/>
      <c r="H125" s="104"/>
      <c r="I125" s="104">
        <v>2</v>
      </c>
      <c r="J125" s="104"/>
      <c r="K125" s="104">
        <v>1</v>
      </c>
      <c r="L125" s="104">
        <v>4</v>
      </c>
      <c r="M125" s="105" t="s">
        <v>455</v>
      </c>
      <c r="O125" s="125">
        <f>(C125-'2021'!B83)/'2021'!B83</f>
        <v>-0.23749999999999999</v>
      </c>
      <c r="P125" s="125">
        <f>(D125-'2021'!C83)/'2021'!C83</f>
        <v>-0.61904761904761907</v>
      </c>
      <c r="Q125" s="125">
        <f>(SUM(E125:L125)-SUM('2021'!D83:K83))/SUM('2021'!D83:K83)</f>
        <v>0.18421052631578946</v>
      </c>
    </row>
    <row r="126" spans="2:17" x14ac:dyDescent="0.2">
      <c r="B126" s="108">
        <v>44762</v>
      </c>
      <c r="C126" s="104">
        <f t="shared" si="7"/>
        <v>77</v>
      </c>
      <c r="D126" s="104">
        <v>23</v>
      </c>
      <c r="E126" s="104">
        <v>30</v>
      </c>
      <c r="F126" s="104">
        <v>3</v>
      </c>
      <c r="G126" s="104">
        <v>5</v>
      </c>
      <c r="H126" s="104">
        <v>1</v>
      </c>
      <c r="I126" s="104">
        <v>5</v>
      </c>
      <c r="J126" s="104">
        <v>3</v>
      </c>
      <c r="K126" s="104">
        <v>2</v>
      </c>
      <c r="L126" s="104">
        <v>5</v>
      </c>
      <c r="M126" s="105" t="s">
        <v>456</v>
      </c>
      <c r="O126" s="125">
        <f>(C126-'2021'!B84)/'2021'!B84</f>
        <v>0.11594202898550725</v>
      </c>
      <c r="P126" s="125">
        <f>(D126-'2021'!C84)/'2021'!C84</f>
        <v>-0.08</v>
      </c>
      <c r="Q126" s="125">
        <f>(SUM(E126:L126)-SUM('2021'!D84:K84))/SUM('2021'!D84:K84)</f>
        <v>0.22727272727272727</v>
      </c>
    </row>
    <row r="127" spans="2:17" x14ac:dyDescent="0.2">
      <c r="B127" s="108">
        <v>44763</v>
      </c>
      <c r="C127" s="104">
        <f t="shared" si="7"/>
        <v>57</v>
      </c>
      <c r="D127" s="104">
        <v>16</v>
      </c>
      <c r="E127" s="104">
        <v>19</v>
      </c>
      <c r="F127" s="104">
        <v>5</v>
      </c>
      <c r="G127" s="104">
        <v>2</v>
      </c>
      <c r="H127" s="104">
        <v>1</v>
      </c>
      <c r="I127" s="104">
        <v>12</v>
      </c>
      <c r="J127" s="104">
        <v>2</v>
      </c>
      <c r="K127" s="104"/>
      <c r="L127" s="104"/>
      <c r="M127" s="105"/>
      <c r="O127" s="125">
        <f>(C127-'2021'!B85)/'2021'!B85</f>
        <v>-0.27848101265822783</v>
      </c>
      <c r="P127" s="125">
        <f>(D127-'2021'!C85)/'2021'!C85</f>
        <v>-0.55555555555555558</v>
      </c>
      <c r="Q127" s="125">
        <f>(SUM(E127:L127)-SUM('2021'!D85:K85))/SUM('2021'!D85:K85)</f>
        <v>-4.6511627906976744E-2</v>
      </c>
    </row>
    <row r="128" spans="2:17" x14ac:dyDescent="0.2">
      <c r="B128" s="108">
        <v>44764</v>
      </c>
      <c r="C128" s="104">
        <f t="shared" si="7"/>
        <v>58</v>
      </c>
      <c r="D128" s="104">
        <v>8</v>
      </c>
      <c r="E128" s="104">
        <v>31</v>
      </c>
      <c r="F128" s="104">
        <v>10</v>
      </c>
      <c r="G128" s="104"/>
      <c r="H128" s="104"/>
      <c r="I128" s="104">
        <v>6</v>
      </c>
      <c r="J128" s="104"/>
      <c r="K128" s="104"/>
      <c r="L128" s="169">
        <v>3</v>
      </c>
      <c r="M128" s="105" t="s">
        <v>457</v>
      </c>
      <c r="O128" s="125">
        <f>(C128-'2021'!B86)/'2021'!B86</f>
        <v>-3.3333333333333333E-2</v>
      </c>
      <c r="P128" s="125">
        <f>(D128-'2021'!C86)/'2021'!C86</f>
        <v>-0.55555555555555558</v>
      </c>
      <c r="Q128" s="125">
        <f>(SUM(E128:L128)-SUM('2021'!D86:K86))/SUM('2021'!D86:K86)</f>
        <v>0.19047619047619047</v>
      </c>
    </row>
    <row r="129" spans="2:17" x14ac:dyDescent="0.2">
      <c r="B129" s="112">
        <v>44765</v>
      </c>
      <c r="C129" s="104">
        <f t="shared" si="7"/>
        <v>48</v>
      </c>
      <c r="D129" s="104">
        <v>16</v>
      </c>
      <c r="E129" s="104">
        <v>18</v>
      </c>
      <c r="F129" s="104">
        <v>6</v>
      </c>
      <c r="G129" s="104"/>
      <c r="H129" s="104"/>
      <c r="I129" s="104">
        <v>4</v>
      </c>
      <c r="J129" s="104">
        <v>2</v>
      </c>
      <c r="K129" s="104"/>
      <c r="L129" s="173">
        <v>2</v>
      </c>
      <c r="M129" s="105" t="s">
        <v>19</v>
      </c>
      <c r="O129" s="125">
        <f>(C129-'2021'!B87)/'2021'!B87</f>
        <v>-9.4339622641509441E-2</v>
      </c>
      <c r="P129" s="125">
        <f>(D129-'2021'!C87)/'2021'!C87</f>
        <v>-0.36</v>
      </c>
      <c r="Q129" s="125">
        <f>(SUM(E129:L129)-SUM('2021'!D87:K87))/SUM('2021'!D87:K87)</f>
        <v>0.14285714285714285</v>
      </c>
    </row>
    <row r="130" spans="2:17" x14ac:dyDescent="0.2">
      <c r="B130" s="112">
        <v>44766</v>
      </c>
      <c r="C130" s="104">
        <f t="shared" si="7"/>
        <v>112</v>
      </c>
      <c r="D130" s="104">
        <v>53</v>
      </c>
      <c r="E130" s="104">
        <v>36</v>
      </c>
      <c r="F130" s="104">
        <v>8</v>
      </c>
      <c r="G130" s="104">
        <v>4</v>
      </c>
      <c r="H130" s="104"/>
      <c r="I130" s="104">
        <v>6</v>
      </c>
      <c r="J130" s="104"/>
      <c r="K130" s="104">
        <v>3</v>
      </c>
      <c r="L130" s="104">
        <v>2</v>
      </c>
      <c r="M130" s="105" t="s">
        <v>204</v>
      </c>
      <c r="O130" s="125">
        <f>(C130-'2021'!B88)/'2021'!B88</f>
        <v>0.77777777777777779</v>
      </c>
      <c r="P130" s="125">
        <f>(D130-'2021'!C88)/'2021'!C88</f>
        <v>0.47222222222222221</v>
      </c>
      <c r="Q130" s="125">
        <f>(SUM(E130:L130)-SUM('2021'!D88:K88))/SUM('2021'!D88:K88)</f>
        <v>1.1851851851851851</v>
      </c>
    </row>
    <row r="131" spans="2:17" x14ac:dyDescent="0.2">
      <c r="B131" s="108">
        <v>44767</v>
      </c>
      <c r="C131" s="104">
        <f t="shared" si="7"/>
        <v>83</v>
      </c>
      <c r="D131" s="104">
        <v>13</v>
      </c>
      <c r="E131" s="104">
        <v>39</v>
      </c>
      <c r="F131" s="104">
        <v>15</v>
      </c>
      <c r="G131" s="104">
        <v>2</v>
      </c>
      <c r="H131" s="104">
        <v>7</v>
      </c>
      <c r="I131" s="104">
        <v>2</v>
      </c>
      <c r="J131" s="104">
        <v>3</v>
      </c>
      <c r="K131" s="104"/>
      <c r="L131" s="104">
        <v>2</v>
      </c>
      <c r="M131" s="105" t="s">
        <v>47</v>
      </c>
      <c r="O131" s="125">
        <f>(C131-'2021'!B89)/'2021'!B89</f>
        <v>0.50909090909090904</v>
      </c>
      <c r="P131" s="125">
        <f>(D131-'2021'!C89)/'2021'!C89</f>
        <v>-0.48</v>
      </c>
      <c r="Q131" s="125">
        <f>(SUM(E131:L131)-SUM('2021'!D89:K89))/SUM('2021'!D89:K89)</f>
        <v>1.3333333333333333</v>
      </c>
    </row>
    <row r="132" spans="2:17" x14ac:dyDescent="0.2">
      <c r="B132" s="108">
        <v>44768</v>
      </c>
      <c r="C132" s="104">
        <f t="shared" si="7"/>
        <v>76</v>
      </c>
      <c r="D132" s="104">
        <v>14</v>
      </c>
      <c r="E132" s="104">
        <v>35</v>
      </c>
      <c r="F132" s="104">
        <v>3</v>
      </c>
      <c r="G132" s="104">
        <v>6</v>
      </c>
      <c r="H132" s="104">
        <v>12</v>
      </c>
      <c r="I132" s="104">
        <v>6</v>
      </c>
      <c r="J132" s="104"/>
      <c r="K132" s="104"/>
      <c r="L132" s="104"/>
      <c r="O132" s="125">
        <f>(C132-'2021'!B90)/'2021'!B90</f>
        <v>0.20634920634920634</v>
      </c>
      <c r="P132" s="125">
        <f>(D132-'2021'!C90)/'2021'!C90</f>
        <v>-0.17647058823529413</v>
      </c>
      <c r="Q132" s="125">
        <f>(SUM(E132:L132)-SUM('2021'!D90:K90))/SUM('2021'!D90:K90)</f>
        <v>0.34782608695652173</v>
      </c>
    </row>
    <row r="133" spans="2:17" x14ac:dyDescent="0.2">
      <c r="B133" s="108">
        <v>44769</v>
      </c>
      <c r="C133" s="104">
        <f t="shared" si="7"/>
        <v>83</v>
      </c>
      <c r="D133" s="104">
        <v>19</v>
      </c>
      <c r="E133" s="104">
        <v>29</v>
      </c>
      <c r="F133" s="104">
        <v>11</v>
      </c>
      <c r="G133" s="104">
        <v>4</v>
      </c>
      <c r="H133" s="104">
        <v>2</v>
      </c>
      <c r="I133" s="104">
        <v>12</v>
      </c>
      <c r="J133" s="104">
        <v>2</v>
      </c>
      <c r="K133" s="104"/>
      <c r="L133" s="104">
        <v>4</v>
      </c>
      <c r="M133" s="105" t="s">
        <v>204</v>
      </c>
      <c r="O133" s="125">
        <f>(C133-'2021'!B91)/'2021'!B91</f>
        <v>-0.21698113207547171</v>
      </c>
      <c r="P133" s="125">
        <f>(D133-'2021'!C91)/'2021'!C91</f>
        <v>-0.55813953488372092</v>
      </c>
      <c r="Q133" s="125">
        <f>(SUM(E133:L133)-SUM('2021'!D91:K91))/SUM('2021'!D91:K91)</f>
        <v>1.5873015873015872E-2</v>
      </c>
    </row>
    <row r="134" spans="2:17" x14ac:dyDescent="0.2">
      <c r="B134" s="108">
        <v>44770</v>
      </c>
      <c r="C134" s="104">
        <f t="shared" si="7"/>
        <v>54</v>
      </c>
      <c r="D134" s="104">
        <v>15</v>
      </c>
      <c r="E134" s="104">
        <v>17</v>
      </c>
      <c r="F134" s="104">
        <v>7</v>
      </c>
      <c r="G134" s="104">
        <v>2</v>
      </c>
      <c r="H134" s="104">
        <v>2</v>
      </c>
      <c r="I134" s="104">
        <v>3</v>
      </c>
      <c r="J134" s="104"/>
      <c r="K134" s="104"/>
      <c r="L134" s="104">
        <v>8</v>
      </c>
      <c r="M134" s="105" t="s">
        <v>458</v>
      </c>
      <c r="O134" s="125">
        <f>(C134-'2021'!B92)/'2021'!B92</f>
        <v>-0.27027027027027029</v>
      </c>
      <c r="P134" s="125">
        <f>(D134-'2021'!C92)/'2021'!C92</f>
        <v>-0.60526315789473684</v>
      </c>
      <c r="Q134" s="125">
        <f>(SUM(E134:L134)-SUM('2021'!D92:K92))/SUM('2021'!D92:K92)</f>
        <v>8.3333333333333329E-2</v>
      </c>
    </row>
    <row r="135" spans="2:17" x14ac:dyDescent="0.2">
      <c r="B135" s="108">
        <v>44771</v>
      </c>
      <c r="C135" s="104">
        <f t="shared" si="7"/>
        <v>50</v>
      </c>
      <c r="D135" s="104">
        <v>7</v>
      </c>
      <c r="E135" s="104">
        <v>23</v>
      </c>
      <c r="F135" s="104">
        <v>14</v>
      </c>
      <c r="G135" s="104"/>
      <c r="H135" s="104">
        <v>4</v>
      </c>
      <c r="I135" s="104"/>
      <c r="J135" s="104"/>
      <c r="K135" s="104">
        <v>2</v>
      </c>
      <c r="L135" s="104"/>
      <c r="M135" s="105"/>
      <c r="O135" s="125">
        <f>(C135-'2021'!B93)/'2021'!B93</f>
        <v>-0.13793103448275862</v>
      </c>
      <c r="P135" s="125">
        <f>(D135-'2021'!C93)/'2021'!C93</f>
        <v>-0.69565217391304346</v>
      </c>
      <c r="Q135" s="125">
        <f>(SUM(E135:L135)-SUM('2021'!D93:K93))/SUM('2021'!D93:K93)</f>
        <v>0.22857142857142856</v>
      </c>
    </row>
    <row r="136" spans="2:17" x14ac:dyDescent="0.2">
      <c r="B136" s="112">
        <v>44772</v>
      </c>
      <c r="C136" s="104">
        <f t="shared" si="7"/>
        <v>101</v>
      </c>
      <c r="D136" s="104">
        <v>29</v>
      </c>
      <c r="E136" s="104">
        <v>41</v>
      </c>
      <c r="F136" s="104">
        <v>8</v>
      </c>
      <c r="G136" s="104">
        <v>4</v>
      </c>
      <c r="H136" s="104">
        <v>6</v>
      </c>
      <c r="I136" s="104">
        <v>3</v>
      </c>
      <c r="J136" s="104">
        <v>4</v>
      </c>
      <c r="K136" s="104"/>
      <c r="L136" s="104">
        <v>6</v>
      </c>
      <c r="M136" s="105" t="s">
        <v>459</v>
      </c>
      <c r="O136" s="125">
        <f>(C136-'2021'!B94)/'2021'!B94</f>
        <v>0.77192982456140347</v>
      </c>
      <c r="P136" s="125">
        <f>(D136-'2021'!C94)/'2021'!C94</f>
        <v>3.5714285714285712E-2</v>
      </c>
      <c r="Q136" s="125">
        <f>(SUM(E136:L136)-SUM('2021'!D94:K94))/SUM('2021'!D94:K94)</f>
        <v>1.4827586206896552</v>
      </c>
    </row>
    <row r="137" spans="2:17" x14ac:dyDescent="0.2">
      <c r="B137" s="112">
        <v>44773</v>
      </c>
      <c r="C137" s="104">
        <f t="shared" si="7"/>
        <v>120</v>
      </c>
      <c r="D137" s="104">
        <v>74</v>
      </c>
      <c r="E137" s="104">
        <v>27</v>
      </c>
      <c r="F137" s="104">
        <v>5</v>
      </c>
      <c r="G137" s="104">
        <v>2</v>
      </c>
      <c r="H137" s="104">
        <v>1</v>
      </c>
      <c r="I137" s="104">
        <v>6</v>
      </c>
      <c r="J137" s="104">
        <v>1</v>
      </c>
      <c r="K137" s="104"/>
      <c r="L137" s="104">
        <v>4</v>
      </c>
      <c r="M137" s="105" t="s">
        <v>204</v>
      </c>
      <c r="O137" s="125">
        <f>(C137-'2021'!B95)/'2021'!B95</f>
        <v>2.5294117647058822</v>
      </c>
      <c r="P137" s="125">
        <f>(D137-'2021'!C95)/'2021'!C95</f>
        <v>3.9333333333333331</v>
      </c>
      <c r="Q137" s="125">
        <f>(SUM(E137:L137)-SUM('2021'!D95:K95))/SUM('2021'!D95:K95)</f>
        <v>1.4210526315789473</v>
      </c>
    </row>
    <row r="138" spans="2:17" x14ac:dyDescent="0.2">
      <c r="B138" s="103" t="s">
        <v>20</v>
      </c>
      <c r="C138" s="178">
        <f t="shared" si="7"/>
        <v>2034</v>
      </c>
      <c r="D138" s="122">
        <f t="shared" ref="D138:L138" si="8">SUM(D107:D137)</f>
        <v>720</v>
      </c>
      <c r="E138" s="122">
        <f t="shared" si="8"/>
        <v>664</v>
      </c>
      <c r="F138" s="122">
        <f t="shared" si="8"/>
        <v>232</v>
      </c>
      <c r="G138" s="122">
        <f t="shared" si="8"/>
        <v>98</v>
      </c>
      <c r="H138" s="122">
        <f t="shared" si="8"/>
        <v>61</v>
      </c>
      <c r="I138" s="122">
        <f t="shared" si="8"/>
        <v>115</v>
      </c>
      <c r="J138" s="122">
        <f t="shared" si="8"/>
        <v>26</v>
      </c>
      <c r="K138" s="122">
        <f t="shared" si="8"/>
        <v>31</v>
      </c>
      <c r="L138" s="122">
        <f t="shared" si="8"/>
        <v>87</v>
      </c>
      <c r="M138" s="105"/>
      <c r="O138" s="125">
        <f>(C138-'2021'!B96)/'2021'!B96</f>
        <v>0.16896551724137931</v>
      </c>
      <c r="P138" s="125">
        <f>(D138-'2021'!C96)/'2021'!C96</f>
        <v>-0.21139101861993428</v>
      </c>
      <c r="Q138" s="125">
        <f>(SUM(E138:L138)-SUM('2021'!D96:K96))/SUM('2021'!D96:K96)</f>
        <v>0.58887545344619108</v>
      </c>
    </row>
    <row r="139" spans="2:17" x14ac:dyDescent="0.2">
      <c r="B139" s="111"/>
      <c r="C139" s="113"/>
      <c r="D139" s="113"/>
      <c r="E139" s="113"/>
      <c r="F139" s="113"/>
      <c r="G139" s="113"/>
      <c r="H139" s="113"/>
      <c r="I139" s="113"/>
      <c r="J139" s="113"/>
      <c r="K139" s="113"/>
      <c r="L139" s="114"/>
      <c r="M139" s="105"/>
    </row>
    <row r="140" spans="2:17" ht="18.75" x14ac:dyDescent="0.3">
      <c r="B140" s="217" t="s">
        <v>416</v>
      </c>
      <c r="C140" s="217"/>
      <c r="D140" s="217"/>
      <c r="E140" s="217"/>
      <c r="F140" s="217"/>
      <c r="G140" s="217"/>
      <c r="H140" s="217"/>
      <c r="I140" s="217"/>
      <c r="J140" s="217"/>
      <c r="K140" s="217"/>
      <c r="L140" s="217"/>
      <c r="M140" s="105"/>
    </row>
    <row r="141" spans="2:17" ht="15" x14ac:dyDescent="0.25">
      <c r="B141" s="120" t="s">
        <v>1</v>
      </c>
      <c r="C141" s="120" t="s">
        <v>2</v>
      </c>
      <c r="D141" s="120" t="s">
        <v>3</v>
      </c>
      <c r="E141" s="120" t="s">
        <v>4</v>
      </c>
      <c r="F141" s="120" t="s">
        <v>5</v>
      </c>
      <c r="G141" s="120" t="s">
        <v>6</v>
      </c>
      <c r="H141" s="120" t="s">
        <v>7</v>
      </c>
      <c r="I141" s="120" t="s">
        <v>8</v>
      </c>
      <c r="J141" s="120" t="s">
        <v>9</v>
      </c>
      <c r="K141" s="120" t="s">
        <v>10</v>
      </c>
      <c r="L141" s="120" t="s">
        <v>11</v>
      </c>
      <c r="M141" s="105"/>
      <c r="O141" s="101" t="s">
        <v>428</v>
      </c>
      <c r="P141" s="101" t="s">
        <v>421</v>
      </c>
      <c r="Q141" s="101" t="s">
        <v>429</v>
      </c>
    </row>
    <row r="142" spans="2:17" x14ac:dyDescent="0.2">
      <c r="B142" s="116">
        <v>44774</v>
      </c>
      <c r="C142" s="104">
        <f>SUM(D142:L142)</f>
        <v>50</v>
      </c>
      <c r="D142" s="104">
        <v>14</v>
      </c>
      <c r="E142" s="104">
        <v>28</v>
      </c>
      <c r="F142" s="104"/>
      <c r="G142" s="104">
        <v>3</v>
      </c>
      <c r="H142" s="104"/>
      <c r="I142" s="104">
        <v>1</v>
      </c>
      <c r="J142" s="104">
        <v>1</v>
      </c>
      <c r="K142" s="104"/>
      <c r="L142" s="104">
        <v>3</v>
      </c>
      <c r="M142" s="105" t="s">
        <v>28</v>
      </c>
      <c r="O142" s="125">
        <f>(C142-'2021'!B100)/'2021'!B100</f>
        <v>-0.42528735632183906</v>
      </c>
      <c r="P142" s="125">
        <f>(D142-'2021'!C100)/'2021'!C100</f>
        <v>-0.69565217391304346</v>
      </c>
      <c r="Q142" s="125">
        <f>(SUM(E142:L142)-SUM('2021'!D100:K100))/SUM('2021'!D100:K100)</f>
        <v>-0.12195121951219512</v>
      </c>
    </row>
    <row r="143" spans="2:17" x14ac:dyDescent="0.2">
      <c r="B143" s="116">
        <v>44775</v>
      </c>
      <c r="C143" s="104">
        <f t="shared" ref="C143:C172" si="9">SUM(D143:L143)</f>
        <v>87</v>
      </c>
      <c r="D143" s="104">
        <v>7</v>
      </c>
      <c r="E143" s="104">
        <v>58</v>
      </c>
      <c r="F143" s="104">
        <v>7</v>
      </c>
      <c r="G143" s="104">
        <v>2</v>
      </c>
      <c r="H143" s="104">
        <v>4</v>
      </c>
      <c r="I143" s="104">
        <v>7</v>
      </c>
      <c r="J143" s="104"/>
      <c r="K143" s="104">
        <v>2</v>
      </c>
      <c r="L143" s="104"/>
      <c r="M143" s="105"/>
      <c r="O143" s="125">
        <f>(C143-'2021'!B101)/'2021'!B101</f>
        <v>-0.1553398058252427</v>
      </c>
      <c r="P143" s="125">
        <f>(D143-'2021'!C101)/'2021'!C101</f>
        <v>-0.84090909090909094</v>
      </c>
      <c r="Q143" s="125">
        <f>(SUM(E143:L143)-SUM('2021'!D101:K101))/SUM('2021'!D101:K101)</f>
        <v>0.3559322033898305</v>
      </c>
    </row>
    <row r="144" spans="2:17" x14ac:dyDescent="0.2">
      <c r="B144" s="116">
        <v>44776</v>
      </c>
      <c r="C144" s="104">
        <f t="shared" si="9"/>
        <v>81</v>
      </c>
      <c r="D144" s="104">
        <v>24</v>
      </c>
      <c r="E144" s="104">
        <v>31</v>
      </c>
      <c r="F144" s="104">
        <v>4</v>
      </c>
      <c r="G144" s="104">
        <v>11</v>
      </c>
      <c r="H144" s="104">
        <v>5</v>
      </c>
      <c r="I144" s="104">
        <v>2</v>
      </c>
      <c r="J144" s="104">
        <v>2</v>
      </c>
      <c r="K144" s="104"/>
      <c r="L144" s="104">
        <v>2</v>
      </c>
      <c r="M144" s="105" t="s">
        <v>28</v>
      </c>
      <c r="O144" s="125">
        <f>(C144-'2021'!B102)/'2021'!B102</f>
        <v>-0.12903225806451613</v>
      </c>
      <c r="P144" s="125">
        <f>(D144-'2021'!C102)/'2021'!C102</f>
        <v>-0.46666666666666667</v>
      </c>
      <c r="Q144" s="125">
        <f>(SUM(E144:L144)-SUM('2021'!D102:K102))/SUM('2021'!D102:K102)</f>
        <v>0.1875</v>
      </c>
    </row>
    <row r="145" spans="2:17" x14ac:dyDescent="0.2">
      <c r="B145" s="116">
        <v>44777</v>
      </c>
      <c r="C145" s="104">
        <f t="shared" si="9"/>
        <v>66</v>
      </c>
      <c r="D145" s="104">
        <v>21</v>
      </c>
      <c r="E145" s="104">
        <v>27</v>
      </c>
      <c r="F145" s="104">
        <v>5</v>
      </c>
      <c r="G145" s="104">
        <v>4</v>
      </c>
      <c r="H145" s="104">
        <v>3</v>
      </c>
      <c r="I145" s="104">
        <v>2</v>
      </c>
      <c r="J145" s="104">
        <v>4</v>
      </c>
      <c r="K145" s="104"/>
      <c r="L145" s="104"/>
      <c r="M145" s="105"/>
      <c r="O145" s="125">
        <f>(C145-'2021'!B103)/'2021'!B103</f>
        <v>-0.44067796610169491</v>
      </c>
      <c r="P145" s="125">
        <f>(D145-'2021'!C103)/'2021'!C103</f>
        <v>-0.59615384615384615</v>
      </c>
      <c r="Q145" s="125">
        <f>(SUM(E145:L145)-SUM('2021'!D103:K103))/SUM('2021'!D103:K103)</f>
        <v>-0.31818181818181818</v>
      </c>
    </row>
    <row r="146" spans="2:17" x14ac:dyDescent="0.2">
      <c r="B146" s="116">
        <v>44778</v>
      </c>
      <c r="C146" s="104">
        <f t="shared" si="9"/>
        <v>54</v>
      </c>
      <c r="D146" s="104">
        <v>15</v>
      </c>
      <c r="E146" s="104">
        <v>23</v>
      </c>
      <c r="F146" s="104">
        <v>7</v>
      </c>
      <c r="G146" s="104">
        <v>3</v>
      </c>
      <c r="H146" s="104"/>
      <c r="I146" s="104">
        <v>2</v>
      </c>
      <c r="J146" s="104"/>
      <c r="K146" s="104">
        <v>1</v>
      </c>
      <c r="L146" s="104">
        <v>3</v>
      </c>
      <c r="M146" s="105" t="s">
        <v>204</v>
      </c>
      <c r="O146" s="125">
        <f>(C146-'2021'!B104)/'2021'!B104</f>
        <v>0.10204081632653061</v>
      </c>
      <c r="P146" s="125">
        <f>(D146-'2021'!C104)/'2021'!C104</f>
        <v>-0.4642857142857143</v>
      </c>
      <c r="Q146" s="125">
        <f>(SUM(E146:L146)-SUM('2021'!D104:K104))/SUM('2021'!D104:K104)</f>
        <v>0.8571428571428571</v>
      </c>
    </row>
    <row r="147" spans="2:17" x14ac:dyDescent="0.2">
      <c r="B147" s="112">
        <v>44779</v>
      </c>
      <c r="C147" s="104">
        <f t="shared" si="9"/>
        <v>58</v>
      </c>
      <c r="D147" s="104">
        <v>21</v>
      </c>
      <c r="E147" s="104">
        <v>18</v>
      </c>
      <c r="F147" s="104">
        <v>3</v>
      </c>
      <c r="G147" s="104"/>
      <c r="H147" s="104">
        <v>2</v>
      </c>
      <c r="I147" s="104">
        <v>14</v>
      </c>
      <c r="J147" s="104"/>
      <c r="K147" s="104"/>
      <c r="L147" s="104"/>
      <c r="M147" s="105"/>
      <c r="O147" s="125">
        <f>(C147-'2021'!B105)/'2021'!B105</f>
        <v>0.65714285714285714</v>
      </c>
      <c r="P147" s="125">
        <f>(D147-'2021'!C105)/'2021'!C105</f>
        <v>0.23529411764705882</v>
      </c>
      <c r="Q147" s="125">
        <f>(SUM(E147:L147)-SUM('2021'!D105:K105))/SUM('2021'!D105:K105)</f>
        <v>1.0555555555555556</v>
      </c>
    </row>
    <row r="148" spans="2:17" x14ac:dyDescent="0.2">
      <c r="B148" s="112">
        <v>44780</v>
      </c>
      <c r="C148" s="104">
        <f t="shared" si="9"/>
        <v>95</v>
      </c>
      <c r="D148" s="104">
        <v>38</v>
      </c>
      <c r="E148" s="104">
        <v>39</v>
      </c>
      <c r="F148" s="104">
        <v>5</v>
      </c>
      <c r="G148" s="104"/>
      <c r="H148" s="104">
        <v>2</v>
      </c>
      <c r="I148" s="104">
        <v>7</v>
      </c>
      <c r="J148" s="104">
        <v>1</v>
      </c>
      <c r="K148" s="104"/>
      <c r="L148" s="104">
        <v>3</v>
      </c>
      <c r="M148" s="105" t="s">
        <v>71</v>
      </c>
      <c r="O148" s="125">
        <f>(C148-'2021'!B106)/'2021'!B106</f>
        <v>0.7592592592592593</v>
      </c>
      <c r="P148" s="125">
        <f>(D148-'2021'!C106)/'2021'!C106</f>
        <v>0.40740740740740738</v>
      </c>
      <c r="Q148" s="125">
        <f>(SUM(E148:L148)-SUM('2021'!D106:K106))/SUM('2021'!D106:K106)</f>
        <v>1.1111111111111112</v>
      </c>
    </row>
    <row r="149" spans="2:17" x14ac:dyDescent="0.2">
      <c r="B149" s="116">
        <v>44781</v>
      </c>
      <c r="C149" s="104">
        <f t="shared" si="9"/>
        <v>82</v>
      </c>
      <c r="D149" s="104">
        <v>17</v>
      </c>
      <c r="E149" s="104">
        <v>48</v>
      </c>
      <c r="F149" s="104">
        <v>1</v>
      </c>
      <c r="G149" s="104">
        <v>3</v>
      </c>
      <c r="H149" s="104">
        <v>2</v>
      </c>
      <c r="I149" s="104">
        <v>9</v>
      </c>
      <c r="J149" s="104">
        <v>2</v>
      </c>
      <c r="K149" s="104"/>
      <c r="L149" s="104"/>
      <c r="M149" s="105"/>
      <c r="O149" s="125">
        <f>(C149-'2021'!B107)/'2021'!B107</f>
        <v>-0.11827956989247312</v>
      </c>
      <c r="P149" s="125">
        <f>(D149-'2021'!C107)/'2021'!C107</f>
        <v>-0.69090909090909092</v>
      </c>
      <c r="Q149" s="125">
        <f>(SUM(E149:L149)-SUM('2021'!D107:K107))/SUM('2021'!D107:K107)</f>
        <v>0.71052631578947367</v>
      </c>
    </row>
    <row r="150" spans="2:17" x14ac:dyDescent="0.2">
      <c r="B150" s="116">
        <v>44782</v>
      </c>
      <c r="C150" s="104">
        <f t="shared" si="9"/>
        <v>92</v>
      </c>
      <c r="D150" s="104">
        <v>31</v>
      </c>
      <c r="E150" s="104">
        <v>39</v>
      </c>
      <c r="F150" s="104">
        <v>6</v>
      </c>
      <c r="G150" s="104">
        <v>1</v>
      </c>
      <c r="H150" s="104">
        <v>3</v>
      </c>
      <c r="I150" s="104">
        <v>1</v>
      </c>
      <c r="J150" s="104">
        <v>2</v>
      </c>
      <c r="K150" s="104">
        <v>4</v>
      </c>
      <c r="L150" s="104">
        <v>5</v>
      </c>
      <c r="M150" s="105" t="s">
        <v>460</v>
      </c>
      <c r="O150" s="125">
        <f>(C150-'2021'!B108)/'2021'!B108</f>
        <v>-0.14018691588785046</v>
      </c>
      <c r="P150" s="125">
        <f>(D150-'2021'!C108)/'2021'!C108</f>
        <v>-0.18421052631578946</v>
      </c>
      <c r="Q150" s="125">
        <f>(SUM(E150:L150)-SUM('2021'!D108:K108))/SUM('2021'!D108:K108)</f>
        <v>-0.11594202898550725</v>
      </c>
    </row>
    <row r="151" spans="2:17" x14ac:dyDescent="0.2">
      <c r="B151" s="116">
        <v>44783</v>
      </c>
      <c r="C151" s="104">
        <f t="shared" si="9"/>
        <v>79</v>
      </c>
      <c r="D151" s="104">
        <v>28</v>
      </c>
      <c r="E151" s="104">
        <v>45</v>
      </c>
      <c r="F151" s="104">
        <v>2</v>
      </c>
      <c r="G151" s="104"/>
      <c r="H151" s="104"/>
      <c r="I151" s="104"/>
      <c r="J151" s="104"/>
      <c r="K151" s="104"/>
      <c r="L151" s="104">
        <v>4</v>
      </c>
      <c r="M151" s="105" t="s">
        <v>461</v>
      </c>
      <c r="O151" s="125">
        <f>(C151-'2021'!B109)/'2021'!B109</f>
        <v>-0.4148148148148148</v>
      </c>
      <c r="P151" s="125">
        <f>(D151-'2021'!C109)/'2021'!C109</f>
        <v>-0.56923076923076921</v>
      </c>
      <c r="Q151" s="125">
        <f>(SUM(E151:L151)-SUM('2021'!D109:K109))/SUM('2021'!D109:K109)</f>
        <v>-0.27142857142857141</v>
      </c>
    </row>
    <row r="152" spans="2:17" x14ac:dyDescent="0.2">
      <c r="B152" s="116">
        <v>44784</v>
      </c>
      <c r="C152" s="104">
        <f t="shared" si="9"/>
        <v>128</v>
      </c>
      <c r="D152" s="104">
        <v>30</v>
      </c>
      <c r="E152" s="104">
        <v>59</v>
      </c>
      <c r="F152" s="104">
        <v>17</v>
      </c>
      <c r="G152" s="104">
        <v>2</v>
      </c>
      <c r="H152" s="104">
        <v>2</v>
      </c>
      <c r="I152" s="104"/>
      <c r="J152" s="104">
        <v>1</v>
      </c>
      <c r="K152" s="104"/>
      <c r="L152" s="104">
        <v>17</v>
      </c>
      <c r="M152" s="105" t="s">
        <v>462</v>
      </c>
      <c r="O152" s="125">
        <f>(C152-'2021'!B110)/'2021'!B110</f>
        <v>-9.8591549295774641E-2</v>
      </c>
      <c r="P152" s="125">
        <f>(D152-'2021'!C110)/'2021'!C110</f>
        <v>-0.57746478873239437</v>
      </c>
      <c r="Q152" s="125">
        <f>(SUM(E152:L152)-SUM('2021'!D110:K110))/SUM('2021'!D110:K110)</f>
        <v>0.38028169014084506</v>
      </c>
    </row>
    <row r="153" spans="2:17" x14ac:dyDescent="0.2">
      <c r="B153" s="116">
        <v>44785</v>
      </c>
      <c r="C153" s="104">
        <f t="shared" si="9"/>
        <v>102</v>
      </c>
      <c r="D153" s="104">
        <v>40</v>
      </c>
      <c r="E153" s="104">
        <v>46</v>
      </c>
      <c r="F153" s="104">
        <v>9</v>
      </c>
      <c r="G153" s="104"/>
      <c r="H153" s="104"/>
      <c r="I153" s="104">
        <v>5</v>
      </c>
      <c r="J153" s="104">
        <v>2</v>
      </c>
      <c r="K153" s="104"/>
      <c r="L153" s="104"/>
      <c r="M153" s="105"/>
      <c r="O153" s="125">
        <f>(C153-'2021'!B111)/'2021'!B111</f>
        <v>-0.17741935483870969</v>
      </c>
      <c r="P153" s="125">
        <f>(D153-'2021'!C111)/'2021'!C111</f>
        <v>-0.42028985507246375</v>
      </c>
      <c r="Q153" s="125">
        <f>(SUM(E153:L153)-SUM('2021'!D111:K111))/SUM('2021'!D111:K111)</f>
        <v>0.12727272727272726</v>
      </c>
    </row>
    <row r="154" spans="2:17" x14ac:dyDescent="0.2">
      <c r="B154" s="112">
        <v>44786</v>
      </c>
      <c r="C154" s="104">
        <f t="shared" si="9"/>
        <v>112</v>
      </c>
      <c r="D154" s="104">
        <v>45</v>
      </c>
      <c r="E154" s="104">
        <v>48</v>
      </c>
      <c r="F154" s="104">
        <v>6</v>
      </c>
      <c r="G154" s="104">
        <v>3</v>
      </c>
      <c r="H154" s="104"/>
      <c r="I154" s="104">
        <v>4</v>
      </c>
      <c r="J154" s="104"/>
      <c r="K154" s="104"/>
      <c r="L154" s="104">
        <v>6</v>
      </c>
      <c r="M154" s="105" t="s">
        <v>463</v>
      </c>
      <c r="O154" s="125">
        <f>(C154-'2021'!B112)/'2021'!B112</f>
        <v>1.0740740740740742</v>
      </c>
      <c r="P154" s="125">
        <f>(D154-'2021'!C112)/'2021'!C112</f>
        <v>0</v>
      </c>
      <c r="Q154" s="125">
        <f>(SUM(E154:L154)-SUM('2021'!D112:K112))/SUM('2021'!D112:K112)</f>
        <v>6.4444444444444446</v>
      </c>
    </row>
    <row r="155" spans="2:17" x14ac:dyDescent="0.2">
      <c r="B155" s="112">
        <v>44787</v>
      </c>
      <c r="C155" s="104">
        <f t="shared" si="9"/>
        <v>151</v>
      </c>
      <c r="D155" s="104">
        <v>73</v>
      </c>
      <c r="E155" s="104">
        <v>55</v>
      </c>
      <c r="F155" s="104">
        <v>5</v>
      </c>
      <c r="G155" s="104">
        <v>8</v>
      </c>
      <c r="H155" s="104"/>
      <c r="I155" s="104">
        <v>6</v>
      </c>
      <c r="J155" s="102">
        <v>4</v>
      </c>
      <c r="K155" s="104"/>
      <c r="L155" s="104"/>
      <c r="M155" s="105"/>
      <c r="O155" s="125">
        <f>(C155-'2021'!B113)/'2021'!B113</f>
        <v>0.49504950495049505</v>
      </c>
      <c r="P155" s="125">
        <f>(D155-'2021'!C113)/'2021'!C113</f>
        <v>2.8169014084507043E-2</v>
      </c>
      <c r="Q155" s="125">
        <f>(SUM(E155:L155)-SUM('2021'!D113:K113))/SUM('2021'!D113:K113)</f>
        <v>1.6</v>
      </c>
    </row>
    <row r="156" spans="2:17" x14ac:dyDescent="0.2">
      <c r="B156" s="116">
        <v>44788</v>
      </c>
      <c r="C156" s="104">
        <f t="shared" si="9"/>
        <v>172</v>
      </c>
      <c r="D156" s="104">
        <v>83</v>
      </c>
      <c r="E156" s="104">
        <v>65</v>
      </c>
      <c r="F156" s="104">
        <v>10</v>
      </c>
      <c r="G156" s="104"/>
      <c r="H156" s="104">
        <v>2</v>
      </c>
      <c r="I156" s="104">
        <v>6</v>
      </c>
      <c r="J156" s="104">
        <v>5</v>
      </c>
      <c r="K156" s="104"/>
      <c r="L156" s="104">
        <v>1</v>
      </c>
      <c r="M156" s="105" t="s">
        <v>100</v>
      </c>
      <c r="O156" s="125">
        <f>(C156-'2021'!B114)/'2021'!B114</f>
        <v>0.52212389380530977</v>
      </c>
      <c r="P156" s="125">
        <f>(D156-'2021'!C114)/'2021'!C114</f>
        <v>0.10666666666666667</v>
      </c>
      <c r="Q156" s="125">
        <f>(SUM(E156:L156)-SUM('2021'!D114:K114))/SUM('2021'!D114:K114)</f>
        <v>1.3421052631578947</v>
      </c>
    </row>
    <row r="157" spans="2:17" x14ac:dyDescent="0.2">
      <c r="B157" s="116">
        <v>44789</v>
      </c>
      <c r="C157" s="104">
        <f t="shared" si="9"/>
        <v>101</v>
      </c>
      <c r="D157" s="104">
        <v>45</v>
      </c>
      <c r="E157" s="104">
        <v>32</v>
      </c>
      <c r="F157" s="104">
        <v>17</v>
      </c>
      <c r="G157" s="104"/>
      <c r="H157" s="104"/>
      <c r="I157" s="104">
        <v>4</v>
      </c>
      <c r="J157" s="104">
        <v>3</v>
      </c>
      <c r="K157" s="104"/>
      <c r="L157" s="104"/>
      <c r="M157" s="105"/>
      <c r="O157" s="125">
        <f>(C157-'2021'!B115)/'2021'!B115</f>
        <v>-0.37654320987654322</v>
      </c>
      <c r="P157" s="125">
        <f>(D157-'2021'!C115)/'2021'!C115</f>
        <v>-0.45121951219512196</v>
      </c>
      <c r="Q157" s="125">
        <f>(SUM(E157:L157)-SUM('2021'!D115:K115))/SUM('2021'!D115:K115)</f>
        <v>-0.3</v>
      </c>
    </row>
    <row r="158" spans="2:17" x14ac:dyDescent="0.2">
      <c r="B158" s="116">
        <v>44790</v>
      </c>
      <c r="C158" s="104">
        <f t="shared" si="9"/>
        <v>117</v>
      </c>
      <c r="D158" s="104">
        <v>48</v>
      </c>
      <c r="E158" s="104">
        <v>41</v>
      </c>
      <c r="F158" s="104">
        <v>19</v>
      </c>
      <c r="G158" s="104"/>
      <c r="H158" s="104"/>
      <c r="I158" s="104">
        <v>4</v>
      </c>
      <c r="J158" s="104">
        <v>5</v>
      </c>
      <c r="K158" s="104"/>
      <c r="L158" s="104"/>
      <c r="M158" s="105"/>
      <c r="O158" s="125">
        <f>(C158-'2021'!B116)/'2021'!B116</f>
        <v>-0.37096774193548387</v>
      </c>
      <c r="P158" s="125">
        <f>(D158-'2021'!C116)/'2021'!C116</f>
        <v>-0.53846153846153844</v>
      </c>
      <c r="Q158" s="125">
        <f>(SUM(E158:L158)-SUM('2021'!D116:K116))/SUM('2021'!D116:K116)</f>
        <v>-0.15853658536585366</v>
      </c>
    </row>
    <row r="159" spans="2:17" x14ac:dyDescent="0.2">
      <c r="B159" s="116">
        <v>44791</v>
      </c>
      <c r="C159" s="104">
        <f t="shared" si="9"/>
        <v>86</v>
      </c>
      <c r="D159" s="104">
        <v>40</v>
      </c>
      <c r="E159" s="104">
        <v>24</v>
      </c>
      <c r="F159" s="104">
        <v>9</v>
      </c>
      <c r="G159" s="104">
        <v>4</v>
      </c>
      <c r="H159" s="104"/>
      <c r="I159" s="104">
        <v>4</v>
      </c>
      <c r="J159" s="104"/>
      <c r="K159" s="104">
        <v>2</v>
      </c>
      <c r="L159" s="102">
        <v>3</v>
      </c>
      <c r="M159" s="105" t="s">
        <v>464</v>
      </c>
      <c r="O159" s="125">
        <f>(C159-'2021'!B117)/'2021'!B117</f>
        <v>-0.44155844155844154</v>
      </c>
      <c r="P159" s="125">
        <f>(D159-'2021'!C117)/'2021'!C117</f>
        <v>-0.56989247311827962</v>
      </c>
      <c r="Q159" s="125">
        <f>(SUM(E159:L159)-SUM('2021'!D117:K117))/SUM('2021'!D117:K117)</f>
        <v>-0.24590163934426229</v>
      </c>
    </row>
    <row r="160" spans="2:17" x14ac:dyDescent="0.2">
      <c r="B160" s="116">
        <v>44792</v>
      </c>
      <c r="C160" s="104">
        <f t="shared" si="9"/>
        <v>134</v>
      </c>
      <c r="D160" s="104">
        <v>89</v>
      </c>
      <c r="E160" s="104">
        <v>22</v>
      </c>
      <c r="F160" s="104">
        <v>17</v>
      </c>
      <c r="G160" s="104"/>
      <c r="H160" s="104"/>
      <c r="I160" s="104">
        <v>4</v>
      </c>
      <c r="J160" s="104">
        <v>2</v>
      </c>
      <c r="K160" s="104"/>
      <c r="L160" s="104"/>
      <c r="M160" s="105"/>
      <c r="O160" s="125">
        <f>(C160-'2021'!B118)/'2021'!B118</f>
        <v>0.25233644859813081</v>
      </c>
      <c r="P160" s="125">
        <f>(D160-'2021'!C118)/'2021'!C118</f>
        <v>0.64814814814814814</v>
      </c>
      <c r="Q160" s="125">
        <f>(SUM(E160:L160)-SUM('2021'!D118:K118))/SUM('2021'!D118:K118)</f>
        <v>-0.15094339622641509</v>
      </c>
    </row>
    <row r="161" spans="2:17" x14ac:dyDescent="0.2">
      <c r="B161" s="112">
        <v>44793</v>
      </c>
      <c r="C161" s="104">
        <f t="shared" si="9"/>
        <v>126</v>
      </c>
      <c r="D161" s="104">
        <v>91</v>
      </c>
      <c r="E161" s="104">
        <v>8</v>
      </c>
      <c r="F161" s="104">
        <v>8</v>
      </c>
      <c r="G161" s="104">
        <v>6</v>
      </c>
      <c r="H161" s="104">
        <v>4</v>
      </c>
      <c r="I161" s="104">
        <v>2</v>
      </c>
      <c r="J161" s="104">
        <v>4</v>
      </c>
      <c r="K161" s="104">
        <v>3</v>
      </c>
      <c r="L161" s="104"/>
      <c r="M161" s="105"/>
      <c r="O161" s="125">
        <f>(C161-'2021'!B119)/'2021'!B119</f>
        <v>0.10526315789473684</v>
      </c>
      <c r="P161" s="125">
        <f>(D161-'2021'!C119)/'2021'!C119</f>
        <v>0.16666666666666666</v>
      </c>
      <c r="Q161" s="125">
        <f>(SUM(E161:L161)-SUM('2021'!D119:K119))/SUM('2021'!D119:K119)</f>
        <v>-2.7777777777777776E-2</v>
      </c>
    </row>
    <row r="162" spans="2:17" x14ac:dyDescent="0.2">
      <c r="B162" s="112">
        <v>44794</v>
      </c>
      <c r="C162" s="104">
        <f t="shared" si="9"/>
        <v>111</v>
      </c>
      <c r="D162" s="104">
        <v>64</v>
      </c>
      <c r="E162" s="104">
        <v>34</v>
      </c>
      <c r="F162" s="104">
        <v>7</v>
      </c>
      <c r="G162" s="104">
        <v>2</v>
      </c>
      <c r="H162" s="104">
        <v>1</v>
      </c>
      <c r="I162" s="104">
        <v>2</v>
      </c>
      <c r="J162" s="104"/>
      <c r="K162" s="104"/>
      <c r="L162" s="104">
        <v>1</v>
      </c>
      <c r="M162" s="105" t="s">
        <v>465</v>
      </c>
      <c r="O162" s="125">
        <f>(C162-'2021'!B120)/'2021'!B120</f>
        <v>0.54166666666666663</v>
      </c>
      <c r="P162" s="125">
        <f>(D162-'2021'!C120)/'2021'!C120</f>
        <v>0.25490196078431371</v>
      </c>
      <c r="Q162" s="125">
        <f>(SUM(E162:L162)-SUM('2021'!D120:K120))/SUM('2021'!D120:K120)</f>
        <v>1.2380952380952381</v>
      </c>
    </row>
    <row r="163" spans="2:17" x14ac:dyDescent="0.2">
      <c r="B163" s="116">
        <v>44795</v>
      </c>
      <c r="C163" s="104">
        <f t="shared" si="9"/>
        <v>115</v>
      </c>
      <c r="D163" s="104">
        <v>54</v>
      </c>
      <c r="E163" s="104">
        <v>29</v>
      </c>
      <c r="F163" s="104">
        <v>12</v>
      </c>
      <c r="G163" s="104">
        <v>7</v>
      </c>
      <c r="H163" s="104">
        <v>3</v>
      </c>
      <c r="I163" s="104">
        <v>10</v>
      </c>
      <c r="J163" s="104"/>
      <c r="K163" s="104"/>
      <c r="L163" s="104"/>
      <c r="M163" s="105"/>
      <c r="O163" s="125">
        <f>(C163-'2021'!B121)/'2021'!B121</f>
        <v>0.36904761904761907</v>
      </c>
      <c r="P163" s="125">
        <f>(D163-'2021'!C121)/'2021'!C121</f>
        <v>1.8867924528301886E-2</v>
      </c>
      <c r="Q163" s="125">
        <f>(SUM(E163:L163)-SUM('2021'!D121:K121))/SUM('2021'!D121:K121)</f>
        <v>0.967741935483871</v>
      </c>
    </row>
    <row r="164" spans="2:17" x14ac:dyDescent="0.2">
      <c r="B164" s="116">
        <v>44796</v>
      </c>
      <c r="C164" s="104">
        <f t="shared" si="9"/>
        <v>119</v>
      </c>
      <c r="D164" s="104">
        <v>47</v>
      </c>
      <c r="E164" s="104">
        <v>28</v>
      </c>
      <c r="F164" s="104">
        <v>23</v>
      </c>
      <c r="G164" s="104">
        <v>3</v>
      </c>
      <c r="H164" s="104">
        <v>2</v>
      </c>
      <c r="I164" s="104">
        <v>11</v>
      </c>
      <c r="J164" s="104">
        <v>3</v>
      </c>
      <c r="K164" s="104"/>
      <c r="L164" s="104">
        <v>2</v>
      </c>
      <c r="M164" s="105" t="s">
        <v>23</v>
      </c>
      <c r="O164" s="125">
        <f>(C164-'2021'!B122)/'2021'!B122</f>
        <v>0.29347826086956524</v>
      </c>
      <c r="P164" s="125">
        <f>(D164-'2021'!C122)/'2021'!C122</f>
        <v>-2.0833333333333332E-2</v>
      </c>
      <c r="Q164" s="125">
        <f>(SUM(E164:L164)-SUM('2021'!D122:K122))/SUM('2021'!D122:K122)</f>
        <v>0.63636363636363635</v>
      </c>
    </row>
    <row r="165" spans="2:17" x14ac:dyDescent="0.2">
      <c r="B165" s="116">
        <v>44797</v>
      </c>
      <c r="C165" s="104">
        <f t="shared" si="9"/>
        <v>77</v>
      </c>
      <c r="D165" s="104">
        <v>33</v>
      </c>
      <c r="E165" s="104">
        <v>26</v>
      </c>
      <c r="F165" s="104">
        <v>11</v>
      </c>
      <c r="G165" s="104">
        <v>2</v>
      </c>
      <c r="H165" s="104"/>
      <c r="I165" s="104">
        <v>2</v>
      </c>
      <c r="J165" s="104">
        <v>1</v>
      </c>
      <c r="K165" s="104"/>
      <c r="L165" s="104">
        <v>2</v>
      </c>
      <c r="M165" s="105" t="s">
        <v>466</v>
      </c>
      <c r="O165" s="125">
        <f>(C165-'2021'!B123)/'2021'!B123</f>
        <v>-0.23</v>
      </c>
      <c r="P165" s="125">
        <f>(D165-'2021'!C123)/'2021'!C123</f>
        <v>-0.49230769230769234</v>
      </c>
      <c r="Q165" s="125">
        <f>(SUM(E165:L165)-SUM('2021'!D123:K123))/SUM('2021'!D123:K123)</f>
        <v>0.25714285714285712</v>
      </c>
    </row>
    <row r="166" spans="2:17" x14ac:dyDescent="0.2">
      <c r="B166" s="116">
        <v>44798</v>
      </c>
      <c r="C166" s="104">
        <f t="shared" si="9"/>
        <v>97</v>
      </c>
      <c r="D166" s="104">
        <v>47</v>
      </c>
      <c r="E166" s="104">
        <v>14</v>
      </c>
      <c r="F166" s="104">
        <v>28</v>
      </c>
      <c r="G166" s="104"/>
      <c r="H166" s="104">
        <v>2</v>
      </c>
      <c r="I166" s="104">
        <v>2</v>
      </c>
      <c r="J166" s="104">
        <v>2</v>
      </c>
      <c r="K166" s="104"/>
      <c r="L166" s="104">
        <v>2</v>
      </c>
      <c r="M166" s="105" t="s">
        <v>28</v>
      </c>
      <c r="O166" s="125">
        <f>(C166-'2021'!B124)/'2021'!B124</f>
        <v>-0.11818181818181818</v>
      </c>
      <c r="P166" s="125">
        <f>(D166-'2021'!C124)/'2021'!C124</f>
        <v>-0.18965517241379309</v>
      </c>
      <c r="Q166" s="125">
        <f>(SUM(E166:L166)-SUM('2021'!D124:K124))/SUM('2021'!D124:K124)</f>
        <v>-3.8461538461538464E-2</v>
      </c>
    </row>
    <row r="167" spans="2:17" x14ac:dyDescent="0.2">
      <c r="B167" s="116">
        <v>44799</v>
      </c>
      <c r="C167" s="104">
        <f t="shared" si="9"/>
        <v>82</v>
      </c>
      <c r="D167" s="104">
        <v>36</v>
      </c>
      <c r="E167" s="104">
        <v>21</v>
      </c>
      <c r="F167" s="104">
        <v>16</v>
      </c>
      <c r="G167" s="104">
        <v>5</v>
      </c>
      <c r="H167" s="104"/>
      <c r="I167" s="104">
        <v>4</v>
      </c>
      <c r="J167" s="104"/>
      <c r="K167" s="104"/>
      <c r="L167" s="104"/>
      <c r="M167" s="105"/>
      <c r="O167" s="125">
        <f>(C167-'2021'!B125)/'2021'!B125</f>
        <v>-0.21904761904761905</v>
      </c>
      <c r="P167" s="125">
        <f>(D167-'2021'!C125)/'2021'!C125</f>
        <v>-0.50684931506849318</v>
      </c>
      <c r="Q167" s="125">
        <f>(SUM(E167:L167)-SUM('2021'!D125:K125))/SUM('2021'!D125:K125)</f>
        <v>0.4375</v>
      </c>
    </row>
    <row r="168" spans="2:17" x14ac:dyDescent="0.2">
      <c r="B168" s="112">
        <v>44800</v>
      </c>
      <c r="C168" s="104">
        <f t="shared" si="9"/>
        <v>92</v>
      </c>
      <c r="D168" s="104">
        <v>41</v>
      </c>
      <c r="E168" s="104">
        <v>29</v>
      </c>
      <c r="F168" s="104">
        <v>11</v>
      </c>
      <c r="G168" s="104">
        <v>2</v>
      </c>
      <c r="H168" s="104">
        <v>2</v>
      </c>
      <c r="I168" s="104">
        <v>3</v>
      </c>
      <c r="J168" s="104">
        <v>1</v>
      </c>
      <c r="K168" s="104">
        <v>2</v>
      </c>
      <c r="L168" s="104">
        <v>1</v>
      </c>
      <c r="M168" s="105" t="s">
        <v>66</v>
      </c>
      <c r="O168" s="125">
        <f>(C168-'2021'!B126)/'2021'!B126</f>
        <v>-4.1666666666666664E-2</v>
      </c>
      <c r="P168" s="125">
        <f>(D168-'2021'!C126)/'2021'!C126</f>
        <v>-0.39705882352941174</v>
      </c>
      <c r="Q168" s="125">
        <f>(SUM(E168:L168)-SUM('2021'!D126:K126))/SUM('2021'!D126:K126)</f>
        <v>0.8214285714285714</v>
      </c>
    </row>
    <row r="169" spans="2:17" x14ac:dyDescent="0.2">
      <c r="B169" s="112">
        <v>44801</v>
      </c>
      <c r="C169" s="104">
        <f t="shared" si="9"/>
        <v>111</v>
      </c>
      <c r="D169" s="104">
        <v>80</v>
      </c>
      <c r="E169" s="104">
        <v>10</v>
      </c>
      <c r="F169" s="104">
        <v>4</v>
      </c>
      <c r="G169" s="104"/>
      <c r="H169" s="104">
        <v>5</v>
      </c>
      <c r="I169" s="104">
        <v>5</v>
      </c>
      <c r="J169" s="104"/>
      <c r="K169" s="104">
        <v>3</v>
      </c>
      <c r="L169" s="104">
        <v>4</v>
      </c>
      <c r="M169" s="105" t="s">
        <v>467</v>
      </c>
      <c r="O169" s="125">
        <f>(C169-'2021'!B127)/'2021'!B127</f>
        <v>0.14432989690721648</v>
      </c>
      <c r="P169" s="125">
        <f>(D169-'2021'!C127)/'2021'!C127</f>
        <v>0.26984126984126983</v>
      </c>
      <c r="Q169" s="125">
        <f>(SUM(E169:L169)-SUM('2021'!D127:K127))/SUM('2021'!D127:K127)</f>
        <v>-8.8235294117647065E-2</v>
      </c>
    </row>
    <row r="170" spans="2:17" x14ac:dyDescent="0.2">
      <c r="B170" s="116">
        <v>44802</v>
      </c>
      <c r="C170" s="104">
        <f t="shared" si="9"/>
        <v>86</v>
      </c>
      <c r="D170" s="104">
        <v>39</v>
      </c>
      <c r="E170" s="104">
        <v>17</v>
      </c>
      <c r="F170" s="104">
        <v>14</v>
      </c>
      <c r="G170" s="104">
        <v>3</v>
      </c>
      <c r="H170" s="104">
        <v>4</v>
      </c>
      <c r="I170" s="104">
        <v>4</v>
      </c>
      <c r="J170" s="104">
        <v>2</v>
      </c>
      <c r="K170" s="104">
        <v>3</v>
      </c>
      <c r="L170" s="104"/>
      <c r="M170" s="105"/>
      <c r="O170" s="125">
        <f>(C170-'2021'!B128)/'2021'!B128</f>
        <v>0</v>
      </c>
      <c r="P170" s="125">
        <f>(D170-'2021'!C128)/'2021'!C128</f>
        <v>-0.43478260869565216</v>
      </c>
      <c r="Q170" s="125">
        <f>(SUM(E170:L170)-SUM('2021'!D128:K128))/SUM('2021'!D128:K128)</f>
        <v>1.7647058823529411</v>
      </c>
    </row>
    <row r="171" spans="2:17" x14ac:dyDescent="0.2">
      <c r="B171" s="116">
        <v>44803</v>
      </c>
      <c r="C171" s="104">
        <f t="shared" si="9"/>
        <v>97</v>
      </c>
      <c r="D171" s="104">
        <v>21</v>
      </c>
      <c r="E171" s="104">
        <v>44</v>
      </c>
      <c r="F171" s="104">
        <v>17</v>
      </c>
      <c r="G171" s="104">
        <v>2</v>
      </c>
      <c r="H171" s="104">
        <v>3</v>
      </c>
      <c r="I171" s="104">
        <v>8</v>
      </c>
      <c r="J171" s="104">
        <v>1</v>
      </c>
      <c r="K171" s="104"/>
      <c r="L171" s="104">
        <v>1</v>
      </c>
      <c r="M171" s="105" t="s">
        <v>22</v>
      </c>
      <c r="O171" s="125">
        <f>(C171-'2021'!B129)/'2021'!B129</f>
        <v>0.56451612903225812</v>
      </c>
      <c r="P171" s="125">
        <f>(D171-'2021'!C129)/'2021'!C129</f>
        <v>-0.22222222222222221</v>
      </c>
      <c r="Q171" s="125">
        <f>(SUM(E171:L171)-SUM('2021'!D129:K129))/SUM('2021'!D129:K129)</f>
        <v>1.1714285714285715</v>
      </c>
    </row>
    <row r="172" spans="2:17" x14ac:dyDescent="0.2">
      <c r="B172" s="116">
        <v>44804</v>
      </c>
      <c r="C172" s="104">
        <f t="shared" si="9"/>
        <v>64</v>
      </c>
      <c r="D172" s="104">
        <v>33</v>
      </c>
      <c r="E172" s="104">
        <v>11</v>
      </c>
      <c r="F172" s="104">
        <v>16</v>
      </c>
      <c r="G172" s="104"/>
      <c r="H172" s="104"/>
      <c r="I172" s="104">
        <v>4</v>
      </c>
      <c r="J172" s="104"/>
      <c r="K172" s="104"/>
      <c r="L172" s="104"/>
      <c r="M172" s="105"/>
      <c r="O172" s="125">
        <f>(C172-'2021'!B130)/'2021'!B130</f>
        <v>-0.28888888888888886</v>
      </c>
      <c r="P172" s="125">
        <f>(D172-'2021'!C130)/'2021'!C130</f>
        <v>-0.17499999999999999</v>
      </c>
      <c r="Q172" s="125">
        <f>(SUM(E172:L172)-SUM('2021'!D130:K130))/SUM('2021'!D130:K130)</f>
        <v>-0.38</v>
      </c>
    </row>
    <row r="173" spans="2:17" x14ac:dyDescent="0.2">
      <c r="B173" s="103" t="s">
        <v>20</v>
      </c>
      <c r="C173" s="110">
        <f t="shared" ref="C173:L173" si="10">SUM(C143:C172)</f>
        <v>2974</v>
      </c>
      <c r="D173" s="110">
        <f t="shared" si="10"/>
        <v>1281</v>
      </c>
      <c r="E173" s="110">
        <f t="shared" si="10"/>
        <v>991</v>
      </c>
      <c r="F173" s="110">
        <f t="shared" si="10"/>
        <v>316</v>
      </c>
      <c r="G173" s="110">
        <f t="shared" si="10"/>
        <v>73</v>
      </c>
      <c r="H173" s="110">
        <f t="shared" si="10"/>
        <v>51</v>
      </c>
      <c r="I173" s="110">
        <f t="shared" si="10"/>
        <v>138</v>
      </c>
      <c r="J173" s="110">
        <f t="shared" si="10"/>
        <v>47</v>
      </c>
      <c r="K173" s="110">
        <f t="shared" si="10"/>
        <v>20</v>
      </c>
      <c r="L173" s="110">
        <f t="shared" si="10"/>
        <v>57</v>
      </c>
      <c r="M173" s="105"/>
      <c r="O173" s="125">
        <f>(C173-'2021'!B131)/'2021'!B131</f>
        <v>-2.1066491112574061E-2</v>
      </c>
      <c r="P173" s="125">
        <f>(D173-'2021'!C131)/'2021'!C131</f>
        <v>-0.25868055555555558</v>
      </c>
      <c r="Q173" s="125">
        <f>(SUM(E173:L173)-SUM('2021'!D131:K131))/SUM('2021'!D131:K131)</f>
        <v>0.29236641221374043</v>
      </c>
    </row>
    <row r="174" spans="2:17" x14ac:dyDescent="0.2">
      <c r="B174" s="111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05"/>
    </row>
    <row r="175" spans="2:17" ht="18.75" x14ac:dyDescent="0.3">
      <c r="B175" s="218" t="s">
        <v>417</v>
      </c>
      <c r="C175" s="218"/>
      <c r="D175" s="218"/>
      <c r="E175" s="218"/>
      <c r="F175" s="218"/>
      <c r="G175" s="218"/>
      <c r="H175" s="218"/>
      <c r="I175" s="218"/>
      <c r="J175" s="218"/>
      <c r="K175" s="218"/>
      <c r="L175" s="218"/>
      <c r="M175" s="105"/>
    </row>
    <row r="176" spans="2:17" ht="15" x14ac:dyDescent="0.25">
      <c r="B176" s="120" t="s">
        <v>1</v>
      </c>
      <c r="C176" s="120" t="s">
        <v>2</v>
      </c>
      <c r="D176" s="120" t="s">
        <v>3</v>
      </c>
      <c r="E176" s="120" t="s">
        <v>4</v>
      </c>
      <c r="F176" s="120" t="s">
        <v>5</v>
      </c>
      <c r="G176" s="120" t="s">
        <v>6</v>
      </c>
      <c r="H176" s="120" t="s">
        <v>7</v>
      </c>
      <c r="I176" s="120" t="s">
        <v>8</v>
      </c>
      <c r="J176" s="120" t="s">
        <v>9</v>
      </c>
      <c r="K176" s="120" t="s">
        <v>10</v>
      </c>
      <c r="L176" s="120" t="s">
        <v>11</v>
      </c>
      <c r="M176" s="105"/>
      <c r="O176" s="101" t="s">
        <v>428</v>
      </c>
      <c r="P176" s="101" t="s">
        <v>421</v>
      </c>
      <c r="Q176" s="101" t="s">
        <v>429</v>
      </c>
    </row>
    <row r="177" spans="2:17" x14ac:dyDescent="0.2">
      <c r="B177" s="108">
        <v>44805</v>
      </c>
      <c r="C177" s="104">
        <f>SUM(D177:L177)</f>
        <v>82</v>
      </c>
      <c r="D177" s="104">
        <v>26</v>
      </c>
      <c r="E177" s="104">
        <v>20</v>
      </c>
      <c r="F177" s="104">
        <v>25</v>
      </c>
      <c r="G177" s="104">
        <v>7</v>
      </c>
      <c r="H177" s="104">
        <v>1</v>
      </c>
      <c r="I177" s="104"/>
      <c r="J177" s="104"/>
      <c r="K177" s="104"/>
      <c r="L177" s="104">
        <v>3</v>
      </c>
      <c r="M177" s="105" t="s">
        <v>468</v>
      </c>
      <c r="O177" s="125">
        <f>(C177-'2021'!B135)/'2021'!B135</f>
        <v>0.67346938775510201</v>
      </c>
      <c r="P177" s="125">
        <f>(D177-'2021'!C135)/'2021'!C135</f>
        <v>0.04</v>
      </c>
      <c r="Q177" s="125">
        <f>(SUM(E177:L177)-SUM('2021'!D135:K135))/SUM('2021'!D135:K135)</f>
        <v>1.3333333333333333</v>
      </c>
    </row>
    <row r="178" spans="2:17" x14ac:dyDescent="0.2">
      <c r="B178" s="108">
        <v>44806</v>
      </c>
      <c r="C178" s="104">
        <f t="shared" ref="C178:C206" si="11">SUM(D178:L178)</f>
        <v>83</v>
      </c>
      <c r="D178" s="104">
        <v>27</v>
      </c>
      <c r="E178" s="104">
        <v>9</v>
      </c>
      <c r="F178" s="104">
        <v>25</v>
      </c>
      <c r="G178" s="104">
        <v>7</v>
      </c>
      <c r="H178" s="104">
        <v>1</v>
      </c>
      <c r="I178" s="104">
        <v>3</v>
      </c>
      <c r="J178" s="104">
        <v>7</v>
      </c>
      <c r="K178" s="104"/>
      <c r="L178" s="104">
        <v>4</v>
      </c>
      <c r="M178" s="105" t="s">
        <v>28</v>
      </c>
      <c r="O178" s="125">
        <f>(C178-'2021'!B136)/'2021'!B136</f>
        <v>0.48214285714285715</v>
      </c>
      <c r="P178" s="125">
        <f>(D178-'2021'!C136)/'2021'!C136</f>
        <v>0.9285714285714286</v>
      </c>
      <c r="Q178" s="125">
        <f>(SUM(E178:L178)-SUM('2021'!D136:K136))/SUM('2021'!D136:K136)</f>
        <v>0.33333333333333331</v>
      </c>
    </row>
    <row r="179" spans="2:17" x14ac:dyDescent="0.2">
      <c r="B179" s="112">
        <v>44807</v>
      </c>
      <c r="C179" s="104">
        <f t="shared" si="11"/>
        <v>65</v>
      </c>
      <c r="D179" s="104">
        <v>20</v>
      </c>
      <c r="E179" s="104">
        <v>18</v>
      </c>
      <c r="F179" s="104">
        <v>14</v>
      </c>
      <c r="G179" s="104">
        <v>4</v>
      </c>
      <c r="H179" s="104">
        <v>2</v>
      </c>
      <c r="I179" s="104">
        <v>2</v>
      </c>
      <c r="J179" s="104">
        <v>1</v>
      </c>
      <c r="K179" s="104"/>
      <c r="L179" s="104">
        <v>4</v>
      </c>
      <c r="M179" s="105" t="s">
        <v>322</v>
      </c>
      <c r="O179" s="125">
        <f>(C179-'2021'!B137)/'2021'!B137</f>
        <v>0.10169491525423729</v>
      </c>
      <c r="P179" s="125">
        <f>(D179-'2021'!C137)/'2021'!C137</f>
        <v>0</v>
      </c>
      <c r="Q179" s="125">
        <f>(SUM(E179:L179)-SUM('2021'!D137:K137))/SUM('2021'!D137:K137)</f>
        <v>0.15384615384615385</v>
      </c>
    </row>
    <row r="180" spans="2:17" x14ac:dyDescent="0.2">
      <c r="B180" s="112">
        <v>44808</v>
      </c>
      <c r="C180" s="104">
        <f t="shared" si="11"/>
        <v>115</v>
      </c>
      <c r="D180" s="104">
        <v>66</v>
      </c>
      <c r="E180" s="104">
        <v>20</v>
      </c>
      <c r="F180" s="104">
        <v>11</v>
      </c>
      <c r="G180" s="104">
        <v>2</v>
      </c>
      <c r="H180" s="104"/>
      <c r="I180" s="104">
        <v>11</v>
      </c>
      <c r="J180" s="104"/>
      <c r="K180" s="104">
        <v>3</v>
      </c>
      <c r="L180" s="104">
        <v>2</v>
      </c>
      <c r="M180" s="105" t="s">
        <v>204</v>
      </c>
      <c r="O180" s="125">
        <f>(C180-'2021'!B138)/'2021'!B138</f>
        <v>-0.21768707482993196</v>
      </c>
      <c r="P180" s="125">
        <f>(D180-'2021'!C138)/'2021'!C138</f>
        <v>-0.37142857142857144</v>
      </c>
      <c r="Q180" s="125">
        <f>(SUM(E180:L180)-SUM('2021'!D138:K138))/SUM('2021'!D138:K138)</f>
        <v>0.16666666666666666</v>
      </c>
    </row>
    <row r="181" spans="2:17" x14ac:dyDescent="0.2">
      <c r="B181" s="108">
        <v>44809</v>
      </c>
      <c r="C181" s="104">
        <f t="shared" si="11"/>
        <v>107</v>
      </c>
      <c r="D181" s="104">
        <v>36</v>
      </c>
      <c r="E181" s="104">
        <v>21</v>
      </c>
      <c r="F181" s="104">
        <v>14</v>
      </c>
      <c r="G181" s="104">
        <v>4</v>
      </c>
      <c r="H181" s="104"/>
      <c r="I181" s="104">
        <v>18</v>
      </c>
      <c r="J181" s="104"/>
      <c r="K181" s="104">
        <v>14</v>
      </c>
      <c r="L181" s="104"/>
      <c r="M181" s="105"/>
      <c r="O181" s="125">
        <f>(C181-'2021'!B139)/'2021'!B139</f>
        <v>-0.15748031496062992</v>
      </c>
      <c r="P181" s="125">
        <f>(D181-'2021'!C139)/'2021'!C139</f>
        <v>-0.58139534883720934</v>
      </c>
      <c r="Q181" s="125">
        <f>(SUM(E181:L181)-SUM('2021'!D139:K139))/SUM('2021'!D139:K139)</f>
        <v>0.73170731707317072</v>
      </c>
    </row>
    <row r="182" spans="2:17" x14ac:dyDescent="0.2">
      <c r="B182" s="108">
        <v>44810</v>
      </c>
      <c r="C182" s="104">
        <f t="shared" si="11"/>
        <v>83</v>
      </c>
      <c r="D182" s="104">
        <v>20</v>
      </c>
      <c r="E182" s="104">
        <v>41</v>
      </c>
      <c r="F182" s="104">
        <v>7</v>
      </c>
      <c r="G182" s="104">
        <v>1</v>
      </c>
      <c r="H182" s="104"/>
      <c r="I182" s="104">
        <v>8</v>
      </c>
      <c r="J182" s="104"/>
      <c r="K182" s="104"/>
      <c r="L182" s="104">
        <v>6</v>
      </c>
      <c r="M182" s="105" t="s">
        <v>469</v>
      </c>
      <c r="O182" s="125">
        <f>(C182-'2021'!B140)/'2021'!B140</f>
        <v>-0.17</v>
      </c>
      <c r="P182" s="125">
        <f>(D182-'2021'!C140)/'2021'!C140</f>
        <v>-0.60784313725490191</v>
      </c>
      <c r="Q182" s="125">
        <f>(SUM(E182:L182)-SUM('2021'!D140:K140))/SUM('2021'!D140:K140)</f>
        <v>0.2857142857142857</v>
      </c>
    </row>
    <row r="183" spans="2:17" x14ac:dyDescent="0.2">
      <c r="B183" s="108">
        <v>44811</v>
      </c>
      <c r="C183" s="104">
        <f t="shared" si="11"/>
        <v>83</v>
      </c>
      <c r="D183" s="104">
        <v>25</v>
      </c>
      <c r="E183" s="104">
        <v>22</v>
      </c>
      <c r="F183" s="104">
        <v>17</v>
      </c>
      <c r="G183" s="104">
        <v>2</v>
      </c>
      <c r="H183" s="104"/>
      <c r="I183" s="104">
        <v>8</v>
      </c>
      <c r="J183" s="104"/>
      <c r="K183" s="104">
        <v>6</v>
      </c>
      <c r="L183" s="104">
        <v>3</v>
      </c>
      <c r="M183" s="105" t="s">
        <v>470</v>
      </c>
      <c r="O183" s="125">
        <f>(C183-'2021'!B141)/'2021'!B141</f>
        <v>-0.15306122448979592</v>
      </c>
      <c r="P183" s="125">
        <f>(D183-'2021'!C141)/'2021'!C141</f>
        <v>-0.43181818181818182</v>
      </c>
      <c r="Q183" s="125">
        <f>(SUM(E183:L183)-SUM('2021'!D141:K141))/SUM('2021'!D141:K141)</f>
        <v>7.407407407407407E-2</v>
      </c>
    </row>
    <row r="184" spans="2:17" x14ac:dyDescent="0.2">
      <c r="B184" s="108">
        <v>44812</v>
      </c>
      <c r="C184" s="104">
        <f t="shared" si="11"/>
        <v>100</v>
      </c>
      <c r="D184" s="104">
        <v>38</v>
      </c>
      <c r="E184" s="104">
        <v>30</v>
      </c>
      <c r="F184" s="104">
        <v>12</v>
      </c>
      <c r="G184" s="104">
        <v>8</v>
      </c>
      <c r="H184" s="104"/>
      <c r="I184" s="104">
        <v>4</v>
      </c>
      <c r="J184" s="104">
        <v>5</v>
      </c>
      <c r="K184" s="104">
        <v>3</v>
      </c>
      <c r="L184" s="104"/>
      <c r="M184" s="105"/>
      <c r="O184" s="125">
        <f>(C184-'2021'!B142)/'2021'!B142</f>
        <v>-7.407407407407407E-2</v>
      </c>
      <c r="P184" s="125">
        <f>(D184-'2021'!C142)/'2021'!C142</f>
        <v>-7.3170731707317069E-2</v>
      </c>
      <c r="Q184" s="125">
        <f>(SUM(E184:L184)-SUM('2021'!D142:K142))/SUM('2021'!D142:K142)</f>
        <v>-7.4626865671641784E-2</v>
      </c>
    </row>
    <row r="185" spans="2:17" x14ac:dyDescent="0.2">
      <c r="B185" s="108">
        <v>44813</v>
      </c>
      <c r="C185" s="104">
        <f t="shared" si="11"/>
        <v>101</v>
      </c>
      <c r="D185" s="104">
        <v>27</v>
      </c>
      <c r="E185" s="104">
        <v>34</v>
      </c>
      <c r="F185" s="104">
        <v>18</v>
      </c>
      <c r="G185" s="104">
        <v>6</v>
      </c>
      <c r="H185" s="104">
        <v>4</v>
      </c>
      <c r="I185" s="104">
        <v>7</v>
      </c>
      <c r="J185" s="104"/>
      <c r="K185" s="104"/>
      <c r="L185" s="104">
        <v>5</v>
      </c>
      <c r="M185" s="105" t="s">
        <v>28</v>
      </c>
      <c r="O185" s="125">
        <f>(C185-'2021'!B143)/'2021'!B143</f>
        <v>0.32894736842105265</v>
      </c>
      <c r="P185" s="125">
        <f>(D185-'2021'!C143)/'2021'!C143</f>
        <v>-6.8965517241379309E-2</v>
      </c>
      <c r="Q185" s="125">
        <f>(SUM(E185:L185)-SUM('2021'!D143:K143))/SUM('2021'!D143:K143)</f>
        <v>0.57446808510638303</v>
      </c>
    </row>
    <row r="186" spans="2:17" x14ac:dyDescent="0.2">
      <c r="B186" s="112">
        <v>44814</v>
      </c>
      <c r="C186" s="104">
        <f t="shared" si="11"/>
        <v>114</v>
      </c>
      <c r="D186" s="104">
        <v>41</v>
      </c>
      <c r="E186" s="104">
        <v>32</v>
      </c>
      <c r="F186" s="104">
        <v>19</v>
      </c>
      <c r="G186" s="104">
        <v>4</v>
      </c>
      <c r="H186" s="104">
        <v>3</v>
      </c>
      <c r="I186" s="104">
        <v>9</v>
      </c>
      <c r="J186" s="104">
        <v>2</v>
      </c>
      <c r="K186" s="104"/>
      <c r="L186" s="104">
        <v>4</v>
      </c>
      <c r="M186" s="105" t="s">
        <v>471</v>
      </c>
      <c r="O186" s="125">
        <f>(C186-'2021'!B144)/'2021'!B144</f>
        <v>0.60563380281690138</v>
      </c>
      <c r="P186" s="125">
        <f>(D186-'2021'!C144)/'2021'!C144</f>
        <v>0.36666666666666664</v>
      </c>
      <c r="Q186" s="125">
        <f>(SUM(E186:L186)-SUM('2021'!D144:K144))/SUM('2021'!D144:K144)</f>
        <v>0.78048780487804881</v>
      </c>
    </row>
    <row r="187" spans="2:17" x14ac:dyDescent="0.2">
      <c r="B187" s="112">
        <v>44815</v>
      </c>
      <c r="C187" s="104">
        <f t="shared" si="11"/>
        <v>89</v>
      </c>
      <c r="D187" s="104">
        <v>46</v>
      </c>
      <c r="E187" s="104">
        <v>11</v>
      </c>
      <c r="F187" s="104">
        <v>14</v>
      </c>
      <c r="G187" s="104"/>
      <c r="H187" s="104">
        <v>7</v>
      </c>
      <c r="I187" s="104">
        <v>9</v>
      </c>
      <c r="J187" s="104">
        <v>1</v>
      </c>
      <c r="K187" s="104"/>
      <c r="L187" s="104">
        <v>1</v>
      </c>
      <c r="M187" s="105" t="s">
        <v>47</v>
      </c>
      <c r="O187" s="125">
        <f>(C187-'2021'!B145)/'2021'!B145</f>
        <v>-0.31538461538461537</v>
      </c>
      <c r="P187" s="125">
        <f>(D187-'2021'!C145)/'2021'!C145</f>
        <v>-0.28125</v>
      </c>
      <c r="Q187" s="125">
        <f>(SUM(E187:L187)-SUM('2021'!D145:K145))/SUM('2021'!D145:K145)</f>
        <v>-0.34848484848484851</v>
      </c>
    </row>
    <row r="188" spans="2:17" x14ac:dyDescent="0.2">
      <c r="B188" s="108">
        <v>44816</v>
      </c>
      <c r="C188" s="104">
        <f t="shared" si="11"/>
        <v>69</v>
      </c>
      <c r="D188" s="104">
        <v>14</v>
      </c>
      <c r="E188" s="104">
        <v>23</v>
      </c>
      <c r="F188" s="104">
        <v>16</v>
      </c>
      <c r="G188" s="104">
        <v>6</v>
      </c>
      <c r="H188" s="104"/>
      <c r="I188" s="104">
        <v>6</v>
      </c>
      <c r="J188" s="104">
        <v>2</v>
      </c>
      <c r="K188" s="104">
        <v>2</v>
      </c>
      <c r="L188" s="104"/>
      <c r="M188" s="105"/>
      <c r="O188" s="125">
        <f>(C188-'2021'!B146)/'2021'!B146</f>
        <v>-0.48888888888888887</v>
      </c>
      <c r="P188" s="125">
        <f>(D188-'2021'!C146)/'2021'!C146</f>
        <v>-0.84946236559139787</v>
      </c>
      <c r="Q188" s="125">
        <f>(SUM(E188:L188)-SUM('2021'!D146:K146))/SUM('2021'!D146:K146)</f>
        <v>0.30952380952380953</v>
      </c>
    </row>
    <row r="189" spans="2:17" x14ac:dyDescent="0.2">
      <c r="B189" s="108">
        <v>44817</v>
      </c>
      <c r="C189" s="104">
        <f t="shared" si="11"/>
        <v>94</v>
      </c>
      <c r="D189" s="104">
        <v>24</v>
      </c>
      <c r="E189" s="104">
        <v>32</v>
      </c>
      <c r="F189" s="104">
        <v>10</v>
      </c>
      <c r="G189" s="104">
        <v>2</v>
      </c>
      <c r="H189" s="104">
        <v>6</v>
      </c>
      <c r="I189" s="104">
        <v>13</v>
      </c>
      <c r="J189" s="104">
        <v>2</v>
      </c>
      <c r="K189" s="104">
        <v>1</v>
      </c>
      <c r="L189" s="104">
        <v>4</v>
      </c>
      <c r="M189" s="105" t="s">
        <v>472</v>
      </c>
      <c r="O189" s="125">
        <f>(C189-'2021'!B147)/'2021'!B147</f>
        <v>0.189873417721519</v>
      </c>
      <c r="P189" s="125">
        <f>(D189-'2021'!C147)/'2021'!C147</f>
        <v>-0.4</v>
      </c>
      <c r="Q189" s="125">
        <f>(SUM(E189:L189)-SUM('2021'!D147:K147))/SUM('2021'!D147:K147)</f>
        <v>0.79487179487179482</v>
      </c>
    </row>
    <row r="190" spans="2:17" x14ac:dyDescent="0.2">
      <c r="B190" s="108">
        <v>44818</v>
      </c>
      <c r="C190" s="104">
        <f t="shared" si="11"/>
        <v>94</v>
      </c>
      <c r="D190" s="104">
        <v>16</v>
      </c>
      <c r="E190" s="104">
        <v>31</v>
      </c>
      <c r="F190" s="104">
        <v>9</v>
      </c>
      <c r="G190" s="104">
        <v>2</v>
      </c>
      <c r="H190" s="104">
        <v>9</v>
      </c>
      <c r="I190" s="104">
        <v>10</v>
      </c>
      <c r="J190" s="104">
        <v>1</v>
      </c>
      <c r="K190" s="104">
        <v>4</v>
      </c>
      <c r="L190" s="104">
        <v>12</v>
      </c>
      <c r="M190" s="105" t="s">
        <v>473</v>
      </c>
      <c r="O190" s="125">
        <f>(C190-'2021'!B148)/'2021'!B148</f>
        <v>0.44615384615384618</v>
      </c>
      <c r="P190" s="125">
        <f>(D190-'2021'!C148)/'2021'!C148</f>
        <v>-0.46666666666666667</v>
      </c>
      <c r="Q190" s="125">
        <f>(SUM(E190:L190)-SUM('2021'!D148:K148))/SUM('2021'!D148:K148)</f>
        <v>1.2285714285714286</v>
      </c>
    </row>
    <row r="191" spans="2:17" x14ac:dyDescent="0.2">
      <c r="B191" s="108">
        <v>44819</v>
      </c>
      <c r="C191" s="104">
        <f t="shared" si="11"/>
        <v>94</v>
      </c>
      <c r="D191" s="104">
        <v>41</v>
      </c>
      <c r="E191" s="104">
        <v>29</v>
      </c>
      <c r="F191" s="104">
        <v>6</v>
      </c>
      <c r="G191" s="104">
        <v>4</v>
      </c>
      <c r="H191" s="104"/>
      <c r="I191" s="104">
        <v>4</v>
      </c>
      <c r="J191" s="104"/>
      <c r="K191" s="104"/>
      <c r="L191" s="104">
        <v>10</v>
      </c>
      <c r="M191" s="105" t="s">
        <v>474</v>
      </c>
      <c r="O191" s="125">
        <f>(C191-'2021'!B149)/'2021'!B149</f>
        <v>0.62068965517241381</v>
      </c>
      <c r="P191" s="125">
        <f>(D191-'2021'!C149)/'2021'!C149</f>
        <v>2.4166666666666665</v>
      </c>
      <c r="Q191" s="125">
        <f>(SUM(E191:L191)-SUM('2021'!D149:K149))/SUM('2021'!D149:K149)</f>
        <v>0.15217391304347827</v>
      </c>
    </row>
    <row r="192" spans="2:17" x14ac:dyDescent="0.2">
      <c r="B192" s="108">
        <v>44820</v>
      </c>
      <c r="C192" s="104">
        <f t="shared" si="11"/>
        <v>99</v>
      </c>
      <c r="D192" s="104">
        <v>48</v>
      </c>
      <c r="E192" s="104">
        <v>24</v>
      </c>
      <c r="F192" s="104">
        <v>19</v>
      </c>
      <c r="G192" s="104"/>
      <c r="H192" s="104"/>
      <c r="I192" s="104">
        <v>6</v>
      </c>
      <c r="J192" s="104"/>
      <c r="K192" s="104">
        <v>2</v>
      </c>
      <c r="L192" s="104"/>
      <c r="M192" s="105"/>
      <c r="O192" s="125">
        <f>(C192-'2021'!B150)/'2021'!B150</f>
        <v>1.6756756756756757</v>
      </c>
      <c r="P192" s="125">
        <f>(D192-'2021'!C150)/'2021'!C150</f>
        <v>3</v>
      </c>
      <c r="Q192" s="125">
        <f>(SUM(E192:L192)-SUM('2021'!D150:K150))/SUM('2021'!D150:K150)</f>
        <v>1.04</v>
      </c>
    </row>
    <row r="193" spans="2:17" x14ac:dyDescent="0.2">
      <c r="B193" s="112">
        <v>44821</v>
      </c>
      <c r="C193" s="104">
        <f t="shared" si="11"/>
        <v>108</v>
      </c>
      <c r="D193" s="104">
        <v>52</v>
      </c>
      <c r="E193" s="104">
        <v>30</v>
      </c>
      <c r="F193" s="104">
        <v>15</v>
      </c>
      <c r="G193" s="104"/>
      <c r="H193" s="104"/>
      <c r="I193" s="104">
        <v>9</v>
      </c>
      <c r="J193" s="104"/>
      <c r="K193" s="104"/>
      <c r="L193" s="104">
        <v>2</v>
      </c>
      <c r="M193" s="105" t="s">
        <v>354</v>
      </c>
      <c r="O193" s="125">
        <f>(C193-'2021'!B151)/'2021'!B151</f>
        <v>1.5116279069767442</v>
      </c>
      <c r="P193" s="125">
        <f>(D193-'2021'!C151)/'2021'!C151</f>
        <v>1.736842105263158</v>
      </c>
      <c r="Q193" s="125">
        <f>(SUM(E193:L193)-SUM('2021'!D151:K151))/SUM('2021'!D151:K151)</f>
        <v>1.3333333333333333</v>
      </c>
    </row>
    <row r="194" spans="2:17" x14ac:dyDescent="0.2">
      <c r="B194" s="112">
        <v>44822</v>
      </c>
      <c r="C194" s="104">
        <f t="shared" si="11"/>
        <v>87</v>
      </c>
      <c r="D194" s="104">
        <v>39</v>
      </c>
      <c r="E194" s="104">
        <v>18</v>
      </c>
      <c r="F194" s="104">
        <v>17</v>
      </c>
      <c r="G194" s="104">
        <v>3</v>
      </c>
      <c r="H194" s="104">
        <v>2</v>
      </c>
      <c r="I194" s="104">
        <v>5</v>
      </c>
      <c r="J194" s="104"/>
      <c r="K194" s="104"/>
      <c r="L194" s="104">
        <v>3</v>
      </c>
      <c r="M194" s="105" t="s">
        <v>475</v>
      </c>
      <c r="O194" s="125">
        <f>(C194-'2021'!B152)/'2021'!B152</f>
        <v>0.29850746268656714</v>
      </c>
      <c r="P194" s="125">
        <f>(D194-'2021'!C152)/'2021'!C152</f>
        <v>0.14705882352941177</v>
      </c>
      <c r="Q194" s="125">
        <f>(SUM(E194:L194)-SUM('2021'!D152:K152))/SUM('2021'!D152:K152)</f>
        <v>0.45454545454545453</v>
      </c>
    </row>
    <row r="195" spans="2:17" x14ac:dyDescent="0.2">
      <c r="B195" s="108">
        <v>44823</v>
      </c>
      <c r="C195" s="104">
        <f t="shared" si="11"/>
        <v>76</v>
      </c>
      <c r="D195" s="104">
        <v>22</v>
      </c>
      <c r="E195" s="104">
        <v>3</v>
      </c>
      <c r="F195" s="104">
        <v>16</v>
      </c>
      <c r="G195" s="104">
        <v>12</v>
      </c>
      <c r="H195" s="104">
        <v>4</v>
      </c>
      <c r="I195" s="104">
        <v>6</v>
      </c>
      <c r="J195" s="104"/>
      <c r="K195" s="104">
        <v>7</v>
      </c>
      <c r="L195" s="104">
        <v>6</v>
      </c>
      <c r="M195" s="105" t="s">
        <v>476</v>
      </c>
      <c r="O195" s="125">
        <f>(C195-'2021'!B153)/'2021'!B153</f>
        <v>1.9230769230769231</v>
      </c>
      <c r="P195" s="125">
        <f>(D195-'2021'!C153)/'2021'!C153</f>
        <v>1.2</v>
      </c>
      <c r="Q195" s="125">
        <f>(SUM(E195:L195)-SUM('2021'!D153:K153))/SUM('2021'!D153:K153)</f>
        <v>2.375</v>
      </c>
    </row>
    <row r="196" spans="2:17" x14ac:dyDescent="0.2">
      <c r="B196" s="108">
        <v>44824</v>
      </c>
      <c r="C196" s="104">
        <f t="shared" si="11"/>
        <v>104</v>
      </c>
      <c r="D196" s="104">
        <v>35</v>
      </c>
      <c r="E196" s="104">
        <v>17</v>
      </c>
      <c r="F196" s="104">
        <v>20</v>
      </c>
      <c r="G196" s="104">
        <v>8</v>
      </c>
      <c r="H196" s="104">
        <v>6</v>
      </c>
      <c r="I196" s="104">
        <v>8</v>
      </c>
      <c r="J196" s="104">
        <v>7</v>
      </c>
      <c r="K196" s="104">
        <v>2</v>
      </c>
      <c r="L196" s="104">
        <v>1</v>
      </c>
      <c r="M196" s="105" t="s">
        <v>29</v>
      </c>
      <c r="O196" s="125">
        <f>(C196-'2021'!B154)/'2021'!B154</f>
        <v>0.2839506172839506</v>
      </c>
      <c r="P196" s="125">
        <f>(D196-'2021'!C154)/'2021'!C154</f>
        <v>4</v>
      </c>
      <c r="Q196" s="125">
        <f>(SUM(E196:L196)-SUM('2021'!D154:K154))/SUM('2021'!D154:K154)</f>
        <v>-6.7567567567567571E-2</v>
      </c>
    </row>
    <row r="197" spans="2:17" x14ac:dyDescent="0.2">
      <c r="B197" s="108">
        <v>44825</v>
      </c>
      <c r="C197" s="104">
        <f t="shared" si="11"/>
        <v>82</v>
      </c>
      <c r="D197" s="104">
        <v>20</v>
      </c>
      <c r="E197" s="104">
        <v>27</v>
      </c>
      <c r="F197" s="104">
        <v>19</v>
      </c>
      <c r="G197" s="104">
        <v>1</v>
      </c>
      <c r="H197" s="104">
        <v>7</v>
      </c>
      <c r="I197" s="104">
        <v>4</v>
      </c>
      <c r="J197" s="104">
        <v>4</v>
      </c>
      <c r="K197" s="104"/>
      <c r="L197" s="104"/>
      <c r="M197" s="105"/>
      <c r="O197" s="125">
        <f>(C197-'2021'!B155)/'2021'!B155</f>
        <v>0.41379310344827586</v>
      </c>
      <c r="P197" s="125">
        <f>(D197-'2021'!C155)/'2021'!C155</f>
        <v>-0.23076923076923078</v>
      </c>
      <c r="Q197" s="125">
        <f>(SUM(E197:L197)-SUM('2021'!D155:K155))/SUM('2021'!D155:K155)</f>
        <v>0.9375</v>
      </c>
    </row>
    <row r="198" spans="2:17" x14ac:dyDescent="0.2">
      <c r="B198" s="108">
        <v>44826</v>
      </c>
      <c r="C198" s="104">
        <f t="shared" si="11"/>
        <v>69</v>
      </c>
      <c r="D198" s="104">
        <v>17</v>
      </c>
      <c r="E198" s="104">
        <v>12</v>
      </c>
      <c r="F198" s="104">
        <v>12</v>
      </c>
      <c r="G198" s="104">
        <v>12</v>
      </c>
      <c r="H198" s="104"/>
      <c r="I198" s="104">
        <v>2</v>
      </c>
      <c r="J198" s="104">
        <v>4</v>
      </c>
      <c r="K198" s="104">
        <v>6</v>
      </c>
      <c r="L198" s="104">
        <v>4</v>
      </c>
      <c r="M198" s="105" t="s">
        <v>28</v>
      </c>
      <c r="O198" s="125">
        <f>(C198-'2021'!B156)/'2021'!B156</f>
        <v>-0.21590909090909091</v>
      </c>
      <c r="P198" s="125">
        <f>(D198-'2021'!C156)/'2021'!C156</f>
        <v>-0.34615384615384615</v>
      </c>
      <c r="Q198" s="125">
        <f>(SUM(E198:L198)-SUM('2021'!D156:K156))/SUM('2021'!D156:K156)</f>
        <v>-0.16129032258064516</v>
      </c>
    </row>
    <row r="199" spans="2:17" x14ac:dyDescent="0.2">
      <c r="B199" s="108">
        <v>44827</v>
      </c>
      <c r="C199" s="104">
        <f t="shared" si="11"/>
        <v>63</v>
      </c>
      <c r="D199" s="104">
        <v>16</v>
      </c>
      <c r="E199" s="104">
        <v>9</v>
      </c>
      <c r="F199" s="104">
        <v>12</v>
      </c>
      <c r="G199" s="104">
        <v>2</v>
      </c>
      <c r="H199" s="104">
        <v>1</v>
      </c>
      <c r="I199" s="104">
        <v>3</v>
      </c>
      <c r="J199" s="104">
        <v>6</v>
      </c>
      <c r="K199" s="104"/>
      <c r="L199" s="104">
        <v>14</v>
      </c>
      <c r="M199" s="105" t="s">
        <v>477</v>
      </c>
      <c r="O199" s="125">
        <f>(C199-'2021'!B157)/'2021'!B157</f>
        <v>1.1000000000000001</v>
      </c>
      <c r="P199" s="125">
        <f>(D199-'2021'!C157)/'2021'!C157</f>
        <v>6.6666666666666666E-2</v>
      </c>
      <c r="Q199" s="125">
        <f>(SUM(E199:L199)-SUM('2021'!D157:K157))/SUM('2021'!D157:K157)</f>
        <v>2.1333333333333333</v>
      </c>
    </row>
    <row r="200" spans="2:17" x14ac:dyDescent="0.2">
      <c r="B200" s="112">
        <v>44828</v>
      </c>
      <c r="C200" s="104">
        <f t="shared" si="11"/>
        <v>15</v>
      </c>
      <c r="D200" s="104">
        <v>5</v>
      </c>
      <c r="E200" s="104">
        <v>4</v>
      </c>
      <c r="F200" s="104">
        <v>3</v>
      </c>
      <c r="G200" s="104">
        <v>2</v>
      </c>
      <c r="H200" s="104"/>
      <c r="I200" s="104">
        <v>1</v>
      </c>
      <c r="J200" s="104"/>
      <c r="K200" s="104"/>
      <c r="L200" s="104"/>
      <c r="M200" s="105"/>
      <c r="O200" s="125">
        <f>(C200-'2021'!B158)/'2021'!B158</f>
        <v>-0.75</v>
      </c>
      <c r="P200" s="125">
        <f>(D200-'2021'!C158)/'2021'!C158</f>
        <v>-0.6875</v>
      </c>
      <c r="Q200" s="125">
        <f>(SUM(E200:L200)-SUM('2021'!D158:K158))/SUM('2021'!D158:K158)</f>
        <v>-0.77272727272727271</v>
      </c>
    </row>
    <row r="201" spans="2:17" x14ac:dyDescent="0.2">
      <c r="B201" s="112">
        <v>44829</v>
      </c>
      <c r="C201" s="104">
        <f t="shared" si="11"/>
        <v>22</v>
      </c>
      <c r="D201" s="104">
        <v>7</v>
      </c>
      <c r="E201" s="104">
        <v>9</v>
      </c>
      <c r="F201" s="104">
        <v>2</v>
      </c>
      <c r="G201" s="104"/>
      <c r="H201" s="104"/>
      <c r="I201" s="104"/>
      <c r="J201" s="104">
        <v>2</v>
      </c>
      <c r="K201" s="104">
        <v>1</v>
      </c>
      <c r="L201" s="104">
        <v>1</v>
      </c>
      <c r="M201" s="105" t="s">
        <v>28</v>
      </c>
      <c r="O201" s="125">
        <f>(C201-'2021'!B159)/'2021'!B159</f>
        <v>-0.69444444444444442</v>
      </c>
      <c r="P201" s="125">
        <f>(D201-'2021'!C159)/'2021'!C159</f>
        <v>-0.83333333333333337</v>
      </c>
      <c r="Q201" s="125">
        <f>(SUM(E201:L201)-SUM('2021'!D159:K159))/SUM('2021'!D159:K159)</f>
        <v>-0.5</v>
      </c>
    </row>
    <row r="202" spans="2:17" x14ac:dyDescent="0.2">
      <c r="B202" s="108">
        <v>44830</v>
      </c>
      <c r="C202" s="104">
        <f t="shared" si="11"/>
        <v>56</v>
      </c>
      <c r="D202" s="104">
        <v>10</v>
      </c>
      <c r="E202" s="104">
        <v>12</v>
      </c>
      <c r="F202" s="104">
        <v>14</v>
      </c>
      <c r="G202" s="104">
        <v>2</v>
      </c>
      <c r="H202" s="104">
        <v>9</v>
      </c>
      <c r="I202" s="104"/>
      <c r="J202" s="104">
        <v>6</v>
      </c>
      <c r="K202" s="104"/>
      <c r="L202" s="104">
        <v>3</v>
      </c>
      <c r="M202" s="105" t="s">
        <v>478</v>
      </c>
      <c r="O202" s="125">
        <f>(C202-'2021'!B160)/'2021'!B160</f>
        <v>1.1538461538461537</v>
      </c>
      <c r="P202" s="125">
        <f>(D202-'2021'!C160)/'2021'!C160</f>
        <v>-0.47368421052631576</v>
      </c>
      <c r="Q202" s="125">
        <f>(SUM(E202:L202)-SUM('2021'!D160:K160))/SUM('2021'!D160:K160)</f>
        <v>5.5714285714285712</v>
      </c>
    </row>
    <row r="203" spans="2:17" x14ac:dyDescent="0.2">
      <c r="B203" s="108">
        <v>44831</v>
      </c>
      <c r="C203" s="104">
        <f t="shared" si="11"/>
        <v>55</v>
      </c>
      <c r="D203" s="104">
        <v>10</v>
      </c>
      <c r="E203" s="104">
        <v>18</v>
      </c>
      <c r="F203" s="104">
        <v>15</v>
      </c>
      <c r="G203" s="104">
        <v>2</v>
      </c>
      <c r="H203" s="104">
        <v>4</v>
      </c>
      <c r="I203" s="104">
        <v>2</v>
      </c>
      <c r="J203" s="104">
        <v>2</v>
      </c>
      <c r="K203" s="104">
        <v>2</v>
      </c>
      <c r="L203" s="104"/>
      <c r="M203" s="105"/>
      <c r="O203" s="125">
        <f>(C203-'2021'!B161)/'2021'!B161</f>
        <v>0.12244897959183673</v>
      </c>
      <c r="P203" s="125">
        <f>(D203-'2021'!C161)/'2021'!C161</f>
        <v>-0.23076923076923078</v>
      </c>
      <c r="Q203" s="125">
        <f>(SUM(E203:L203)-SUM('2021'!D161:K161))/SUM('2021'!D161:K161)</f>
        <v>0.25</v>
      </c>
    </row>
    <row r="204" spans="2:17" x14ac:dyDescent="0.2">
      <c r="B204" s="108">
        <v>44832</v>
      </c>
      <c r="C204" s="104">
        <f t="shared" si="11"/>
        <v>59</v>
      </c>
      <c r="D204" s="104">
        <v>7</v>
      </c>
      <c r="E204" s="104">
        <v>9</v>
      </c>
      <c r="F204" s="104">
        <v>16</v>
      </c>
      <c r="G204" s="104">
        <v>18</v>
      </c>
      <c r="H204" s="104">
        <v>2</v>
      </c>
      <c r="I204" s="104"/>
      <c r="J204" s="104"/>
      <c r="K204" s="104">
        <v>3</v>
      </c>
      <c r="L204" s="104">
        <v>4</v>
      </c>
      <c r="M204" s="105" t="s">
        <v>467</v>
      </c>
      <c r="O204" s="125">
        <f>(C204-'2021'!B162)/'2021'!B162</f>
        <v>-4.8387096774193547E-2</v>
      </c>
      <c r="P204" s="125">
        <f>(D204-'2021'!C162)/'2021'!C162</f>
        <v>-0.75862068965517238</v>
      </c>
      <c r="Q204" s="125">
        <f>(SUM(E204:L204)-SUM('2021'!D162:K162))/SUM('2021'!D162:K162)</f>
        <v>0.5757575757575758</v>
      </c>
    </row>
    <row r="205" spans="2:17" x14ac:dyDescent="0.2">
      <c r="B205" s="108">
        <v>44833</v>
      </c>
      <c r="C205" s="104">
        <f t="shared" si="11"/>
        <v>46</v>
      </c>
      <c r="D205" s="104">
        <v>16</v>
      </c>
      <c r="E205" s="104">
        <v>4</v>
      </c>
      <c r="F205" s="104">
        <v>13</v>
      </c>
      <c r="G205" s="104"/>
      <c r="H205" s="104">
        <v>2</v>
      </c>
      <c r="I205" s="104">
        <v>8</v>
      </c>
      <c r="J205" s="104"/>
      <c r="K205" s="104">
        <v>3</v>
      </c>
      <c r="L205" s="104"/>
      <c r="M205" s="105"/>
      <c r="O205" s="125">
        <f>(C205-'2021'!B163)/'2021'!B163</f>
        <v>0.17948717948717949</v>
      </c>
      <c r="P205" s="125">
        <f>(D205-'2021'!C163)/'2021'!C163</f>
        <v>-0.27272727272727271</v>
      </c>
      <c r="Q205" s="125">
        <f>(SUM(E205:L205)-SUM('2021'!D163:K163))/SUM('2021'!D163:K163)</f>
        <v>0.76470588235294112</v>
      </c>
    </row>
    <row r="206" spans="2:17" x14ac:dyDescent="0.2">
      <c r="B206" s="108">
        <v>44834</v>
      </c>
      <c r="C206" s="104">
        <f t="shared" si="11"/>
        <v>54</v>
      </c>
      <c r="D206" s="104">
        <v>14</v>
      </c>
      <c r="E206" s="104">
        <v>16</v>
      </c>
      <c r="F206" s="104">
        <v>10</v>
      </c>
      <c r="G206" s="104">
        <v>2</v>
      </c>
      <c r="H206" s="104">
        <v>6</v>
      </c>
      <c r="I206" s="104">
        <v>4</v>
      </c>
      <c r="J206" s="104"/>
      <c r="K206" s="104">
        <v>2</v>
      </c>
      <c r="L206" s="104"/>
      <c r="M206" s="105"/>
      <c r="O206" s="125">
        <f>(C206-'2021'!B164)/'2021'!B164</f>
        <v>0.42105263157894735</v>
      </c>
      <c r="P206" s="125">
        <f>(D206-'2021'!C164)/'2021'!C164</f>
        <v>-0.17647058823529413</v>
      </c>
      <c r="Q206" s="125">
        <f>(SUM(E206:L206)-SUM('2021'!D164:K164))/SUM('2021'!D164:K164)</f>
        <v>0.90476190476190477</v>
      </c>
    </row>
    <row r="207" spans="2:17" x14ac:dyDescent="0.2">
      <c r="B207" s="103" t="s">
        <v>20</v>
      </c>
      <c r="C207" s="110">
        <f t="shared" ref="C207:L207" si="12">SUM(C177:C206)</f>
        <v>2368</v>
      </c>
      <c r="D207" s="110">
        <f>SUM(D177:D206)</f>
        <v>785</v>
      </c>
      <c r="E207" s="110">
        <f t="shared" si="12"/>
        <v>585</v>
      </c>
      <c r="F207" s="110">
        <f t="shared" si="12"/>
        <v>420</v>
      </c>
      <c r="G207" s="110">
        <f t="shared" si="12"/>
        <v>123</v>
      </c>
      <c r="H207" s="110">
        <f t="shared" si="12"/>
        <v>76</v>
      </c>
      <c r="I207" s="110">
        <f t="shared" si="12"/>
        <v>170</v>
      </c>
      <c r="J207" s="110">
        <f t="shared" si="12"/>
        <v>52</v>
      </c>
      <c r="K207" s="110">
        <f t="shared" si="12"/>
        <v>61</v>
      </c>
      <c r="L207" s="110">
        <f t="shared" si="12"/>
        <v>96</v>
      </c>
      <c r="M207" s="105"/>
      <c r="O207" s="125">
        <f>(C207-'2021'!B165)/'2021'!B165</f>
        <v>0.10965323336457357</v>
      </c>
      <c r="P207" s="125">
        <f>(D207-'2021'!C165)/'2021'!C165</f>
        <v>-0.20787083753784055</v>
      </c>
      <c r="Q207" s="125">
        <f>(SUM(E207:L207)-SUM('2021'!D165:K165))/SUM('2021'!D165:K165)</f>
        <v>0.38495188101487315</v>
      </c>
    </row>
    <row r="208" spans="2:17" x14ac:dyDescent="0.2">
      <c r="B208" s="111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05"/>
    </row>
    <row r="209" spans="2:17" ht="18.75" x14ac:dyDescent="0.3">
      <c r="B209" s="207" t="s">
        <v>418</v>
      </c>
      <c r="C209" s="207">
        <f>D209+E209+F209+G209+H209+I209+J209+L209+K209</f>
        <v>0</v>
      </c>
      <c r="D209" s="207"/>
      <c r="E209" s="207"/>
      <c r="F209" s="207"/>
      <c r="G209" s="207"/>
      <c r="H209" s="207"/>
      <c r="I209" s="207"/>
      <c r="J209" s="207"/>
      <c r="K209" s="207"/>
      <c r="L209" s="207"/>
      <c r="M209" s="105"/>
    </row>
    <row r="210" spans="2:17" ht="15" x14ac:dyDescent="0.25">
      <c r="B210" s="120" t="s">
        <v>1</v>
      </c>
      <c r="C210" s="120" t="s">
        <v>2</v>
      </c>
      <c r="D210" s="120" t="s">
        <v>3</v>
      </c>
      <c r="E210" s="120" t="s">
        <v>4</v>
      </c>
      <c r="F210" s="120" t="s">
        <v>5</v>
      </c>
      <c r="G210" s="120" t="s">
        <v>6</v>
      </c>
      <c r="H210" s="120" t="s">
        <v>7</v>
      </c>
      <c r="I210" s="120" t="s">
        <v>8</v>
      </c>
      <c r="J210" s="120" t="s">
        <v>9</v>
      </c>
      <c r="K210" s="120" t="s">
        <v>10</v>
      </c>
      <c r="L210" s="120" t="s">
        <v>11</v>
      </c>
      <c r="M210" s="105"/>
      <c r="O210" s="101" t="s">
        <v>428</v>
      </c>
      <c r="P210" s="101" t="s">
        <v>421</v>
      </c>
      <c r="Q210" s="101" t="s">
        <v>429</v>
      </c>
    </row>
    <row r="211" spans="2:17" x14ac:dyDescent="0.2">
      <c r="B211" s="112">
        <v>44835</v>
      </c>
      <c r="C211" s="104">
        <f t="shared" ref="C211:C241" si="13">SUM(D211:L211)</f>
        <v>35</v>
      </c>
      <c r="D211" s="104">
        <v>18</v>
      </c>
      <c r="E211" s="104">
        <v>5</v>
      </c>
      <c r="F211" s="104">
        <v>5</v>
      </c>
      <c r="G211" s="104">
        <v>5</v>
      </c>
      <c r="H211" s="104"/>
      <c r="I211" s="104"/>
      <c r="J211" s="104"/>
      <c r="K211" s="104">
        <v>2</v>
      </c>
      <c r="L211" s="104"/>
      <c r="M211" s="105"/>
      <c r="O211" s="125">
        <f>(C211-'2021'!B169)/'2021'!B169</f>
        <v>0.34615384615384615</v>
      </c>
      <c r="P211" s="125">
        <f>(D211-'2021'!C169)/'2021'!C169</f>
        <v>1</v>
      </c>
      <c r="Q211" s="125">
        <f>(SUM(E211:L211)-SUM('2021'!D169:K169))/SUM('2021'!D169:K169)</f>
        <v>0</v>
      </c>
    </row>
    <row r="212" spans="2:17" x14ac:dyDescent="0.2">
      <c r="B212" s="112">
        <v>44836</v>
      </c>
      <c r="C212" s="104">
        <f t="shared" si="13"/>
        <v>95</v>
      </c>
      <c r="D212" s="104">
        <v>63</v>
      </c>
      <c r="E212" s="104">
        <v>5</v>
      </c>
      <c r="F212" s="104">
        <v>15</v>
      </c>
      <c r="G212" s="104">
        <v>5</v>
      </c>
      <c r="H212" s="104">
        <v>1</v>
      </c>
      <c r="I212" s="104">
        <v>1</v>
      </c>
      <c r="J212" s="104">
        <v>1</v>
      </c>
      <c r="K212" s="104">
        <v>1</v>
      </c>
      <c r="L212" s="104">
        <v>3</v>
      </c>
      <c r="M212" s="105" t="s">
        <v>479</v>
      </c>
      <c r="O212" s="125">
        <f>(C212-'2021'!B170)/'2021'!B170</f>
        <v>2.9583333333333335</v>
      </c>
      <c r="P212" s="125">
        <f>(D212-'2021'!C170)/'2021'!C170</f>
        <v>1.8636363636363635</v>
      </c>
      <c r="Q212" s="125">
        <f>(SUM(E212:L212)-SUM('2021'!D170:K170))/SUM('2021'!D170:K170)</f>
        <v>15</v>
      </c>
    </row>
    <row r="213" spans="2:17" x14ac:dyDescent="0.2">
      <c r="B213" s="108">
        <v>44837</v>
      </c>
      <c r="C213" s="104">
        <f t="shared" si="13"/>
        <v>60</v>
      </c>
      <c r="D213" s="104">
        <v>20</v>
      </c>
      <c r="E213" s="104">
        <v>8</v>
      </c>
      <c r="F213" s="104">
        <v>23</v>
      </c>
      <c r="G213" s="104">
        <v>3</v>
      </c>
      <c r="H213" s="104">
        <v>3</v>
      </c>
      <c r="I213" s="104">
        <v>1</v>
      </c>
      <c r="J213" s="104"/>
      <c r="K213" s="104">
        <v>1</v>
      </c>
      <c r="L213" s="104">
        <v>1</v>
      </c>
      <c r="M213" s="105" t="s">
        <v>100</v>
      </c>
      <c r="O213" s="125">
        <f>(C213-'2021'!B171)/'2021'!B171</f>
        <v>11</v>
      </c>
      <c r="P213" s="125">
        <f>(D213-'2021'!C171)/'2021'!C171</f>
        <v>4</v>
      </c>
      <c r="Q213" s="125">
        <f>(SUM(E213:L213)-SUM('2021'!D171:K171))/SUM('2021'!D171:K171)</f>
        <v>39</v>
      </c>
    </row>
    <row r="214" spans="2:17" x14ac:dyDescent="0.2">
      <c r="B214" s="108">
        <v>44838</v>
      </c>
      <c r="C214" s="104">
        <f t="shared" si="13"/>
        <v>109</v>
      </c>
      <c r="D214" s="104">
        <v>27</v>
      </c>
      <c r="E214" s="104">
        <v>35</v>
      </c>
      <c r="F214" s="104">
        <v>33</v>
      </c>
      <c r="G214" s="104"/>
      <c r="H214" s="104">
        <v>10</v>
      </c>
      <c r="I214" s="104"/>
      <c r="J214" s="104">
        <v>2</v>
      </c>
      <c r="K214" s="104">
        <v>1</v>
      </c>
      <c r="L214" s="104">
        <v>1</v>
      </c>
      <c r="M214" s="105" t="s">
        <v>100</v>
      </c>
      <c r="O214" s="125">
        <f>(C214-'2021'!B172)/'2021'!B172</f>
        <v>17.166666666666668</v>
      </c>
      <c r="P214" s="179"/>
      <c r="Q214" s="125">
        <f>(SUM(E214:L214)-SUM('2021'!D172:K172))/SUM('2021'!D172:K172)</f>
        <v>12.666666666666666</v>
      </c>
    </row>
    <row r="215" spans="2:17" x14ac:dyDescent="0.2">
      <c r="B215" s="108">
        <v>44839</v>
      </c>
      <c r="C215" s="104">
        <f t="shared" si="13"/>
        <v>55</v>
      </c>
      <c r="D215" s="104">
        <v>15</v>
      </c>
      <c r="E215" s="104">
        <v>4</v>
      </c>
      <c r="F215" s="104">
        <v>33</v>
      </c>
      <c r="G215" s="104"/>
      <c r="H215" s="104">
        <v>2</v>
      </c>
      <c r="I215" s="104"/>
      <c r="J215" s="104">
        <v>1</v>
      </c>
      <c r="K215" s="104"/>
      <c r="L215" s="104"/>
      <c r="M215" s="105"/>
      <c r="O215" s="125">
        <f>(C215-'2021'!B173)/'2021'!B173</f>
        <v>3.2307692307692308</v>
      </c>
      <c r="P215" s="125">
        <f>(D215-'2021'!C173)/'2021'!C173</f>
        <v>6.5</v>
      </c>
      <c r="Q215" s="125">
        <f>(SUM(E215:L215)-SUM('2021'!D173:K173))/SUM('2021'!D173:K173)</f>
        <v>2.6363636363636362</v>
      </c>
    </row>
    <row r="216" spans="2:17" x14ac:dyDescent="0.2">
      <c r="B216" s="108">
        <v>44840</v>
      </c>
      <c r="C216" s="104">
        <f t="shared" si="13"/>
        <v>49</v>
      </c>
      <c r="D216" s="104">
        <v>18</v>
      </c>
      <c r="E216" s="104">
        <v>7</v>
      </c>
      <c r="F216" s="104">
        <v>14</v>
      </c>
      <c r="G216" s="104">
        <v>1</v>
      </c>
      <c r="H216" s="104">
        <v>3</v>
      </c>
      <c r="I216" s="104"/>
      <c r="J216" s="180">
        <v>2</v>
      </c>
      <c r="K216" s="104"/>
      <c r="L216" s="104">
        <v>4</v>
      </c>
      <c r="M216" s="105" t="s">
        <v>28</v>
      </c>
      <c r="O216" s="125">
        <f>(C216-'2021'!B174)/'2021'!B174</f>
        <v>2.0625</v>
      </c>
      <c r="P216" s="125">
        <f>(D216-'2021'!C174)/'2021'!C174</f>
        <v>2.6</v>
      </c>
      <c r="Q216" s="125">
        <f>(SUM(E216:L216)-SUM('2021'!D174:K174))/SUM('2021'!D174:K174)</f>
        <v>1.8181818181818181</v>
      </c>
    </row>
    <row r="217" spans="2:17" x14ac:dyDescent="0.2">
      <c r="B217" s="108">
        <v>44841</v>
      </c>
      <c r="C217" s="104">
        <f t="shared" si="13"/>
        <v>59</v>
      </c>
      <c r="D217" s="104">
        <v>28</v>
      </c>
      <c r="E217" s="104">
        <v>5</v>
      </c>
      <c r="F217" s="104">
        <v>9</v>
      </c>
      <c r="G217" s="104">
        <v>6</v>
      </c>
      <c r="H217" s="104">
        <v>3</v>
      </c>
      <c r="I217" s="104">
        <v>1</v>
      </c>
      <c r="J217" s="104"/>
      <c r="K217" s="104"/>
      <c r="L217" s="104">
        <v>7</v>
      </c>
      <c r="M217" s="105" t="s">
        <v>480</v>
      </c>
      <c r="O217" s="125">
        <f>(C217-'2021'!B175)/'2021'!B175</f>
        <v>0.25531914893617019</v>
      </c>
      <c r="P217" s="125">
        <f>(D217-'2021'!C175)/'2021'!C175</f>
        <v>0.27272727272727271</v>
      </c>
      <c r="Q217" s="125">
        <f>(SUM(E217:L217)-SUM('2021'!D175:K175))/SUM('2021'!D175:K175)</f>
        <v>0.24</v>
      </c>
    </row>
    <row r="218" spans="2:17" x14ac:dyDescent="0.2">
      <c r="B218" s="112">
        <v>44842</v>
      </c>
      <c r="C218" s="104">
        <f t="shared" si="13"/>
        <v>24</v>
      </c>
      <c r="D218" s="104">
        <v>9</v>
      </c>
      <c r="E218" s="104">
        <v>7</v>
      </c>
      <c r="F218" s="104">
        <v>5</v>
      </c>
      <c r="G218" s="104"/>
      <c r="H218" s="104"/>
      <c r="I218" s="104">
        <v>3</v>
      </c>
      <c r="J218" s="104"/>
      <c r="K218" s="104"/>
      <c r="L218" s="104"/>
      <c r="M218" s="105"/>
      <c r="O218" s="125">
        <f>(C218-'2021'!B176)/'2021'!B176</f>
        <v>-0.29411764705882354</v>
      </c>
      <c r="P218" s="125">
        <f>(D218-'2021'!C176)/'2021'!C176</f>
        <v>-0.30769230769230771</v>
      </c>
      <c r="Q218" s="125">
        <f>(SUM(E218:L218)-SUM('2021'!D176:K176))/SUM('2021'!D176:K176)</f>
        <v>-0.2857142857142857</v>
      </c>
    </row>
    <row r="219" spans="2:17" x14ac:dyDescent="0.2">
      <c r="B219" s="112">
        <v>44843</v>
      </c>
      <c r="C219" s="104">
        <f t="shared" si="13"/>
        <v>21</v>
      </c>
      <c r="D219" s="104">
        <v>13</v>
      </c>
      <c r="E219" s="104">
        <v>3</v>
      </c>
      <c r="F219" s="104"/>
      <c r="G219" s="104"/>
      <c r="H219" s="104">
        <v>3</v>
      </c>
      <c r="I219" s="104"/>
      <c r="J219" s="104">
        <v>2</v>
      </c>
      <c r="K219" s="104"/>
      <c r="L219" s="104"/>
      <c r="M219" s="105"/>
      <c r="O219" s="125">
        <f>(C219-'2021'!B177)/'2021'!B177</f>
        <v>-0.73750000000000004</v>
      </c>
      <c r="P219" s="125">
        <f>(D219-'2021'!C177)/'2021'!C177</f>
        <v>-0.7678571428571429</v>
      </c>
      <c r="Q219" s="125">
        <f>(SUM(E219:L219)-SUM('2021'!D177:K177))/SUM('2021'!D177:K177)</f>
        <v>-0.66666666666666663</v>
      </c>
    </row>
    <row r="220" spans="2:17" x14ac:dyDescent="0.2">
      <c r="B220" s="108">
        <v>44844</v>
      </c>
      <c r="C220" s="104">
        <f t="shared" si="13"/>
        <v>47</v>
      </c>
      <c r="D220" s="104">
        <v>7</v>
      </c>
      <c r="E220" s="104">
        <v>11</v>
      </c>
      <c r="F220" s="104">
        <v>11</v>
      </c>
      <c r="G220" s="104">
        <v>3</v>
      </c>
      <c r="H220" s="104">
        <v>7</v>
      </c>
      <c r="I220" s="104"/>
      <c r="J220" s="104">
        <v>4</v>
      </c>
      <c r="K220" s="104"/>
      <c r="L220" s="104">
        <v>4</v>
      </c>
      <c r="M220" s="105" t="s">
        <v>47</v>
      </c>
      <c r="O220" s="125">
        <f>(C220-'2021'!B178)/'2021'!B178</f>
        <v>-0.41249999999999998</v>
      </c>
      <c r="P220" s="125">
        <f>(D220-'2021'!C178)/'2021'!C178</f>
        <v>-0.89230769230769236</v>
      </c>
      <c r="Q220" s="125">
        <f>(SUM(E220:L220)-SUM('2021'!D178:K178))/SUM('2021'!D178:K178)</f>
        <v>1.6666666666666667</v>
      </c>
    </row>
    <row r="221" spans="2:17" x14ac:dyDescent="0.2">
      <c r="B221" s="108">
        <v>44845</v>
      </c>
      <c r="C221" s="104">
        <f t="shared" si="13"/>
        <v>51</v>
      </c>
      <c r="D221" s="104">
        <v>19</v>
      </c>
      <c r="E221" s="104">
        <v>9</v>
      </c>
      <c r="F221" s="104">
        <v>3</v>
      </c>
      <c r="G221" s="104">
        <v>4</v>
      </c>
      <c r="H221" s="104">
        <v>15</v>
      </c>
      <c r="I221" s="104"/>
      <c r="J221" s="104"/>
      <c r="K221" s="104"/>
      <c r="L221" s="104">
        <v>1</v>
      </c>
      <c r="M221" s="105" t="s">
        <v>28</v>
      </c>
      <c r="O221" s="125">
        <f>(C221-'2021'!B179)/'2021'!B179</f>
        <v>0.34210526315789475</v>
      </c>
      <c r="P221" s="125">
        <f>(D221-'2021'!C179)/'2021'!C179</f>
        <v>0.35714285714285715</v>
      </c>
      <c r="Q221" s="125">
        <f>(SUM(E221:L221)-SUM('2021'!D179:K179))/SUM('2021'!D179:K179)</f>
        <v>0.33333333333333331</v>
      </c>
    </row>
    <row r="222" spans="2:17" x14ac:dyDescent="0.2">
      <c r="B222" s="108">
        <v>44846</v>
      </c>
      <c r="C222" s="104">
        <f t="shared" si="13"/>
        <v>37</v>
      </c>
      <c r="D222" s="104">
        <v>17</v>
      </c>
      <c r="E222" s="104">
        <v>1</v>
      </c>
      <c r="F222" s="104">
        <v>4</v>
      </c>
      <c r="G222" s="104"/>
      <c r="H222" s="104">
        <v>7</v>
      </c>
      <c r="I222" s="104"/>
      <c r="J222" s="104">
        <v>3</v>
      </c>
      <c r="K222" s="104">
        <v>2</v>
      </c>
      <c r="L222" s="104">
        <v>3</v>
      </c>
      <c r="M222" s="105" t="s">
        <v>481</v>
      </c>
      <c r="O222" s="125">
        <f>(C222-'2021'!B180)/'2021'!B180</f>
        <v>-0.49315068493150682</v>
      </c>
      <c r="P222" s="125">
        <f>(D222-'2021'!C180)/'2021'!C180</f>
        <v>-0.39285714285714285</v>
      </c>
      <c r="Q222" s="125">
        <f>(SUM(E222:L222)-SUM('2021'!D180:K180))/SUM('2021'!D180:K180)</f>
        <v>-0.55555555555555558</v>
      </c>
    </row>
    <row r="223" spans="2:17" x14ac:dyDescent="0.2">
      <c r="B223" s="108">
        <v>44847</v>
      </c>
      <c r="C223" s="104">
        <f t="shared" si="13"/>
        <v>38</v>
      </c>
      <c r="D223" s="104">
        <v>16</v>
      </c>
      <c r="E223" s="104">
        <v>6</v>
      </c>
      <c r="F223" s="104">
        <v>9</v>
      </c>
      <c r="G223" s="104">
        <v>2</v>
      </c>
      <c r="H223" s="104">
        <v>2</v>
      </c>
      <c r="I223" s="104">
        <v>1</v>
      </c>
      <c r="J223" s="104"/>
      <c r="K223" s="104"/>
      <c r="L223" s="104">
        <v>2</v>
      </c>
      <c r="M223" s="105" t="s">
        <v>482</v>
      </c>
      <c r="O223" s="125">
        <f>(C223-'2021'!B181)/'2021'!B181</f>
        <v>0.26666666666666666</v>
      </c>
      <c r="P223" s="125">
        <f>(D223-'2021'!C181)/'2021'!C181</f>
        <v>0</v>
      </c>
      <c r="Q223" s="125">
        <f>(SUM(E223:L223)-SUM('2021'!D181:K181))/SUM('2021'!D181:K181)</f>
        <v>0.5714285714285714</v>
      </c>
    </row>
    <row r="224" spans="2:17" x14ac:dyDescent="0.2">
      <c r="B224" s="108">
        <v>44848</v>
      </c>
      <c r="C224" s="104">
        <f t="shared" si="13"/>
        <v>73</v>
      </c>
      <c r="D224" s="104">
        <v>13</v>
      </c>
      <c r="E224" s="104">
        <v>4</v>
      </c>
      <c r="F224" s="104">
        <v>39</v>
      </c>
      <c r="G224" s="104">
        <v>8</v>
      </c>
      <c r="H224" s="104">
        <v>4</v>
      </c>
      <c r="I224" s="104"/>
      <c r="J224" s="104"/>
      <c r="K224" s="104">
        <v>2</v>
      </c>
      <c r="L224" s="104">
        <v>3</v>
      </c>
      <c r="M224" s="105" t="s">
        <v>483</v>
      </c>
      <c r="O224" s="125">
        <f>(C224-'2021'!B182)/'2021'!B182</f>
        <v>0.62222222222222223</v>
      </c>
      <c r="P224" s="125">
        <f>(D224-'2021'!C182)/'2021'!C182</f>
        <v>-0.45833333333333331</v>
      </c>
      <c r="Q224" s="125">
        <f>(SUM(E224:L224)-SUM('2021'!D182:K182))/SUM('2021'!D182:K182)</f>
        <v>1.8571428571428572</v>
      </c>
    </row>
    <row r="225" spans="2:17" x14ac:dyDescent="0.2">
      <c r="B225" s="112">
        <v>44849</v>
      </c>
      <c r="C225" s="104">
        <f t="shared" si="13"/>
        <v>58</v>
      </c>
      <c r="D225" s="104">
        <v>32</v>
      </c>
      <c r="E225" s="104">
        <v>9</v>
      </c>
      <c r="F225" s="104">
        <v>4</v>
      </c>
      <c r="G225" s="104">
        <v>3</v>
      </c>
      <c r="H225" s="104">
        <v>4</v>
      </c>
      <c r="I225" s="104"/>
      <c r="J225" s="104">
        <v>3</v>
      </c>
      <c r="K225" s="104"/>
      <c r="L225" s="104">
        <v>3</v>
      </c>
      <c r="M225" s="105" t="s">
        <v>484</v>
      </c>
      <c r="O225" s="125">
        <f>(C225-'2021'!B183)/'2021'!B183</f>
        <v>-3.3333333333333333E-2</v>
      </c>
      <c r="P225" s="125">
        <f>(D225-'2021'!C183)/'2021'!C183</f>
        <v>-3.0303030303030304E-2</v>
      </c>
      <c r="Q225" s="125">
        <f>(SUM(E225:L225)-SUM('2021'!D183:K183))/SUM('2021'!D183:K183)</f>
        <v>-3.7037037037037035E-2</v>
      </c>
    </row>
    <row r="226" spans="2:17" x14ac:dyDescent="0.2">
      <c r="B226" s="112">
        <v>44850</v>
      </c>
      <c r="C226" s="104">
        <f t="shared" si="13"/>
        <v>55</v>
      </c>
      <c r="D226" s="104">
        <v>25</v>
      </c>
      <c r="E226" s="102">
        <v>3</v>
      </c>
      <c r="F226" s="104">
        <v>6</v>
      </c>
      <c r="G226" s="104">
        <v>2</v>
      </c>
      <c r="H226" s="104">
        <v>8</v>
      </c>
      <c r="I226" s="104">
        <v>6</v>
      </c>
      <c r="J226" s="104">
        <v>1</v>
      </c>
      <c r="K226" s="104"/>
      <c r="L226" s="104">
        <v>4</v>
      </c>
      <c r="M226" s="105" t="s">
        <v>485</v>
      </c>
      <c r="O226" s="125">
        <f>(C226-'2021'!B184)/'2021'!B184</f>
        <v>-0.16666666666666666</v>
      </c>
      <c r="P226" s="125">
        <f>(D226-'2021'!C184)/'2021'!C184</f>
        <v>-0.5</v>
      </c>
      <c r="Q226" s="125">
        <f>(SUM(E226:L226)-SUM('2021'!D184:K184))/SUM('2021'!D184:K184)</f>
        <v>0.875</v>
      </c>
    </row>
    <row r="227" spans="2:17" x14ac:dyDescent="0.2">
      <c r="B227" s="108">
        <v>44851</v>
      </c>
      <c r="C227" s="104">
        <f t="shared" si="13"/>
        <v>45</v>
      </c>
      <c r="D227" s="104">
        <v>13</v>
      </c>
      <c r="E227" s="104">
        <v>8</v>
      </c>
      <c r="F227" s="104">
        <v>5</v>
      </c>
      <c r="G227" s="104">
        <v>1</v>
      </c>
      <c r="H227" s="104">
        <v>11</v>
      </c>
      <c r="I227" s="104">
        <v>2</v>
      </c>
      <c r="J227" s="104">
        <v>4</v>
      </c>
      <c r="K227" s="104">
        <v>1</v>
      </c>
      <c r="L227" s="104"/>
      <c r="M227" s="105"/>
      <c r="O227" s="125">
        <f>(C227-'2021'!B185)/'2021'!B185</f>
        <v>-0.36619718309859156</v>
      </c>
      <c r="P227" s="125">
        <f>(D227-'2021'!C185)/'2021'!C185</f>
        <v>-0.78333333333333333</v>
      </c>
      <c r="Q227" s="125">
        <f>(SUM(E227:L227)-SUM('2021'!D185:K185))/SUM('2021'!D185:K185)</f>
        <v>1.9090909090909092</v>
      </c>
    </row>
    <row r="228" spans="2:17" x14ac:dyDescent="0.2">
      <c r="B228" s="108">
        <v>44852</v>
      </c>
      <c r="C228" s="104">
        <f t="shared" si="13"/>
        <v>36</v>
      </c>
      <c r="D228" s="104">
        <v>10</v>
      </c>
      <c r="E228" s="104">
        <v>9</v>
      </c>
      <c r="F228" s="104">
        <v>7</v>
      </c>
      <c r="G228" s="104"/>
      <c r="H228" s="104">
        <v>5</v>
      </c>
      <c r="I228" s="104">
        <v>4</v>
      </c>
      <c r="J228" s="104"/>
      <c r="K228" s="104"/>
      <c r="L228" s="104">
        <v>1</v>
      </c>
      <c r="M228" s="105" t="s">
        <v>28</v>
      </c>
      <c r="O228" s="125">
        <f>(C228-'2021'!B186)/'2021'!B186</f>
        <v>-0.2</v>
      </c>
      <c r="P228" s="125">
        <f>(D228-'2021'!C186)/'2021'!C186</f>
        <v>-0.58333333333333337</v>
      </c>
      <c r="Q228" s="125">
        <f>(SUM(E228:L228)-SUM('2021'!D186:K186))/SUM('2021'!D186:K186)</f>
        <v>0.23809523809523808</v>
      </c>
    </row>
    <row r="229" spans="2:17" x14ac:dyDescent="0.2">
      <c r="B229" s="108">
        <v>44853</v>
      </c>
      <c r="C229" s="104">
        <f t="shared" si="13"/>
        <v>32</v>
      </c>
      <c r="D229" s="104">
        <v>11</v>
      </c>
      <c r="E229" s="104">
        <v>7</v>
      </c>
      <c r="F229" s="104">
        <v>5</v>
      </c>
      <c r="G229" s="104"/>
      <c r="H229" s="104">
        <v>3</v>
      </c>
      <c r="I229" s="104"/>
      <c r="J229" s="104"/>
      <c r="K229" s="104"/>
      <c r="L229" s="104">
        <v>6</v>
      </c>
      <c r="M229" s="105" t="s">
        <v>28</v>
      </c>
      <c r="O229" s="125">
        <f>(C229-'2021'!B187)/'2021'!B187</f>
        <v>-0.15789473684210525</v>
      </c>
      <c r="P229" s="125">
        <f>(D229-'2021'!C187)/'2021'!C187</f>
        <v>0.1</v>
      </c>
      <c r="Q229" s="125">
        <f>(SUM(E229:L229)-SUM('2021'!D187:K187))/SUM('2021'!D187:K187)</f>
        <v>-0.25</v>
      </c>
    </row>
    <row r="230" spans="2:17" x14ac:dyDescent="0.2">
      <c r="B230" s="108">
        <v>44854</v>
      </c>
      <c r="C230" s="104">
        <f t="shared" si="13"/>
        <v>35</v>
      </c>
      <c r="D230" s="104">
        <v>13</v>
      </c>
      <c r="E230" s="104">
        <v>4</v>
      </c>
      <c r="F230" s="104">
        <v>13</v>
      </c>
      <c r="G230" s="104"/>
      <c r="H230" s="104"/>
      <c r="I230" s="104">
        <v>2</v>
      </c>
      <c r="J230" s="104">
        <v>1</v>
      </c>
      <c r="K230" s="104">
        <v>2</v>
      </c>
      <c r="L230" s="104"/>
      <c r="M230" s="105"/>
      <c r="O230" s="125">
        <f>(C230-'2021'!B188)/'2021'!B188</f>
        <v>4.833333333333333</v>
      </c>
      <c r="P230" s="125">
        <f>(D230-'2021'!C188)/'2021'!C188</f>
        <v>2.25</v>
      </c>
      <c r="Q230" s="125">
        <f>(SUM(E230:L230)-SUM('2021'!D188:K188))/SUM('2021'!D188:K188)</f>
        <v>10</v>
      </c>
    </row>
    <row r="231" spans="2:17" x14ac:dyDescent="0.2">
      <c r="B231" s="108">
        <v>44855</v>
      </c>
      <c r="C231" s="104">
        <f t="shared" si="13"/>
        <v>21</v>
      </c>
      <c r="D231" s="104">
        <v>6</v>
      </c>
      <c r="E231" s="104"/>
      <c r="F231" s="104">
        <v>13</v>
      </c>
      <c r="G231" s="104"/>
      <c r="H231" s="104"/>
      <c r="I231" s="104"/>
      <c r="J231" s="104"/>
      <c r="K231" s="104">
        <v>2</v>
      </c>
      <c r="L231" s="104"/>
      <c r="M231" s="105"/>
      <c r="O231" s="125">
        <f>(C231-'2021'!B189)/'2021'!B189</f>
        <v>0.16666666666666666</v>
      </c>
      <c r="P231" s="125">
        <f>(D231-'2021'!C189)/'2021'!C189</f>
        <v>-0.4</v>
      </c>
      <c r="Q231" s="125">
        <f>(SUM(E231:L231)-SUM('2021'!D189:K189))/SUM('2021'!D189:K189)</f>
        <v>0.875</v>
      </c>
    </row>
    <row r="232" spans="2:17" x14ac:dyDescent="0.2">
      <c r="B232" s="112">
        <v>44856</v>
      </c>
      <c r="C232" s="104">
        <f t="shared" si="13"/>
        <v>35</v>
      </c>
      <c r="D232" s="104">
        <v>23</v>
      </c>
      <c r="E232" s="104">
        <v>4</v>
      </c>
      <c r="F232" s="104">
        <v>6</v>
      </c>
      <c r="G232" s="104"/>
      <c r="H232" s="104"/>
      <c r="I232" s="104"/>
      <c r="J232" s="104"/>
      <c r="K232" s="104"/>
      <c r="L232" s="104">
        <v>2</v>
      </c>
      <c r="M232" s="105" t="s">
        <v>29</v>
      </c>
      <c r="O232" s="125">
        <f>(C232-'2021'!B190)/'2021'!B190</f>
        <v>0.84210526315789469</v>
      </c>
      <c r="P232" s="125">
        <f>(D232-'2021'!C190)/'2021'!C190</f>
        <v>1.5555555555555556</v>
      </c>
      <c r="Q232" s="125">
        <f>(SUM(E232:L232)-SUM('2021'!D190:K190))/SUM('2021'!D190:K190)</f>
        <v>0.2</v>
      </c>
    </row>
    <row r="233" spans="2:17" x14ac:dyDescent="0.2">
      <c r="B233" s="112">
        <v>44857</v>
      </c>
      <c r="C233" s="104">
        <f>SUM(D233:L233)</f>
        <v>34</v>
      </c>
      <c r="D233" s="104">
        <v>25</v>
      </c>
      <c r="E233" s="104">
        <v>4</v>
      </c>
      <c r="F233" s="104">
        <v>4</v>
      </c>
      <c r="G233" s="104"/>
      <c r="H233" s="104"/>
      <c r="I233" s="104"/>
      <c r="J233" s="104">
        <v>1</v>
      </c>
      <c r="K233" s="104"/>
      <c r="L233" s="104"/>
      <c r="M233" s="105"/>
      <c r="O233" s="125">
        <f>(C233-'2021'!B191)/'2021'!B191</f>
        <v>-0.37037037037037035</v>
      </c>
      <c r="P233" s="125">
        <f>(D233-'2021'!C191)/'2021'!C191</f>
        <v>-0.35897435897435898</v>
      </c>
      <c r="Q233" s="125">
        <f>(SUM(E233:L233)-SUM('2021'!D191:K191))/SUM('2021'!D191:K191)</f>
        <v>-0.4</v>
      </c>
    </row>
    <row r="234" spans="2:17" x14ac:dyDescent="0.2">
      <c r="B234" s="108">
        <v>44858</v>
      </c>
      <c r="C234" s="104">
        <f t="shared" si="13"/>
        <v>20</v>
      </c>
      <c r="D234" s="104">
        <v>4</v>
      </c>
      <c r="E234" s="104">
        <v>9</v>
      </c>
      <c r="F234" s="104">
        <v>1</v>
      </c>
      <c r="G234" s="104"/>
      <c r="H234" s="104">
        <v>4</v>
      </c>
      <c r="I234" s="104"/>
      <c r="J234" s="104">
        <v>2</v>
      </c>
      <c r="K234" s="104"/>
      <c r="L234" s="104"/>
      <c r="M234" s="105"/>
      <c r="O234" s="125">
        <f>(C234-'2021'!B192)/'2021'!B192</f>
        <v>-0.64912280701754388</v>
      </c>
      <c r="P234" s="125">
        <f>(D234-'2021'!C192)/'2021'!C192</f>
        <v>-0.90243902439024393</v>
      </c>
      <c r="Q234" s="125">
        <f>(SUM(E234:L234)-SUM('2021'!D192:K192))/SUM('2021'!D192:K192)</f>
        <v>0</v>
      </c>
    </row>
    <row r="235" spans="2:17" x14ac:dyDescent="0.2">
      <c r="B235" s="108">
        <v>44859</v>
      </c>
      <c r="C235" s="104">
        <f t="shared" si="13"/>
        <v>25</v>
      </c>
      <c r="D235" s="104">
        <v>5</v>
      </c>
      <c r="E235" s="104">
        <v>8</v>
      </c>
      <c r="F235" s="104">
        <v>9</v>
      </c>
      <c r="G235" s="104"/>
      <c r="H235" s="104">
        <v>1</v>
      </c>
      <c r="I235" s="104"/>
      <c r="J235" s="104"/>
      <c r="K235" s="104">
        <v>1</v>
      </c>
      <c r="L235" s="104">
        <v>1</v>
      </c>
      <c r="M235" s="105" t="s">
        <v>28</v>
      </c>
      <c r="O235" s="125">
        <f>(C235-'2021'!B193)/'2021'!B193</f>
        <v>4.1666666666666664E-2</v>
      </c>
      <c r="P235" s="125">
        <f>(D235-'2021'!C193)/'2021'!C193</f>
        <v>-0.6428571428571429</v>
      </c>
      <c r="Q235" s="125">
        <f>(SUM(E235:L235)-SUM('2021'!D193:K193))/SUM('2021'!D193:K193)</f>
        <v>1</v>
      </c>
    </row>
    <row r="236" spans="2:17" x14ac:dyDescent="0.2">
      <c r="B236" s="108">
        <v>44860</v>
      </c>
      <c r="C236" s="104">
        <f t="shared" si="13"/>
        <v>53</v>
      </c>
      <c r="D236" s="104">
        <v>10</v>
      </c>
      <c r="E236" s="104">
        <v>27</v>
      </c>
      <c r="F236" s="104">
        <v>6</v>
      </c>
      <c r="G236" s="104"/>
      <c r="H236" s="104">
        <v>4</v>
      </c>
      <c r="I236" s="104"/>
      <c r="J236" s="104"/>
      <c r="K236" s="104">
        <v>3</v>
      </c>
      <c r="L236" s="104">
        <v>3</v>
      </c>
      <c r="M236" s="105" t="s">
        <v>486</v>
      </c>
      <c r="O236" s="125">
        <f>(C236-'2021'!B194)/'2021'!B194</f>
        <v>1.65</v>
      </c>
      <c r="P236" s="125">
        <f>(D236-'2021'!C194)/'2021'!C194</f>
        <v>0.42857142857142855</v>
      </c>
      <c r="Q236" s="125">
        <f>(SUM(E236:L236)-SUM('2021'!D194:K194))/SUM('2021'!D194:K194)</f>
        <v>2.3076923076923075</v>
      </c>
    </row>
    <row r="237" spans="2:17" x14ac:dyDescent="0.2">
      <c r="B237" s="108">
        <v>44861</v>
      </c>
      <c r="C237" s="104">
        <f t="shared" si="13"/>
        <v>51</v>
      </c>
      <c r="D237" s="186">
        <v>27</v>
      </c>
      <c r="E237" s="190">
        <v>13</v>
      </c>
      <c r="F237" s="190">
        <v>2</v>
      </c>
      <c r="G237" s="187">
        <v>2</v>
      </c>
      <c r="H237" s="104">
        <v>6</v>
      </c>
      <c r="I237" s="104"/>
      <c r="J237" s="104">
        <v>1</v>
      </c>
      <c r="K237" s="104"/>
      <c r="L237" s="104"/>
      <c r="M237" s="105"/>
      <c r="O237" s="125">
        <f>(C237-'2021'!B195)/'2021'!B195</f>
        <v>0.96153846153846156</v>
      </c>
      <c r="P237" s="125">
        <f>(D237-'2021'!C195)/'2021'!C195</f>
        <v>0.9285714285714286</v>
      </c>
      <c r="Q237" s="125">
        <f>(SUM(E237:L237)-SUM('2021'!D195:K195))/SUM('2021'!D195:K195)</f>
        <v>1</v>
      </c>
    </row>
    <row r="238" spans="2:17" x14ac:dyDescent="0.2">
      <c r="B238" s="108">
        <v>44862</v>
      </c>
      <c r="C238" s="169">
        <f t="shared" si="13"/>
        <v>47</v>
      </c>
      <c r="D238" s="175">
        <v>23</v>
      </c>
      <c r="E238" s="175">
        <v>10</v>
      </c>
      <c r="F238" s="175">
        <v>3</v>
      </c>
      <c r="G238" s="188">
        <v>2</v>
      </c>
      <c r="H238" s="104">
        <v>4</v>
      </c>
      <c r="I238" s="104"/>
      <c r="J238" s="104"/>
      <c r="K238" s="104">
        <v>1</v>
      </c>
      <c r="L238" s="104">
        <v>4</v>
      </c>
      <c r="M238" s="105" t="s">
        <v>28</v>
      </c>
      <c r="O238" s="125">
        <f>(C238-'2021'!B196)/'2021'!B196</f>
        <v>1.1363636363636365</v>
      </c>
      <c r="P238" s="125">
        <f>(D238-'2021'!C196)/'2021'!C196</f>
        <v>0.6428571428571429</v>
      </c>
      <c r="Q238" s="125">
        <f>(SUM(E238:L238)-SUM('2021'!D196:K196))/SUM('2021'!D196:K196)</f>
        <v>2</v>
      </c>
    </row>
    <row r="239" spans="2:17" x14ac:dyDescent="0.2">
      <c r="B239" s="181">
        <v>44863</v>
      </c>
      <c r="C239" s="175">
        <f t="shared" si="13"/>
        <v>61</v>
      </c>
      <c r="D239" s="175">
        <v>41</v>
      </c>
      <c r="E239" s="175">
        <v>8</v>
      </c>
      <c r="F239" s="185">
        <v>4</v>
      </c>
      <c r="G239" s="182"/>
      <c r="H239" s="170">
        <v>3</v>
      </c>
      <c r="I239" s="104"/>
      <c r="J239" s="104">
        <v>2</v>
      </c>
      <c r="K239" s="104"/>
      <c r="L239" s="104">
        <v>3</v>
      </c>
      <c r="M239" s="105" t="s">
        <v>19</v>
      </c>
      <c r="O239" s="125">
        <f>(C239-'2021'!B197)/'2021'!B197</f>
        <v>1.6521739130434783</v>
      </c>
      <c r="P239" s="125">
        <f>(D239-'2021'!C197)/'2021'!C197</f>
        <v>1.7333333333333334</v>
      </c>
      <c r="Q239" s="125">
        <f>(SUM(E239:L239)-SUM('2021'!D197:K197))/SUM('2021'!D197:K197)</f>
        <v>1.5</v>
      </c>
    </row>
    <row r="240" spans="2:17" x14ac:dyDescent="0.2">
      <c r="B240" s="112">
        <v>44864</v>
      </c>
      <c r="C240" s="189">
        <f t="shared" si="13"/>
        <v>151</v>
      </c>
      <c r="D240" s="175">
        <v>126</v>
      </c>
      <c r="E240" s="175">
        <v>18</v>
      </c>
      <c r="F240" s="175">
        <v>3</v>
      </c>
      <c r="G240" s="188"/>
      <c r="H240" s="104">
        <v>1</v>
      </c>
      <c r="I240" s="104">
        <v>1</v>
      </c>
      <c r="J240" s="104"/>
      <c r="K240" s="104"/>
      <c r="L240" s="104">
        <v>2</v>
      </c>
      <c r="M240" s="105" t="s">
        <v>113</v>
      </c>
      <c r="O240" s="125">
        <f>(C240-'2021'!B198)/'2021'!B198</f>
        <v>4.2068965517241379</v>
      </c>
      <c r="P240" s="125">
        <f>(D240-'2021'!C198)/'2021'!C198</f>
        <v>3.8461538461538463</v>
      </c>
      <c r="Q240" s="125">
        <f>(SUM(E240:L240)-SUM('2021'!D198:K198))/SUM('2021'!D198:K198)</f>
        <v>7.333333333333333</v>
      </c>
    </row>
    <row r="241" spans="2:17" x14ac:dyDescent="0.2">
      <c r="B241" s="108">
        <v>44865</v>
      </c>
      <c r="C241" s="164">
        <f t="shared" si="13"/>
        <v>149</v>
      </c>
      <c r="D241" s="175">
        <v>107</v>
      </c>
      <c r="E241" s="175">
        <v>10</v>
      </c>
      <c r="F241" s="175">
        <v>16</v>
      </c>
      <c r="G241" s="188">
        <v>4</v>
      </c>
      <c r="H241" s="104">
        <v>2</v>
      </c>
      <c r="I241" s="104"/>
      <c r="J241" s="104">
        <v>2</v>
      </c>
      <c r="K241" s="104"/>
      <c r="L241" s="104">
        <v>8</v>
      </c>
      <c r="M241" s="105" t="s">
        <v>498</v>
      </c>
      <c r="O241" s="125">
        <f>(C241-'2021'!B199)/'2021'!B199</f>
        <v>5.4782608695652177</v>
      </c>
      <c r="P241" s="125">
        <f>(D241-'2021'!C199)/'2021'!C199</f>
        <v>5.2941176470588234</v>
      </c>
      <c r="Q241" s="125">
        <f>(SUM(E241:L241)-SUM('2021'!D199:K199))/SUM('2021'!D199:K199)</f>
        <v>6</v>
      </c>
    </row>
    <row r="242" spans="2:17" x14ac:dyDescent="0.2">
      <c r="B242" s="110" t="s">
        <v>20</v>
      </c>
      <c r="C242" s="173">
        <f>D242+E242+F242+G242+H242+I242+J242+L242+K242</f>
        <v>1661</v>
      </c>
      <c r="D242" s="184">
        <f>SUM(D211:D241)</f>
        <v>784</v>
      </c>
      <c r="E242" s="191">
        <f t="shared" ref="E242:L242" si="14">SUM(E211:E241)</f>
        <v>261</v>
      </c>
      <c r="F242" s="191">
        <f t="shared" si="14"/>
        <v>310</v>
      </c>
      <c r="G242" s="183">
        <f t="shared" si="14"/>
        <v>51</v>
      </c>
      <c r="H242" s="110">
        <f t="shared" si="14"/>
        <v>116</v>
      </c>
      <c r="I242" s="110">
        <f t="shared" si="14"/>
        <v>22</v>
      </c>
      <c r="J242" s="110">
        <f t="shared" si="14"/>
        <v>32</v>
      </c>
      <c r="K242" s="110">
        <f t="shared" si="14"/>
        <v>19</v>
      </c>
      <c r="L242" s="110">
        <f t="shared" si="14"/>
        <v>66</v>
      </c>
      <c r="M242" s="105"/>
      <c r="O242" s="125">
        <f>(C242-'2021'!B200)/'2021'!B200</f>
        <v>0.4856887298747764</v>
      </c>
      <c r="P242" s="125">
        <f>(D242-'2021'!C200)/'2021'!C200</f>
        <v>0.17541229385307347</v>
      </c>
      <c r="Q242" s="125">
        <f>(SUM(E242:L242)-SUM('2021'!D200:K200))/SUM('2021'!D200:K200)</f>
        <v>0.94456762749445677</v>
      </c>
    </row>
    <row r="243" spans="2:17" x14ac:dyDescent="0.2">
      <c r="B243" s="104"/>
      <c r="C243" s="104"/>
      <c r="D243" s="173"/>
      <c r="E243" s="170"/>
      <c r="F243" s="104"/>
      <c r="G243" s="104"/>
      <c r="H243" s="104"/>
      <c r="I243" s="104"/>
      <c r="J243" s="104"/>
      <c r="K243" s="104"/>
      <c r="L243" s="104"/>
      <c r="M243" s="105"/>
    </row>
    <row r="244" spans="2:17" x14ac:dyDescent="0.2">
      <c r="B244" s="117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05"/>
    </row>
    <row r="245" spans="2:17" ht="18.75" x14ac:dyDescent="0.3">
      <c r="B245" s="208" t="s">
        <v>419</v>
      </c>
      <c r="C245" s="209"/>
      <c r="D245" s="209"/>
      <c r="E245" s="209"/>
      <c r="F245" s="209"/>
      <c r="G245" s="209"/>
      <c r="H245" s="209"/>
      <c r="I245" s="209"/>
      <c r="J245" s="209"/>
      <c r="K245" s="209"/>
      <c r="L245" s="210"/>
      <c r="M245" s="105"/>
    </row>
    <row r="246" spans="2:17" ht="15" x14ac:dyDescent="0.25">
      <c r="B246" s="120" t="s">
        <v>1</v>
      </c>
      <c r="C246" s="120" t="s">
        <v>2</v>
      </c>
      <c r="D246" s="120" t="s">
        <v>3</v>
      </c>
      <c r="E246" s="120" t="s">
        <v>4</v>
      </c>
      <c r="F246" s="120" t="s">
        <v>5</v>
      </c>
      <c r="G246" s="120" t="s">
        <v>6</v>
      </c>
      <c r="H246" s="120" t="s">
        <v>7</v>
      </c>
      <c r="I246" s="120" t="s">
        <v>8</v>
      </c>
      <c r="J246" s="120" t="s">
        <v>9</v>
      </c>
      <c r="K246" s="120" t="s">
        <v>10</v>
      </c>
      <c r="L246" s="120" t="s">
        <v>11</v>
      </c>
      <c r="M246" s="105"/>
      <c r="O246" s="101" t="s">
        <v>428</v>
      </c>
      <c r="P246" s="101" t="s">
        <v>421</v>
      </c>
      <c r="Q246" s="101" t="s">
        <v>429</v>
      </c>
    </row>
    <row r="247" spans="2:17" x14ac:dyDescent="0.2">
      <c r="B247" s="108">
        <v>44866</v>
      </c>
      <c r="C247" s="104">
        <f t="shared" ref="C247:C259" si="15">SUM(D247:L247)</f>
        <v>56</v>
      </c>
      <c r="D247" s="104">
        <v>44</v>
      </c>
      <c r="E247" s="104">
        <v>5</v>
      </c>
      <c r="F247" s="104">
        <v>4</v>
      </c>
      <c r="G247" s="104">
        <v>1</v>
      </c>
      <c r="H247" s="104"/>
      <c r="I247" s="104">
        <v>1</v>
      </c>
      <c r="J247" s="104"/>
      <c r="K247" s="104"/>
      <c r="L247" s="104">
        <v>1</v>
      </c>
      <c r="M247" s="105" t="s">
        <v>28</v>
      </c>
      <c r="O247" s="125">
        <f>(C247-'2021'!B205)/'2021'!B205</f>
        <v>1.8</v>
      </c>
      <c r="P247" s="125">
        <f>(D247-'2021'!C205)/'2021'!C205</f>
        <v>3.8888888888888888</v>
      </c>
      <c r="Q247" s="125">
        <f>(SUM(E247:L247)-SUM('2021'!D205:K205))/SUM('2021'!D205:K205)</f>
        <v>9.0909090909090912E-2</v>
      </c>
    </row>
    <row r="248" spans="2:17" x14ac:dyDescent="0.2">
      <c r="B248" s="108">
        <v>44867</v>
      </c>
      <c r="C248" s="104">
        <f t="shared" si="15"/>
        <v>28</v>
      </c>
      <c r="D248" s="104">
        <v>7</v>
      </c>
      <c r="E248" s="104">
        <v>12</v>
      </c>
      <c r="F248" s="104">
        <v>1</v>
      </c>
      <c r="G248" s="104">
        <v>2</v>
      </c>
      <c r="H248" s="104">
        <v>1</v>
      </c>
      <c r="I248" s="104">
        <v>2</v>
      </c>
      <c r="J248" s="104"/>
      <c r="K248" s="104">
        <v>1</v>
      </c>
      <c r="L248" s="104">
        <v>2</v>
      </c>
      <c r="M248" s="105" t="s">
        <v>22</v>
      </c>
      <c r="O248" s="125">
        <f>(C248-'2021'!B206)/'2021'!B206</f>
        <v>2.5</v>
      </c>
      <c r="P248" s="125">
        <f>(D248-'2021'!C206)/'2021'!C206</f>
        <v>0.16666666666666666</v>
      </c>
      <c r="Q248" s="125">
        <f>(SUM(E248:L248)-SUM('2021'!D206:K206))/SUM('2021'!D206:K206)</f>
        <v>9.5</v>
      </c>
    </row>
    <row r="249" spans="2:17" x14ac:dyDescent="0.2">
      <c r="B249" s="108">
        <v>44868</v>
      </c>
      <c r="C249" s="104">
        <f t="shared" si="15"/>
        <v>21</v>
      </c>
      <c r="D249" s="104">
        <v>10</v>
      </c>
      <c r="E249" s="104">
        <v>3</v>
      </c>
      <c r="F249" s="104">
        <v>3</v>
      </c>
      <c r="G249" s="104"/>
      <c r="H249" s="104">
        <v>1</v>
      </c>
      <c r="I249" s="104"/>
      <c r="J249" s="104"/>
      <c r="K249" s="104">
        <v>2</v>
      </c>
      <c r="L249" s="104">
        <v>2</v>
      </c>
      <c r="M249" s="105" t="s">
        <v>28</v>
      </c>
      <c r="O249" s="125">
        <f>(C249-'2021'!B207)/'2021'!B207</f>
        <v>3.2</v>
      </c>
      <c r="P249" s="179"/>
      <c r="Q249" s="125">
        <f>(SUM(E249:L249)-SUM('2021'!D207:K207))/SUM('2021'!D207:K207)</f>
        <v>1.2</v>
      </c>
    </row>
    <row r="250" spans="2:17" x14ac:dyDescent="0.2">
      <c r="B250" s="108">
        <v>44869</v>
      </c>
      <c r="C250" s="104">
        <f t="shared" si="15"/>
        <v>25</v>
      </c>
      <c r="D250" s="104">
        <v>11</v>
      </c>
      <c r="E250" s="104">
        <v>9</v>
      </c>
      <c r="F250" s="104"/>
      <c r="G250" s="104"/>
      <c r="H250" s="104">
        <v>3</v>
      </c>
      <c r="I250" s="104"/>
      <c r="J250" s="104"/>
      <c r="K250" s="104">
        <v>2</v>
      </c>
      <c r="L250" s="104"/>
      <c r="M250" s="105"/>
      <c r="O250" s="125">
        <f>(C250-'2021'!B208)/'2021'!B208</f>
        <v>0.31578947368421051</v>
      </c>
      <c r="P250" s="125">
        <f>(D250-'2021'!C208)/'2021'!C208</f>
        <v>-8.3333333333333329E-2</v>
      </c>
      <c r="Q250" s="125">
        <f>(SUM(E250:L250)-SUM('2021'!D208:K208))/SUM('2021'!D208:K208)</f>
        <v>1</v>
      </c>
    </row>
    <row r="251" spans="2:17" x14ac:dyDescent="0.2">
      <c r="B251" s="112">
        <v>44870</v>
      </c>
      <c r="C251" s="104">
        <f t="shared" si="15"/>
        <v>12</v>
      </c>
      <c r="D251" s="104">
        <v>9</v>
      </c>
      <c r="E251" s="104">
        <v>3</v>
      </c>
      <c r="F251" s="104"/>
      <c r="G251" s="104"/>
      <c r="H251" s="104"/>
      <c r="I251" s="104"/>
      <c r="J251" s="104"/>
      <c r="K251" s="104"/>
      <c r="L251" s="104"/>
      <c r="M251" s="105"/>
    </row>
    <row r="252" spans="2:17" x14ac:dyDescent="0.2">
      <c r="B252" s="112">
        <v>44871</v>
      </c>
      <c r="C252" s="104">
        <f t="shared" si="15"/>
        <v>18</v>
      </c>
      <c r="D252" s="104">
        <v>12</v>
      </c>
      <c r="E252" s="104">
        <v>2</v>
      </c>
      <c r="F252" s="104">
        <v>2</v>
      </c>
      <c r="G252" s="104"/>
      <c r="H252" s="104"/>
      <c r="I252" s="104"/>
      <c r="J252" s="104">
        <v>2</v>
      </c>
      <c r="K252" s="104"/>
      <c r="L252" s="104"/>
      <c r="M252" s="105"/>
    </row>
    <row r="253" spans="2:17" x14ac:dyDescent="0.2">
      <c r="B253" s="112">
        <v>44877</v>
      </c>
      <c r="C253" s="104">
        <f>SUM(D253:L253)</f>
        <v>19</v>
      </c>
      <c r="D253" s="104">
        <v>15</v>
      </c>
      <c r="E253" s="104">
        <v>2</v>
      </c>
      <c r="F253" s="104"/>
      <c r="G253" s="104"/>
      <c r="H253" s="104"/>
      <c r="I253" s="104"/>
      <c r="J253" s="104"/>
      <c r="K253" s="104"/>
      <c r="L253" s="104">
        <v>2</v>
      </c>
      <c r="M253" s="105" t="s">
        <v>70</v>
      </c>
    </row>
    <row r="254" spans="2:17" x14ac:dyDescent="0.2">
      <c r="B254" s="112">
        <v>44878</v>
      </c>
      <c r="C254" s="104">
        <f>SUM(D254:L254)</f>
        <v>14</v>
      </c>
      <c r="D254" s="104">
        <v>12</v>
      </c>
      <c r="E254" s="104"/>
      <c r="F254" s="104"/>
      <c r="G254" s="104"/>
      <c r="H254" s="104">
        <v>2</v>
      </c>
      <c r="I254" s="104"/>
      <c r="J254" s="104"/>
      <c r="K254" s="104"/>
      <c r="L254" s="104"/>
      <c r="M254" s="105"/>
    </row>
    <row r="255" spans="2:17" x14ac:dyDescent="0.2">
      <c r="B255" s="112">
        <v>44884</v>
      </c>
      <c r="C255" s="104">
        <f t="shared" ref="C255:C256" si="16">SUM(D255:L255)</f>
        <v>13</v>
      </c>
      <c r="D255" s="104">
        <v>13</v>
      </c>
      <c r="E255" s="104"/>
      <c r="F255" s="104"/>
      <c r="G255" s="104"/>
      <c r="H255" s="104"/>
      <c r="I255" s="104"/>
      <c r="J255" s="104"/>
      <c r="K255" s="104"/>
      <c r="L255" s="104"/>
    </row>
    <row r="256" spans="2:17" x14ac:dyDescent="0.2">
      <c r="B256" s="112">
        <v>44885</v>
      </c>
      <c r="C256" s="104">
        <f t="shared" si="16"/>
        <v>20</v>
      </c>
      <c r="D256" s="104">
        <v>18</v>
      </c>
      <c r="E256" s="104"/>
      <c r="F256" s="104">
        <v>2</v>
      </c>
      <c r="G256" s="104"/>
      <c r="H256" s="104"/>
      <c r="I256" s="104"/>
      <c r="J256" s="104"/>
      <c r="K256" s="104"/>
      <c r="L256" s="104"/>
    </row>
    <row r="257" spans="2:13" x14ac:dyDescent="0.2">
      <c r="B257" s="112">
        <v>44891</v>
      </c>
      <c r="C257" s="104">
        <f t="shared" ref="C257:C258" si="17">SUM(D257:L257)</f>
        <v>16</v>
      </c>
      <c r="D257" s="104">
        <v>16</v>
      </c>
      <c r="E257" s="104"/>
      <c r="F257" s="104"/>
      <c r="G257" s="104"/>
      <c r="H257" s="104"/>
      <c r="I257" s="104"/>
      <c r="J257" s="104"/>
      <c r="K257" s="104"/>
      <c r="L257" s="104"/>
    </row>
    <row r="258" spans="2:13" x14ac:dyDescent="0.2">
      <c r="B258" s="112">
        <v>44892</v>
      </c>
      <c r="C258" s="104">
        <f t="shared" si="17"/>
        <v>27</v>
      </c>
      <c r="D258" s="104">
        <v>25</v>
      </c>
      <c r="E258" s="104"/>
      <c r="F258" s="104"/>
      <c r="G258" s="104"/>
      <c r="H258" s="104">
        <v>2</v>
      </c>
      <c r="I258" s="104"/>
      <c r="J258" s="104"/>
      <c r="K258" s="104"/>
      <c r="L258" s="104"/>
    </row>
    <row r="259" spans="2:13" x14ac:dyDescent="0.2">
      <c r="B259" s="104" t="s">
        <v>62</v>
      </c>
      <c r="C259" s="104">
        <f t="shared" si="15"/>
        <v>162</v>
      </c>
      <c r="D259" s="104">
        <f t="shared" ref="D259:L259" si="18">SUM(D247:D252)</f>
        <v>93</v>
      </c>
      <c r="E259" s="104">
        <f>SUM(E247:E253)</f>
        <v>36</v>
      </c>
      <c r="F259" s="104">
        <f t="shared" si="18"/>
        <v>10</v>
      </c>
      <c r="G259" s="104">
        <f t="shared" si="18"/>
        <v>3</v>
      </c>
      <c r="H259" s="104">
        <f t="shared" si="18"/>
        <v>5</v>
      </c>
      <c r="I259" s="104">
        <f t="shared" si="18"/>
        <v>3</v>
      </c>
      <c r="J259" s="104">
        <f t="shared" si="18"/>
        <v>2</v>
      </c>
      <c r="K259" s="104">
        <f t="shared" si="18"/>
        <v>5</v>
      </c>
      <c r="L259" s="104">
        <f t="shared" si="18"/>
        <v>5</v>
      </c>
      <c r="M259" s="105"/>
    </row>
    <row r="260" spans="2:13" x14ac:dyDescent="0.2"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5"/>
    </row>
    <row r="261" spans="2:13" x14ac:dyDescent="0.2"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5"/>
    </row>
    <row r="262" spans="2:13" ht="18.75" x14ac:dyDescent="0.3">
      <c r="B262" s="211" t="s">
        <v>488</v>
      </c>
      <c r="C262" s="212"/>
      <c r="D262" s="212"/>
      <c r="E262" s="212"/>
      <c r="F262" s="212"/>
      <c r="G262" s="212"/>
      <c r="H262" s="212"/>
      <c r="I262" s="212"/>
      <c r="J262" s="212"/>
      <c r="K262" s="212"/>
      <c r="L262" s="213"/>
      <c r="M262" s="105"/>
    </row>
    <row r="263" spans="2:13" ht="15" x14ac:dyDescent="0.25">
      <c r="B263" s="120" t="s">
        <v>1</v>
      </c>
      <c r="C263" s="120" t="s">
        <v>2</v>
      </c>
      <c r="D263" s="120" t="s">
        <v>3</v>
      </c>
      <c r="E263" s="120" t="s">
        <v>4</v>
      </c>
      <c r="F263" s="120" t="s">
        <v>5</v>
      </c>
      <c r="G263" s="120" t="s">
        <v>6</v>
      </c>
      <c r="H263" s="120" t="s">
        <v>7</v>
      </c>
      <c r="I263" s="120" t="s">
        <v>8</v>
      </c>
      <c r="J263" s="120" t="s">
        <v>9</v>
      </c>
      <c r="K263" s="120" t="s">
        <v>10</v>
      </c>
      <c r="L263" s="120" t="s">
        <v>11</v>
      </c>
      <c r="M263" s="105"/>
    </row>
    <row r="264" spans="2:13" x14ac:dyDescent="0.2">
      <c r="B264" s="112">
        <v>44898</v>
      </c>
      <c r="C264" s="104">
        <f>SUM(D264:L264)</f>
        <v>5</v>
      </c>
      <c r="D264" s="104">
        <v>5</v>
      </c>
      <c r="E264" s="104"/>
      <c r="F264" s="104"/>
      <c r="G264" s="104"/>
      <c r="H264" s="104"/>
      <c r="I264" s="104"/>
      <c r="J264" s="104"/>
      <c r="K264" s="104"/>
      <c r="L264" s="104"/>
      <c r="M264" s="105"/>
    </row>
    <row r="265" spans="2:13" x14ac:dyDescent="0.2">
      <c r="B265" s="112">
        <v>44899</v>
      </c>
      <c r="C265" s="104">
        <f t="shared" ref="C265:C271" si="19">SUM(D265:L265)</f>
        <v>3</v>
      </c>
      <c r="D265" s="104">
        <v>3</v>
      </c>
      <c r="E265" s="104"/>
      <c r="F265" s="104"/>
      <c r="G265" s="104"/>
      <c r="H265" s="104"/>
      <c r="I265" s="104"/>
      <c r="J265" s="104"/>
      <c r="K265" s="104"/>
      <c r="L265" s="104"/>
      <c r="M265" s="105"/>
    </row>
    <row r="266" spans="2:13" x14ac:dyDescent="0.2">
      <c r="B266" s="112">
        <v>44905</v>
      </c>
      <c r="C266" s="104">
        <f t="shared" si="19"/>
        <v>17</v>
      </c>
      <c r="D266" s="104">
        <v>17</v>
      </c>
      <c r="E266" s="104"/>
      <c r="F266" s="104"/>
      <c r="G266" s="104"/>
      <c r="H266" s="104"/>
      <c r="I266" s="104"/>
      <c r="J266" s="104"/>
      <c r="K266" s="104"/>
      <c r="L266" s="104"/>
      <c r="M266" s="105"/>
    </row>
    <row r="267" spans="2:13" x14ac:dyDescent="0.2">
      <c r="B267" s="112">
        <v>44906</v>
      </c>
      <c r="C267" s="104">
        <f t="shared" si="19"/>
        <v>24</v>
      </c>
      <c r="D267" s="104">
        <v>24</v>
      </c>
      <c r="E267" s="104"/>
      <c r="F267" s="104"/>
      <c r="G267" s="104"/>
      <c r="H267" s="104"/>
      <c r="I267" s="104"/>
      <c r="J267" s="104"/>
      <c r="K267" s="104"/>
      <c r="L267" s="104"/>
      <c r="M267" s="105"/>
    </row>
    <row r="268" spans="2:13" x14ac:dyDescent="0.2">
      <c r="B268" s="112">
        <v>44912</v>
      </c>
      <c r="C268" s="104">
        <f t="shared" si="19"/>
        <v>5</v>
      </c>
      <c r="D268" s="104">
        <v>5</v>
      </c>
      <c r="E268" s="104"/>
      <c r="F268" s="104"/>
      <c r="G268" s="104"/>
      <c r="H268" s="104"/>
      <c r="I268" s="104"/>
      <c r="J268" s="104"/>
      <c r="K268" s="104"/>
      <c r="L268" s="104"/>
      <c r="M268" s="105"/>
    </row>
    <row r="269" spans="2:13" x14ac:dyDescent="0.2">
      <c r="B269" s="112">
        <v>44913</v>
      </c>
      <c r="C269" s="104">
        <f t="shared" si="19"/>
        <v>6</v>
      </c>
      <c r="D269" s="104">
        <v>6</v>
      </c>
      <c r="E269" s="104"/>
      <c r="F269" s="104"/>
      <c r="G269" s="104"/>
      <c r="H269" s="104"/>
      <c r="I269" s="104"/>
      <c r="J269" s="104"/>
      <c r="K269" s="104"/>
      <c r="L269" s="104"/>
      <c r="M269" s="105"/>
    </row>
    <row r="270" spans="2:13" x14ac:dyDescent="0.2">
      <c r="B270" s="112">
        <v>44919</v>
      </c>
      <c r="C270" s="104">
        <f t="shared" si="19"/>
        <v>23</v>
      </c>
      <c r="D270" s="104">
        <v>23</v>
      </c>
      <c r="E270" s="104"/>
      <c r="F270" s="104"/>
      <c r="G270" s="104"/>
      <c r="H270" s="104"/>
      <c r="I270" s="104"/>
      <c r="J270" s="104"/>
      <c r="K270" s="104"/>
      <c r="L270" s="104"/>
      <c r="M270" s="105"/>
    </row>
    <row r="271" spans="2:13" x14ac:dyDescent="0.2">
      <c r="B271" s="112">
        <v>44926</v>
      </c>
      <c r="C271" s="104">
        <f t="shared" si="19"/>
        <v>27</v>
      </c>
      <c r="D271" s="104">
        <v>26</v>
      </c>
      <c r="E271" s="104"/>
      <c r="F271" s="104">
        <v>1</v>
      </c>
      <c r="G271" s="104"/>
      <c r="H271" s="104"/>
      <c r="I271" s="104"/>
      <c r="J271" s="104"/>
      <c r="K271" s="104"/>
      <c r="L271" s="104"/>
      <c r="M271" s="105"/>
    </row>
    <row r="272" spans="2:13" x14ac:dyDescent="0.2">
      <c r="B272" s="104" t="s">
        <v>62</v>
      </c>
      <c r="C272" s="104">
        <f>SUM(D272:L272)</f>
        <v>109</v>
      </c>
      <c r="D272" s="104">
        <f>SUM(D264:D271)</f>
        <v>109</v>
      </c>
      <c r="E272" s="104">
        <f>SUM(E264:E270)</f>
        <v>0</v>
      </c>
      <c r="F272" s="104">
        <f t="shared" ref="F272:L272" si="20">SUM(F264:F269)</f>
        <v>0</v>
      </c>
      <c r="G272" s="104">
        <f t="shared" si="20"/>
        <v>0</v>
      </c>
      <c r="H272" s="104">
        <f t="shared" si="20"/>
        <v>0</v>
      </c>
      <c r="I272" s="104">
        <f t="shared" si="20"/>
        <v>0</v>
      </c>
      <c r="J272" s="104">
        <f t="shared" si="20"/>
        <v>0</v>
      </c>
      <c r="K272" s="104">
        <f t="shared" si="20"/>
        <v>0</v>
      </c>
      <c r="L272" s="104">
        <f t="shared" si="20"/>
        <v>0</v>
      </c>
      <c r="M272" s="105"/>
    </row>
    <row r="273" spans="2:13" x14ac:dyDescent="0.2"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5"/>
    </row>
    <row r="274" spans="2:13" ht="25.5" x14ac:dyDescent="0.2">
      <c r="B274" s="123" t="s">
        <v>489</v>
      </c>
      <c r="C274" s="110">
        <f>SUM(D274:L274)</f>
        <v>14219</v>
      </c>
      <c r="D274" s="110">
        <f>SUM(D103,D138,D173,D207,D242,D259,D69,D34)</f>
        <v>6038</v>
      </c>
      <c r="E274" s="110">
        <f t="shared" ref="E274:L274" si="21">SUM(E103,E138,E173,E207,E242,E259,E69,E34)</f>
        <v>3632</v>
      </c>
      <c r="F274" s="110">
        <f t="shared" si="21"/>
        <v>2044</v>
      </c>
      <c r="G274" s="110">
        <f t="shared" si="21"/>
        <v>512</v>
      </c>
      <c r="H274" s="110">
        <f t="shared" si="21"/>
        <v>447</v>
      </c>
      <c r="I274" s="110">
        <f t="shared" si="21"/>
        <v>624</v>
      </c>
      <c r="J274" s="110">
        <f t="shared" si="21"/>
        <v>242</v>
      </c>
      <c r="K274" s="110">
        <f t="shared" si="21"/>
        <v>213</v>
      </c>
      <c r="L274" s="110">
        <f t="shared" si="21"/>
        <v>467</v>
      </c>
      <c r="M274" s="105"/>
    </row>
    <row r="275" spans="2:13" ht="15" x14ac:dyDescent="0.25">
      <c r="B275" s="120"/>
      <c r="C275" s="120" t="s">
        <v>64</v>
      </c>
      <c r="D275" s="120" t="s">
        <v>3</v>
      </c>
      <c r="E275" s="120" t="s">
        <v>4</v>
      </c>
      <c r="F275" s="120" t="s">
        <v>5</v>
      </c>
      <c r="G275" s="120" t="s">
        <v>6</v>
      </c>
      <c r="H275" s="120" t="s">
        <v>7</v>
      </c>
      <c r="I275" s="120" t="s">
        <v>8</v>
      </c>
      <c r="J275" s="120" t="s">
        <v>9</v>
      </c>
      <c r="K275" s="120" t="s">
        <v>10</v>
      </c>
      <c r="L275" s="120" t="s">
        <v>11</v>
      </c>
      <c r="M275" s="105"/>
    </row>
    <row r="280" spans="2:13" x14ac:dyDescent="0.2">
      <c r="M280" s="105"/>
    </row>
    <row r="281" spans="2:13" x14ac:dyDescent="0.2">
      <c r="M281" s="105"/>
    </row>
    <row r="282" spans="2:13" x14ac:dyDescent="0.2">
      <c r="M282" s="105"/>
    </row>
    <row r="283" spans="2:13" ht="15.75" x14ac:dyDescent="0.25">
      <c r="M283" s="124"/>
    </row>
    <row r="284" spans="2:13" x14ac:dyDescent="0.2">
      <c r="M284" s="105"/>
    </row>
    <row r="285" spans="2:13" x14ac:dyDescent="0.2">
      <c r="M285" s="105"/>
    </row>
    <row r="286" spans="2:13" x14ac:dyDescent="0.2">
      <c r="M286" s="105"/>
    </row>
    <row r="287" spans="2:13" x14ac:dyDescent="0.2">
      <c r="M287" s="105"/>
    </row>
    <row r="288" spans="2:13" x14ac:dyDescent="0.2">
      <c r="M288" s="105"/>
    </row>
    <row r="289" spans="13:13" x14ac:dyDescent="0.2">
      <c r="M289" s="105"/>
    </row>
    <row r="290" spans="13:13" x14ac:dyDescent="0.2">
      <c r="M290" s="105"/>
    </row>
    <row r="291" spans="13:13" x14ac:dyDescent="0.2">
      <c r="M291" s="105"/>
    </row>
    <row r="292" spans="13:13" x14ac:dyDescent="0.2">
      <c r="M292" s="105"/>
    </row>
    <row r="293" spans="13:13" x14ac:dyDescent="0.2">
      <c r="M293" s="105"/>
    </row>
    <row r="306" spans="2:55" ht="12.6" customHeight="1" x14ac:dyDescent="0.2"/>
    <row r="312" spans="2:55" x14ac:dyDescent="0.2">
      <c r="B312" s="102"/>
    </row>
    <row r="313" spans="2:55" ht="12.6" customHeight="1" x14ac:dyDescent="0.25">
      <c r="B313" s="102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  <c r="AB313" s="124"/>
      <c r="AC313" s="124"/>
      <c r="AD313" s="124"/>
      <c r="AE313" s="124"/>
      <c r="AF313" s="124"/>
      <c r="AG313" s="124"/>
      <c r="AH313" s="124"/>
      <c r="AI313" s="124"/>
      <c r="AJ313" s="124"/>
      <c r="AK313" s="124"/>
      <c r="AL313" s="124"/>
      <c r="AM313" s="124"/>
      <c r="AN313" s="124"/>
      <c r="AO313" s="124"/>
      <c r="AP313" s="124"/>
      <c r="AQ313" s="124"/>
      <c r="AR313" s="124"/>
      <c r="AS313" s="124"/>
      <c r="AT313" s="124"/>
      <c r="AU313" s="124"/>
      <c r="AV313" s="124"/>
      <c r="AW313" s="124"/>
      <c r="AX313" s="124"/>
      <c r="AY313" s="124"/>
      <c r="AZ313" s="124"/>
      <c r="BA313" s="124"/>
      <c r="BB313" s="124"/>
      <c r="BC313" s="124"/>
    </row>
    <row r="314" spans="2:55" x14ac:dyDescent="0.2">
      <c r="B314" s="102"/>
    </row>
    <row r="323" spans="13:13" ht="34.35" customHeight="1" x14ac:dyDescent="0.2"/>
    <row r="330" spans="13:13" x14ac:dyDescent="0.2">
      <c r="M330" s="105"/>
    </row>
    <row r="331" spans="13:13" x14ac:dyDescent="0.2">
      <c r="M331" s="105"/>
    </row>
    <row r="332" spans="13:13" x14ac:dyDescent="0.2">
      <c r="M332" s="105"/>
    </row>
    <row r="333" spans="13:13" x14ac:dyDescent="0.2">
      <c r="M333" s="105"/>
    </row>
    <row r="334" spans="13:13" x14ac:dyDescent="0.2">
      <c r="M334" s="105"/>
    </row>
    <row r="335" spans="13:13" x14ac:dyDescent="0.2">
      <c r="M335" s="105"/>
    </row>
    <row r="336" spans="13:13" x14ac:dyDescent="0.2">
      <c r="M336" s="105"/>
    </row>
    <row r="337" spans="13:13" x14ac:dyDescent="0.2">
      <c r="M337" s="105"/>
    </row>
    <row r="338" spans="13:13" x14ac:dyDescent="0.2">
      <c r="M338" s="105"/>
    </row>
    <row r="339" spans="13:13" x14ac:dyDescent="0.2">
      <c r="M339" s="105"/>
    </row>
    <row r="340" spans="13:13" x14ac:dyDescent="0.2">
      <c r="M340" s="105"/>
    </row>
    <row r="341" spans="13:13" x14ac:dyDescent="0.2">
      <c r="M341" s="105"/>
    </row>
    <row r="342" spans="13:13" x14ac:dyDescent="0.2">
      <c r="M342" s="105"/>
    </row>
    <row r="343" spans="13:13" x14ac:dyDescent="0.2">
      <c r="M343" s="105"/>
    </row>
    <row r="344" spans="13:13" x14ac:dyDescent="0.2">
      <c r="M344" s="105"/>
    </row>
    <row r="345" spans="13:13" x14ac:dyDescent="0.2">
      <c r="M345" s="105"/>
    </row>
    <row r="346" spans="13:13" x14ac:dyDescent="0.2">
      <c r="M346" s="105"/>
    </row>
    <row r="347" spans="13:13" x14ac:dyDescent="0.2">
      <c r="M347" s="105"/>
    </row>
    <row r="348" spans="13:13" x14ac:dyDescent="0.2">
      <c r="M348" s="105"/>
    </row>
    <row r="349" spans="13:13" x14ac:dyDescent="0.2">
      <c r="M349" s="105"/>
    </row>
    <row r="350" spans="13:13" x14ac:dyDescent="0.2">
      <c r="M350" s="105"/>
    </row>
    <row r="351" spans="13:13" x14ac:dyDescent="0.2">
      <c r="M351" s="105"/>
    </row>
    <row r="352" spans="13:13" x14ac:dyDescent="0.2">
      <c r="M352" s="105"/>
    </row>
    <row r="353" spans="13:13" x14ac:dyDescent="0.2">
      <c r="M353" s="105"/>
    </row>
    <row r="354" spans="13:13" x14ac:dyDescent="0.2">
      <c r="M354" s="105"/>
    </row>
    <row r="355" spans="13:13" x14ac:dyDescent="0.2">
      <c r="M355" s="105"/>
    </row>
    <row r="356" spans="13:13" x14ac:dyDescent="0.2">
      <c r="M356" s="105"/>
    </row>
  </sheetData>
  <sheetProtection selectLockedCells="1" selectUnlockedCells="1"/>
  <mergeCells count="9">
    <mergeCell ref="B245:L245"/>
    <mergeCell ref="B262:L262"/>
    <mergeCell ref="B209:L209"/>
    <mergeCell ref="B2:L2"/>
    <mergeCell ref="B36:L36"/>
    <mergeCell ref="B71:L71"/>
    <mergeCell ref="B105:L105"/>
    <mergeCell ref="B140:L140"/>
    <mergeCell ref="B175:L175"/>
  </mergeCells>
  <phoneticPr fontId="40" type="noConversion"/>
  <conditionalFormatting sqref="O4:Q34">
    <cfRule type="cellIs" dxfId="22" priority="31" operator="lessThan">
      <formula>0</formula>
    </cfRule>
    <cfRule type="cellIs" dxfId="21" priority="32" operator="greaterThan">
      <formula>0</formula>
    </cfRule>
  </conditionalFormatting>
  <conditionalFormatting sqref="O45:Q69">
    <cfRule type="cellIs" dxfId="20" priority="26" operator="lessThan">
      <formula>0</formula>
    </cfRule>
    <cfRule type="cellIs" dxfId="19" priority="27" operator="greaterThan">
      <formula>0</formula>
    </cfRule>
  </conditionalFormatting>
  <conditionalFormatting sqref="O73:Q103">
    <cfRule type="cellIs" dxfId="18" priority="20" operator="greaterThan">
      <formula>0</formula>
    </cfRule>
    <cfRule type="cellIs" dxfId="17" priority="21" operator="lessThan">
      <formula>0</formula>
    </cfRule>
  </conditionalFormatting>
  <conditionalFormatting sqref="O107:Q138">
    <cfRule type="cellIs" dxfId="16" priority="16" operator="lessThan">
      <formula>0</formula>
    </cfRule>
    <cfRule type="cellIs" dxfId="15" priority="17" operator="greaterThan">
      <formula>0</formula>
    </cfRule>
    <cfRule type="cellIs" dxfId="14" priority="18" operator="lessThan">
      <formula>1</formula>
    </cfRule>
    <cfRule type="cellIs" dxfId="13" priority="19" operator="greaterThan">
      <formula>1</formula>
    </cfRule>
  </conditionalFormatting>
  <conditionalFormatting sqref="O142:Q173">
    <cfRule type="cellIs" dxfId="12" priority="10" operator="equal">
      <formula>0</formula>
    </cfRule>
    <cfRule type="cellIs" dxfId="11" priority="11" operator="lessThan">
      <formula>0</formula>
    </cfRule>
    <cfRule type="cellIs" dxfId="10" priority="13" operator="greaterThan">
      <formula>0</formula>
    </cfRule>
  </conditionalFormatting>
  <conditionalFormatting sqref="O177:Q207">
    <cfRule type="cellIs" dxfId="9" priority="7" operator="lessThan">
      <formula>0</formula>
    </cfRule>
    <cfRule type="cellIs" priority="8" operator="equal">
      <formula>0</formula>
    </cfRule>
    <cfRule type="cellIs" dxfId="8" priority="9" operator="greaterThan">
      <formula>0</formula>
    </cfRule>
  </conditionalFormatting>
  <conditionalFormatting sqref="O211:Q242">
    <cfRule type="cellIs" priority="4" operator="equal">
      <formula>0</formula>
    </cfRule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O247:Q250">
    <cfRule type="cellIs" priority="1" operator="equal">
      <formula>0</formula>
    </cfRule>
    <cfRule type="cellIs" dxfId="5" priority="2" operator="lessThan">
      <formula>0</formula>
    </cfRule>
    <cfRule type="cellIs" dxfId="4" priority="3" operator="greaterThan">
      <formula>0</formula>
    </cfRule>
  </conditionalFormatting>
  <conditionalFormatting sqref="P45:P69">
    <cfRule type="cellIs" priority="28" operator="lessThan">
      <formula>0</formula>
    </cfRule>
  </conditionalFormatting>
  <conditionalFormatting sqref="P116">
    <cfRule type="cellIs" dxfId="3" priority="14" operator="equal">
      <formula>0</formula>
    </cfRule>
    <cfRule type="cellIs" dxfId="2" priority="15" operator="lessThan">
      <formula>0</formula>
    </cfRule>
  </conditionalFormatting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29"/>
  <sheetViews>
    <sheetView topLeftCell="A188" zoomScale="117" zoomScaleNormal="117" workbookViewId="0">
      <selection activeCell="B208" sqref="B208"/>
    </sheetView>
  </sheetViews>
  <sheetFormatPr defaultColWidth="11.5703125" defaultRowHeight="12.75" x14ac:dyDescent="0.2"/>
  <cols>
    <col min="6" max="6" width="14.5703125" customWidth="1"/>
    <col min="12" max="12" width="23" customWidth="1"/>
    <col min="14" max="14" width="10.85546875" customWidth="1"/>
    <col min="15" max="15" width="15.85546875" customWidth="1"/>
    <col min="16" max="16" width="0.140625" customWidth="1"/>
    <col min="17" max="17" width="17.5703125" customWidth="1"/>
  </cols>
  <sheetData>
    <row r="1" spans="1:18" ht="18.75" x14ac:dyDescent="0.3">
      <c r="A1" s="221" t="s">
        <v>0</v>
      </c>
      <c r="B1" s="221">
        <f>SUM(C1:K1)</f>
        <v>0</v>
      </c>
      <c r="C1" s="221"/>
      <c r="D1" s="221"/>
      <c r="E1" s="221"/>
      <c r="F1" s="221"/>
      <c r="G1" s="221"/>
      <c r="H1" s="221"/>
      <c r="I1" s="221"/>
      <c r="J1" s="221"/>
      <c r="K1" s="221"/>
      <c r="L1" s="1"/>
    </row>
    <row r="2" spans="1:18" ht="15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1"/>
      <c r="M2" s="4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 x14ac:dyDescent="0.2">
      <c r="A3" s="5">
        <v>44324</v>
      </c>
      <c r="B3" s="6">
        <f t="shared" ref="B3:B26" si="0">SUM(C3:K3)</f>
        <v>67</v>
      </c>
      <c r="C3" s="7">
        <v>64</v>
      </c>
      <c r="D3" s="7">
        <v>1</v>
      </c>
      <c r="E3" s="7"/>
      <c r="F3" s="7"/>
      <c r="G3" s="7"/>
      <c r="H3" s="7">
        <v>2</v>
      </c>
      <c r="I3" s="7"/>
      <c r="J3" s="7"/>
      <c r="K3" s="7"/>
      <c r="L3" s="1"/>
      <c r="M3" s="8">
        <f>(B3-'2019'!B43)/'2019'!B43</f>
        <v>1.9130434782608696</v>
      </c>
      <c r="N3" s="8">
        <f>(C3-'2019'!C43)/'2019'!C43</f>
        <v>11.8</v>
      </c>
      <c r="O3" s="8">
        <f>(SUM(D3:K3)-SUM('2019'!D43:K43))/SUM('2019'!D43:K43)</f>
        <v>-0.83333333333333337</v>
      </c>
      <c r="P3">
        <f>AVERAGE('2019'!B43,'2018'!B79)</f>
        <v>62</v>
      </c>
      <c r="Q3" s="8">
        <f t="shared" ref="Q3:Q27" si="1">(B3-P3)/P3</f>
        <v>8.0645161290322578E-2</v>
      </c>
    </row>
    <row r="4" spans="1:18" x14ac:dyDescent="0.2">
      <c r="A4" s="5">
        <v>44325</v>
      </c>
      <c r="B4" s="6">
        <f t="shared" si="0"/>
        <v>81</v>
      </c>
      <c r="C4" s="7">
        <v>80</v>
      </c>
      <c r="D4" s="7"/>
      <c r="E4" s="7"/>
      <c r="F4" s="7"/>
      <c r="G4" s="7"/>
      <c r="H4" s="7"/>
      <c r="I4" s="7"/>
      <c r="J4" s="7"/>
      <c r="K4" s="7">
        <v>1</v>
      </c>
      <c r="L4" s="9" t="s">
        <v>18</v>
      </c>
      <c r="M4" s="8">
        <f>(B4-'2019'!B44)/'2019'!B44</f>
        <v>0.24615384615384617</v>
      </c>
      <c r="N4" s="8">
        <f>(C4-'2019'!C44)/'2019'!C44</f>
        <v>4.333333333333333</v>
      </c>
      <c r="O4" s="8">
        <f>(SUM(D4:K4)-SUM('2019'!D44:K44))/SUM('2019'!D44:K44)</f>
        <v>-0.98</v>
      </c>
      <c r="P4">
        <f>AVERAGE('2019'!B44,'2018'!B80)</f>
        <v>90</v>
      </c>
      <c r="Q4" s="8">
        <f t="shared" si="1"/>
        <v>-0.1</v>
      </c>
    </row>
    <row r="5" spans="1:18" x14ac:dyDescent="0.2">
      <c r="A5" s="10">
        <v>44326</v>
      </c>
      <c r="B5" s="6">
        <f t="shared" si="0"/>
        <v>1</v>
      </c>
      <c r="C5" s="7">
        <v>1</v>
      </c>
      <c r="D5" s="7"/>
      <c r="E5" s="7"/>
      <c r="F5" s="7"/>
      <c r="G5" s="7"/>
      <c r="H5" s="7"/>
      <c r="I5" s="7"/>
      <c r="J5" s="7"/>
      <c r="K5" s="7"/>
      <c r="L5" s="1"/>
      <c r="M5" s="8">
        <f>(B5-'2019'!B45)/'2019'!B45</f>
        <v>-0.9850746268656716</v>
      </c>
      <c r="N5" s="8">
        <f>(C5-'2019'!C45)/'2019'!C45</f>
        <v>-0.96296296296296291</v>
      </c>
      <c r="O5" s="8">
        <f>(SUM(D5:K5)-SUM('2019'!D45:K45))/SUM('2019'!D45:K45)</f>
        <v>-1</v>
      </c>
      <c r="P5">
        <f>AVERAGE('2019'!B45,'2018'!B81)</f>
        <v>80</v>
      </c>
      <c r="Q5" s="8">
        <f t="shared" si="1"/>
        <v>-0.98750000000000004</v>
      </c>
    </row>
    <row r="6" spans="1:18" x14ac:dyDescent="0.2">
      <c r="A6" s="10">
        <v>44327</v>
      </c>
      <c r="B6" s="6">
        <f t="shared" si="0"/>
        <v>0</v>
      </c>
      <c r="C6" s="7">
        <v>0</v>
      </c>
      <c r="D6" s="7"/>
      <c r="E6" s="7"/>
      <c r="F6" s="7"/>
      <c r="G6" s="7"/>
      <c r="H6" s="7"/>
      <c r="I6" s="7"/>
      <c r="J6" s="7"/>
      <c r="K6" s="7"/>
      <c r="L6" s="1"/>
      <c r="M6" s="8">
        <f>(B6-'2019'!B46)/'2019'!B46</f>
        <v>-1</v>
      </c>
      <c r="N6" s="8">
        <f>(C6-'2019'!C46)/'2019'!C46</f>
        <v>-1</v>
      </c>
      <c r="O6" s="8">
        <f>(SUM(D6:K6)-SUM('2019'!D46:K46))/SUM('2019'!D46:K46)</f>
        <v>-1</v>
      </c>
      <c r="P6">
        <f>AVERAGE('2019'!B46,'2018'!B82)</f>
        <v>88</v>
      </c>
      <c r="Q6" s="8">
        <f t="shared" si="1"/>
        <v>-1</v>
      </c>
    </row>
    <row r="7" spans="1:18" x14ac:dyDescent="0.2">
      <c r="A7" s="10">
        <v>44328</v>
      </c>
      <c r="B7" s="6">
        <f t="shared" si="0"/>
        <v>14</v>
      </c>
      <c r="C7" s="7">
        <v>14</v>
      </c>
      <c r="D7" s="7"/>
      <c r="E7" s="7"/>
      <c r="F7" s="7"/>
      <c r="G7" s="7"/>
      <c r="H7" s="7"/>
      <c r="I7" s="7"/>
      <c r="J7" s="7"/>
      <c r="K7" s="7"/>
      <c r="L7" s="1"/>
      <c r="M7" s="8">
        <f>(B7-'2019'!B47)/'2019'!B47</f>
        <v>-0.85416666666666663</v>
      </c>
      <c r="N7" s="8">
        <f>(C7-'2019'!C47)/'2019'!C47</f>
        <v>-0.8</v>
      </c>
      <c r="O7" s="8">
        <f>(SUM(D7:K7)-SUM('2019'!D47:K47))/SUM('2019'!D47:K47)</f>
        <v>-1</v>
      </c>
      <c r="P7">
        <f>AVERAGE('2019'!B47,'2018'!B83)</f>
        <v>120</v>
      </c>
      <c r="Q7" s="8">
        <f t="shared" si="1"/>
        <v>-0.8833333333333333</v>
      </c>
    </row>
    <row r="8" spans="1:18" x14ac:dyDescent="0.2">
      <c r="A8" s="10">
        <v>44329</v>
      </c>
      <c r="B8" s="6">
        <f t="shared" si="0"/>
        <v>8</v>
      </c>
      <c r="C8" s="7">
        <v>7</v>
      </c>
      <c r="D8" s="7"/>
      <c r="E8" s="7">
        <v>1</v>
      </c>
      <c r="F8" s="7"/>
      <c r="G8" s="7"/>
      <c r="H8" s="7"/>
      <c r="I8" s="7"/>
      <c r="J8" s="7"/>
      <c r="K8" s="7"/>
      <c r="L8" s="9"/>
      <c r="M8" s="8">
        <f>(B8-'2019'!B48)/'2019'!B48</f>
        <v>-0.88571428571428568</v>
      </c>
      <c r="N8" s="8">
        <f>(C8-'2019'!C48)/'2019'!C48</f>
        <v>-0.77419354838709675</v>
      </c>
      <c r="O8" s="8">
        <f>(SUM(D8:K8)-SUM('2019'!D48:K48))/SUM('2019'!D48:K48)</f>
        <v>-0.97435897435897434</v>
      </c>
      <c r="P8">
        <f>AVERAGE('2019'!B48,'2018'!B84)</f>
        <v>71</v>
      </c>
      <c r="Q8" s="8">
        <f t="shared" si="1"/>
        <v>-0.88732394366197187</v>
      </c>
    </row>
    <row r="9" spans="1:18" x14ac:dyDescent="0.2">
      <c r="A9" s="10">
        <v>44330</v>
      </c>
      <c r="B9" s="6">
        <f t="shared" si="0"/>
        <v>5</v>
      </c>
      <c r="C9" s="7">
        <v>3</v>
      </c>
      <c r="D9" s="7"/>
      <c r="E9" s="7">
        <v>2</v>
      </c>
      <c r="F9" s="7"/>
      <c r="G9" s="7"/>
      <c r="H9" s="7"/>
      <c r="I9" s="7"/>
      <c r="J9" s="7"/>
      <c r="K9" s="7"/>
      <c r="L9" s="9"/>
      <c r="M9" s="8">
        <f>(B9-'2019'!B49)/'2019'!B49</f>
        <v>-0.93827160493827155</v>
      </c>
      <c r="N9" s="8">
        <f>(C9-'2019'!C49)/'2019'!C49</f>
        <v>-0.82352941176470584</v>
      </c>
      <c r="O9" s="8">
        <f>(SUM(D9:K9)-SUM('2019'!D49:K49))/SUM('2019'!D49:K49)</f>
        <v>-0.96875</v>
      </c>
      <c r="P9">
        <f>AVERAGE('2019'!B49,'2018'!B85)</f>
        <v>83.5</v>
      </c>
      <c r="Q9" s="8">
        <f t="shared" si="1"/>
        <v>-0.94011976047904189</v>
      </c>
    </row>
    <row r="10" spans="1:18" x14ac:dyDescent="0.2">
      <c r="A10" s="5">
        <v>44331</v>
      </c>
      <c r="B10" s="6">
        <f t="shared" si="0"/>
        <v>26</v>
      </c>
      <c r="C10" s="7">
        <v>25</v>
      </c>
      <c r="D10" s="7"/>
      <c r="E10" s="7"/>
      <c r="F10" s="7"/>
      <c r="G10" s="7">
        <v>1</v>
      </c>
      <c r="H10" s="7"/>
      <c r="I10" s="7"/>
      <c r="J10" s="7"/>
      <c r="K10" s="7"/>
      <c r="L10" s="9"/>
      <c r="M10" s="8">
        <f>(B10-'2019'!B50)/'2019'!B50</f>
        <v>-0.55932203389830504</v>
      </c>
      <c r="N10" s="8">
        <f>(C10-'2019'!C50)/'2019'!C50</f>
        <v>-0.26470588235294118</v>
      </c>
      <c r="O10" s="8">
        <f>(SUM(D10:K10)-SUM('2019'!D50:K50))/SUM('2019'!D50:K50)</f>
        <v>-0.96</v>
      </c>
      <c r="P10">
        <f>AVERAGE('2019'!B50,'2018'!B86)</f>
        <v>51</v>
      </c>
      <c r="Q10" s="8">
        <f t="shared" si="1"/>
        <v>-0.49019607843137253</v>
      </c>
    </row>
    <row r="11" spans="1:18" x14ac:dyDescent="0.2">
      <c r="A11" s="5">
        <v>44332</v>
      </c>
      <c r="B11" s="6">
        <f t="shared" si="0"/>
        <v>59</v>
      </c>
      <c r="C11" s="7">
        <v>56</v>
      </c>
      <c r="D11" s="7">
        <v>1</v>
      </c>
      <c r="E11" s="7">
        <v>2</v>
      </c>
      <c r="F11" s="7"/>
      <c r="G11" s="7"/>
      <c r="H11" s="7"/>
      <c r="I11" s="7"/>
      <c r="J11" s="7"/>
      <c r="K11" s="7"/>
      <c r="L11" s="9"/>
      <c r="M11" s="8">
        <f>(B11-'2019'!B51)/'2019'!B51</f>
        <v>-0.29761904761904762</v>
      </c>
      <c r="N11" s="8">
        <f>(C11-'2019'!C51)/'2019'!C51</f>
        <v>3.3076923076923075</v>
      </c>
      <c r="O11" s="8">
        <f>(SUM(D11:K11)-SUM('2019'!D51:K51))/SUM('2019'!D51:K51)</f>
        <v>-0.95774647887323938</v>
      </c>
      <c r="P11">
        <f>AVERAGE('2019'!B51,'2018'!B87)</f>
        <v>69</v>
      </c>
      <c r="Q11" s="8">
        <f t="shared" si="1"/>
        <v>-0.14492753623188406</v>
      </c>
    </row>
    <row r="12" spans="1:18" x14ac:dyDescent="0.2">
      <c r="A12" s="10">
        <v>44333</v>
      </c>
      <c r="B12" s="6">
        <f t="shared" si="0"/>
        <v>22</v>
      </c>
      <c r="C12" s="7">
        <v>22</v>
      </c>
      <c r="D12" s="7"/>
      <c r="E12" s="7"/>
      <c r="F12" s="7"/>
      <c r="G12" s="7"/>
      <c r="H12" s="7"/>
      <c r="I12" s="7"/>
      <c r="J12" s="7"/>
      <c r="K12" s="7"/>
      <c r="L12" s="9"/>
      <c r="M12" s="8">
        <f>(B12-'2019'!B52)/'2019'!B52</f>
        <v>-0.63934426229508201</v>
      </c>
      <c r="N12" s="8">
        <f>(C12-'2019'!C52)/'2019'!C52</f>
        <v>4.5</v>
      </c>
      <c r="O12" s="8">
        <f>(SUM(D12:K12)-SUM('2019'!D52:K52))/SUM('2019'!D52:K52)</f>
        <v>-1</v>
      </c>
      <c r="P12">
        <f>AVERAGE('2019'!B52,'2018'!B88)</f>
        <v>58.5</v>
      </c>
      <c r="Q12" s="8">
        <f t="shared" si="1"/>
        <v>-0.62393162393162394</v>
      </c>
    </row>
    <row r="13" spans="1:18" x14ac:dyDescent="0.2">
      <c r="A13" s="10">
        <v>44334</v>
      </c>
      <c r="B13" s="6">
        <f t="shared" si="0"/>
        <v>19</v>
      </c>
      <c r="C13" s="7">
        <v>19</v>
      </c>
      <c r="D13" s="7"/>
      <c r="E13" s="7"/>
      <c r="F13" s="7"/>
      <c r="G13" s="7"/>
      <c r="H13" s="7"/>
      <c r="I13" s="7"/>
      <c r="J13" s="7"/>
      <c r="K13" s="7"/>
      <c r="L13" s="9"/>
      <c r="M13" s="8">
        <f>(B13-'2019'!B53)/'2019'!B53</f>
        <v>-0.62</v>
      </c>
      <c r="N13" s="8">
        <f>(C13-'2019'!C53)/'2019'!C53</f>
        <v>-0.13636363636363635</v>
      </c>
      <c r="O13" s="8">
        <f>(SUM(D13:K13)-SUM('2019'!D53:K53))/SUM('2019'!D53:K53)</f>
        <v>-1</v>
      </c>
      <c r="P13">
        <f>AVERAGE('2019'!B53,'2018'!B89)</f>
        <v>81</v>
      </c>
      <c r="Q13" s="8">
        <f t="shared" si="1"/>
        <v>-0.76543209876543206</v>
      </c>
    </row>
    <row r="14" spans="1:18" x14ac:dyDescent="0.2">
      <c r="A14" s="10">
        <v>44335</v>
      </c>
      <c r="B14" s="6">
        <f t="shared" si="0"/>
        <v>23</v>
      </c>
      <c r="C14" s="7">
        <v>23</v>
      </c>
      <c r="D14" s="7"/>
      <c r="E14" s="7"/>
      <c r="F14" s="7"/>
      <c r="G14" s="7"/>
      <c r="H14" s="7"/>
      <c r="I14" s="7"/>
      <c r="J14" s="7"/>
      <c r="K14" s="7"/>
      <c r="L14" s="9"/>
      <c r="M14" s="8">
        <f>(B14-'2019'!B54)/'2019'!B54</f>
        <v>-0.67142857142857137</v>
      </c>
      <c r="N14" s="8">
        <f>(C14-'2019'!C54)/'2019'!C54</f>
        <v>-0.41025641025641024</v>
      </c>
      <c r="O14" s="8">
        <f>(SUM(D14:K14)-SUM('2019'!D54:K54))/SUM('2019'!D54:K54)</f>
        <v>-1</v>
      </c>
      <c r="P14">
        <f>AVERAGE('2019'!B54,'2018'!B90)</f>
        <v>93.5</v>
      </c>
      <c r="Q14" s="8">
        <f t="shared" si="1"/>
        <v>-0.75401069518716579</v>
      </c>
    </row>
    <row r="15" spans="1:18" x14ac:dyDescent="0.2">
      <c r="A15" s="10">
        <v>44336</v>
      </c>
      <c r="B15" s="6">
        <f t="shared" si="0"/>
        <v>21</v>
      </c>
      <c r="C15" s="7">
        <v>18</v>
      </c>
      <c r="D15" s="7">
        <v>1</v>
      </c>
      <c r="E15" s="7">
        <v>2</v>
      </c>
      <c r="F15" s="7"/>
      <c r="G15" s="7"/>
      <c r="H15" s="7"/>
      <c r="I15" s="7"/>
      <c r="J15" s="7"/>
      <c r="K15" s="7"/>
      <c r="L15" s="9"/>
      <c r="M15" s="8">
        <f>(B15-'2019'!B55)/'2019'!B55</f>
        <v>-0.67692307692307696</v>
      </c>
      <c r="N15" s="8">
        <f>(C15-'2019'!C55)/'2019'!C55</f>
        <v>2</v>
      </c>
      <c r="O15" s="8">
        <f>(SUM(D15:K15)-SUM('2019'!D55:K55))/SUM('2019'!D55:K55)</f>
        <v>-0.94915254237288138</v>
      </c>
      <c r="P15">
        <f>AVERAGE('2019'!B55,'2018'!B91)</f>
        <v>74</v>
      </c>
      <c r="Q15" s="8">
        <f t="shared" si="1"/>
        <v>-0.71621621621621623</v>
      </c>
    </row>
    <row r="16" spans="1:18" x14ac:dyDescent="0.2">
      <c r="A16" s="10">
        <v>44337</v>
      </c>
      <c r="B16" s="6">
        <f t="shared" si="0"/>
        <v>13</v>
      </c>
      <c r="C16" s="7">
        <v>13</v>
      </c>
      <c r="D16" s="7"/>
      <c r="E16" s="7"/>
      <c r="F16" s="7"/>
      <c r="G16" s="7"/>
      <c r="H16" s="7"/>
      <c r="I16" s="7"/>
      <c r="J16" s="7"/>
      <c r="K16" s="7"/>
      <c r="L16" s="9"/>
      <c r="M16" s="8">
        <f>(B16-'2019'!B56)/'2019'!B56</f>
        <v>-0.74</v>
      </c>
      <c r="N16" s="8">
        <f>(C16-'2019'!C56)/'2019'!C56</f>
        <v>0</v>
      </c>
      <c r="O16" s="8">
        <f>(SUM(D16:K16)-SUM('2019'!D56:K56))/SUM('2019'!D56:K56)</f>
        <v>-1</v>
      </c>
      <c r="P16">
        <f>AVERAGE('2019'!B56,'2018'!B92)</f>
        <v>54.5</v>
      </c>
      <c r="Q16" s="8">
        <f t="shared" si="1"/>
        <v>-0.76146788990825687</v>
      </c>
    </row>
    <row r="17" spans="1:18" x14ac:dyDescent="0.2">
      <c r="A17" s="5">
        <v>44338</v>
      </c>
      <c r="B17" s="6">
        <f t="shared" si="0"/>
        <v>24</v>
      </c>
      <c r="C17" s="7">
        <v>24</v>
      </c>
      <c r="D17" s="7"/>
      <c r="E17" s="7"/>
      <c r="F17" s="7"/>
      <c r="G17" s="7"/>
      <c r="H17" s="7"/>
      <c r="I17" s="7"/>
      <c r="J17" s="7"/>
      <c r="K17" s="7"/>
      <c r="L17" s="9"/>
      <c r="M17" s="8">
        <f>(B17-'2019'!B57)/'2019'!B57</f>
        <v>-0.58620689655172409</v>
      </c>
      <c r="N17" s="8">
        <f>(C17-'2019'!C57)/'2019'!C57</f>
        <v>-0.14285714285714285</v>
      </c>
      <c r="O17" s="8">
        <f>(SUM(D17:K17)-SUM('2019'!D57:K57))/SUM('2019'!D57:K57)</f>
        <v>-1</v>
      </c>
      <c r="P17">
        <f>AVERAGE('2019'!B57,'2018'!B93)</f>
        <v>60.5</v>
      </c>
      <c r="Q17" s="8">
        <f t="shared" si="1"/>
        <v>-0.60330578512396693</v>
      </c>
    </row>
    <row r="18" spans="1:18" x14ac:dyDescent="0.2">
      <c r="A18" s="5">
        <v>44339</v>
      </c>
      <c r="B18" s="6">
        <f t="shared" si="0"/>
        <v>104</v>
      </c>
      <c r="C18" s="7">
        <v>100</v>
      </c>
      <c r="D18" s="7">
        <v>2</v>
      </c>
      <c r="E18" s="7"/>
      <c r="F18" s="7"/>
      <c r="G18" s="7"/>
      <c r="H18" s="7"/>
      <c r="I18" s="7"/>
      <c r="J18" s="7"/>
      <c r="K18" s="7">
        <v>2</v>
      </c>
      <c r="L18" s="11" t="s">
        <v>19</v>
      </c>
      <c r="M18" s="8">
        <f>(B18-'2019'!B58)/'2019'!B58</f>
        <v>0.50724637681159424</v>
      </c>
      <c r="N18" s="8">
        <f>(C18-'2019'!C58)/'2019'!C58</f>
        <v>2.8461538461538463</v>
      </c>
      <c r="O18" s="8">
        <f>(SUM(D18:K18)-SUM('2019'!D58:K58))/SUM('2019'!D58:K58)</f>
        <v>-0.90697674418604646</v>
      </c>
      <c r="P18">
        <f>AVERAGE('2019'!B58,'2018'!B94)</f>
        <v>59.5</v>
      </c>
      <c r="Q18" s="8">
        <f t="shared" si="1"/>
        <v>0.74789915966386555</v>
      </c>
    </row>
    <row r="19" spans="1:18" x14ac:dyDescent="0.2">
      <c r="A19" s="10">
        <v>44340</v>
      </c>
      <c r="B19" s="6">
        <f t="shared" si="0"/>
        <v>8</v>
      </c>
      <c r="C19" s="7">
        <v>8</v>
      </c>
      <c r="D19" s="7"/>
      <c r="E19" s="7"/>
      <c r="F19" s="7"/>
      <c r="G19" s="7"/>
      <c r="H19" s="7"/>
      <c r="I19" s="7"/>
      <c r="J19" s="7"/>
      <c r="K19" s="7"/>
      <c r="L19" s="11"/>
      <c r="M19" s="8">
        <f>(B19-'2019'!B59)/'2019'!B59</f>
        <v>-0.88888888888888884</v>
      </c>
      <c r="N19" s="8">
        <f>(C19-'2019'!C59)/'2019'!C59</f>
        <v>-0.69230769230769229</v>
      </c>
      <c r="O19" s="8">
        <f>(SUM(D19:K19)-SUM('2019'!D59:K59))/SUM('2019'!D59:K59)</f>
        <v>-1</v>
      </c>
      <c r="P19">
        <f>AVERAGE('2019'!B59,'2018'!B95)</f>
        <v>91.5</v>
      </c>
      <c r="Q19" s="8">
        <f t="shared" si="1"/>
        <v>-0.91256830601092898</v>
      </c>
    </row>
    <row r="20" spans="1:18" x14ac:dyDescent="0.2">
      <c r="A20" s="10">
        <v>44341</v>
      </c>
      <c r="B20" s="6">
        <f t="shared" si="0"/>
        <v>23</v>
      </c>
      <c r="C20" s="7">
        <v>15</v>
      </c>
      <c r="D20" s="7"/>
      <c r="E20" s="7">
        <v>8</v>
      </c>
      <c r="F20" s="7"/>
      <c r="G20" s="7"/>
      <c r="H20" s="7"/>
      <c r="I20" s="7"/>
      <c r="J20" s="7"/>
      <c r="K20" s="7"/>
      <c r="L20" s="11"/>
      <c r="M20" s="8">
        <f>(B20-'2019'!B60)/'2019'!B60</f>
        <v>-0.64615384615384619</v>
      </c>
      <c r="N20" s="8">
        <f>(C20-'2019'!C60)/'2019'!C60</f>
        <v>-0.66666666666666663</v>
      </c>
      <c r="O20" s="8">
        <f>(SUM(D20:K20)-SUM('2019'!D60:K60))/SUM('2019'!D60:K60)</f>
        <v>-0.6</v>
      </c>
      <c r="P20">
        <f>AVERAGE('2019'!B60,'2018'!B96)</f>
        <v>73</v>
      </c>
      <c r="Q20" s="8">
        <f t="shared" si="1"/>
        <v>-0.68493150684931503</v>
      </c>
    </row>
    <row r="21" spans="1:18" x14ac:dyDescent="0.2">
      <c r="A21" s="10">
        <v>44342</v>
      </c>
      <c r="B21" s="6">
        <f t="shared" si="0"/>
        <v>16</v>
      </c>
      <c r="C21" s="7">
        <v>6</v>
      </c>
      <c r="D21" s="7">
        <v>8</v>
      </c>
      <c r="E21" s="7"/>
      <c r="F21" s="7"/>
      <c r="G21" s="7"/>
      <c r="H21" s="7">
        <v>2</v>
      </c>
      <c r="I21" s="7"/>
      <c r="J21" s="7"/>
      <c r="K21" s="7"/>
      <c r="L21" s="11"/>
      <c r="M21" s="8">
        <f>(B21-'2019'!B61)/'2019'!B61</f>
        <v>-0.8202247191011236</v>
      </c>
      <c r="N21" s="8">
        <f>(C21-'2019'!C61)/'2019'!C61</f>
        <v>-0.88888888888888884</v>
      </c>
      <c r="O21" s="8">
        <f>(SUM(D21:K21)-SUM('2019'!D61:K61))/SUM('2019'!D61:K61)</f>
        <v>-0.7142857142857143</v>
      </c>
      <c r="P21">
        <f>AVERAGE('2019'!B61,'2018'!B97)</f>
        <v>111</v>
      </c>
      <c r="Q21" s="8">
        <f t="shared" si="1"/>
        <v>-0.85585585585585588</v>
      </c>
    </row>
    <row r="22" spans="1:18" x14ac:dyDescent="0.2">
      <c r="A22" s="10">
        <v>44343</v>
      </c>
      <c r="B22" s="6">
        <f t="shared" si="0"/>
        <v>32</v>
      </c>
      <c r="C22" s="7">
        <v>23</v>
      </c>
      <c r="D22" s="7">
        <v>1</v>
      </c>
      <c r="E22" s="7">
        <v>8</v>
      </c>
      <c r="F22" s="7"/>
      <c r="G22" s="7"/>
      <c r="H22" s="7"/>
      <c r="I22" s="7"/>
      <c r="J22" s="7"/>
      <c r="K22" s="7"/>
      <c r="L22" s="11"/>
      <c r="M22" s="8">
        <f>(B22-'2019'!B62)/'2019'!B62</f>
        <v>-0.4838709677419355</v>
      </c>
      <c r="N22" s="8">
        <f>(C22-'2019'!C62)/'2019'!C62</f>
        <v>3.6</v>
      </c>
      <c r="O22" s="8">
        <f>(SUM(D22:K22)-SUM('2019'!D62:K62))/SUM('2019'!D62:K62)</f>
        <v>-0.84210526315789469</v>
      </c>
      <c r="P22">
        <f>AVERAGE('2019'!B62,'2018'!B98)</f>
        <v>107.5</v>
      </c>
      <c r="Q22" s="8">
        <f t="shared" si="1"/>
        <v>-0.70232558139534884</v>
      </c>
    </row>
    <row r="23" spans="1:18" x14ac:dyDescent="0.2">
      <c r="A23" s="10">
        <v>44344</v>
      </c>
      <c r="B23" s="6">
        <f t="shared" si="0"/>
        <v>36</v>
      </c>
      <c r="C23" s="7">
        <v>20</v>
      </c>
      <c r="D23" s="7">
        <v>2</v>
      </c>
      <c r="E23" s="7">
        <v>11</v>
      </c>
      <c r="F23" s="7">
        <v>2</v>
      </c>
      <c r="G23" s="7">
        <v>1</v>
      </c>
      <c r="H23" s="7"/>
      <c r="I23" s="7"/>
      <c r="J23" s="7"/>
      <c r="K23" s="7"/>
      <c r="L23" s="11"/>
      <c r="M23" s="8">
        <f>(B23-'2019'!B63)/'2019'!B63</f>
        <v>-0.54430379746835444</v>
      </c>
      <c r="N23" s="8">
        <f>(C23-'2019'!C63)/'2019'!C63</f>
        <v>4</v>
      </c>
      <c r="O23" s="8">
        <f>(SUM(D23:K23)-SUM('2019'!D63:K63))/SUM('2019'!D63:K63)</f>
        <v>-0.78666666666666663</v>
      </c>
      <c r="P23">
        <f>AVERAGE('2019'!B63,'2018'!B99)</f>
        <v>87.5</v>
      </c>
      <c r="Q23" s="8">
        <f t="shared" si="1"/>
        <v>-0.58857142857142852</v>
      </c>
    </row>
    <row r="24" spans="1:18" x14ac:dyDescent="0.2">
      <c r="A24" s="5">
        <v>44345</v>
      </c>
      <c r="B24" s="6">
        <f t="shared" si="0"/>
        <v>42</v>
      </c>
      <c r="C24" s="7">
        <v>36</v>
      </c>
      <c r="D24" s="7">
        <v>1</v>
      </c>
      <c r="E24" s="7">
        <v>3</v>
      </c>
      <c r="F24" s="7"/>
      <c r="G24" s="7"/>
      <c r="H24" s="7"/>
      <c r="I24" s="7">
        <v>2</v>
      </c>
      <c r="J24" s="7"/>
      <c r="K24" s="7"/>
      <c r="L24" s="11"/>
      <c r="M24" s="8">
        <f>(B24-'2019'!B64)/'2019'!B64</f>
        <v>-0.39130434782608697</v>
      </c>
      <c r="N24" s="8">
        <f>(C24-'2019'!C64)/'2019'!C64</f>
        <v>1.7692307692307692</v>
      </c>
      <c r="O24" s="8">
        <f>(SUM(D24:K24)-SUM('2019'!D64:K64))/SUM('2019'!D64:K64)</f>
        <v>-0.8928571428571429</v>
      </c>
      <c r="P24">
        <f>AVERAGE('2019'!B64,'2018'!B100)</f>
        <v>82.5</v>
      </c>
      <c r="Q24" s="8">
        <f t="shared" si="1"/>
        <v>-0.49090909090909091</v>
      </c>
    </row>
    <row r="25" spans="1:18" x14ac:dyDescent="0.2">
      <c r="A25" s="5">
        <v>44346</v>
      </c>
      <c r="B25" s="6">
        <f t="shared" si="0"/>
        <v>62</v>
      </c>
      <c r="C25" s="7">
        <v>51</v>
      </c>
      <c r="D25" s="7">
        <v>3</v>
      </c>
      <c r="E25" s="7">
        <v>8</v>
      </c>
      <c r="F25" s="7"/>
      <c r="G25" s="7"/>
      <c r="H25" s="7"/>
      <c r="I25" s="7"/>
      <c r="J25" s="7"/>
      <c r="K25" s="7"/>
      <c r="L25" s="11"/>
      <c r="M25" s="8">
        <f>(B25-'2019'!B65)/'2019'!B65</f>
        <v>-0.47008547008547008</v>
      </c>
      <c r="N25" s="8">
        <f>(C25-'2019'!C65)/'2019'!C65</f>
        <v>0.5</v>
      </c>
      <c r="O25" s="8">
        <f>(SUM(D25:K25)-SUM('2019'!D65:K65))/SUM('2019'!D65:K65)</f>
        <v>-0.86746987951807231</v>
      </c>
      <c r="P25">
        <f>AVERAGE('2019'!B65,'2018'!B101)</f>
        <v>111.5</v>
      </c>
      <c r="Q25" s="8">
        <f t="shared" si="1"/>
        <v>-0.44394618834080718</v>
      </c>
    </row>
    <row r="26" spans="1:18" x14ac:dyDescent="0.2">
      <c r="A26" s="10">
        <v>44347</v>
      </c>
      <c r="B26" s="6">
        <f t="shared" si="0"/>
        <v>59</v>
      </c>
      <c r="C26" s="7">
        <v>48</v>
      </c>
      <c r="D26" s="7"/>
      <c r="E26" s="7">
        <v>11</v>
      </c>
      <c r="F26" s="7"/>
      <c r="G26" s="7"/>
      <c r="H26" s="7"/>
      <c r="I26" s="7"/>
      <c r="J26" s="7"/>
      <c r="K26" s="7"/>
      <c r="L26" s="11"/>
      <c r="M26" s="8">
        <f>(B26-'2019'!B66)/'2019'!B66</f>
        <v>-0.39175257731958762</v>
      </c>
      <c r="N26" s="8">
        <f>(C26-'2019'!C66)/'2019'!C66</f>
        <v>1.0869565217391304</v>
      </c>
      <c r="O26" s="8">
        <f>(SUM(D26:K26)-SUM('2019'!D66:K66))/SUM('2019'!D66:K66)</f>
        <v>-0.85135135135135132</v>
      </c>
      <c r="P26">
        <f>AVERAGE('2019'!B66,'2018'!B102)</f>
        <v>104</v>
      </c>
      <c r="Q26" s="8">
        <f t="shared" si="1"/>
        <v>-0.43269230769230771</v>
      </c>
    </row>
    <row r="27" spans="1:18" x14ac:dyDescent="0.2">
      <c r="A27" s="5" t="s">
        <v>20</v>
      </c>
      <c r="B27" s="12">
        <f t="shared" ref="B27:K27" si="2">SUM(B3:B26)</f>
        <v>765</v>
      </c>
      <c r="C27" s="12">
        <f t="shared" si="2"/>
        <v>676</v>
      </c>
      <c r="D27" s="12">
        <f t="shared" si="2"/>
        <v>20</v>
      </c>
      <c r="E27" s="12">
        <f t="shared" si="2"/>
        <v>56</v>
      </c>
      <c r="F27" s="12">
        <f t="shared" si="2"/>
        <v>2</v>
      </c>
      <c r="G27" s="12">
        <f t="shared" si="2"/>
        <v>2</v>
      </c>
      <c r="H27" s="12">
        <f t="shared" si="2"/>
        <v>4</v>
      </c>
      <c r="I27" s="12">
        <f t="shared" si="2"/>
        <v>2</v>
      </c>
      <c r="J27" s="12">
        <f t="shared" si="2"/>
        <v>0</v>
      </c>
      <c r="K27" s="12">
        <f t="shared" si="2"/>
        <v>3</v>
      </c>
      <c r="L27" s="1"/>
      <c r="M27" s="8">
        <f>(B27-'2019'!B67)/'2019'!B67</f>
        <v>-0.6930176565008026</v>
      </c>
      <c r="N27" s="8">
        <f>(C27-'2019'!C67)/'2019'!C67</f>
        <v>-0.33135509396636992</v>
      </c>
      <c r="O27" s="8">
        <f>(SUM(D27:K27)-SUM('2019'!D67:K67))/SUM('2019'!D67:K67)</f>
        <v>-0.93990546927751517</v>
      </c>
      <c r="P27">
        <f>AVERAGE('2019'!B67,'2018'!B103)</f>
        <v>2670</v>
      </c>
      <c r="Q27" s="8">
        <f t="shared" si="1"/>
        <v>-0.7134831460674157</v>
      </c>
    </row>
    <row r="28" spans="1:18" x14ac:dyDescent="0.2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5"/>
      <c r="L28" s="1"/>
    </row>
    <row r="29" spans="1:18" ht="18.75" x14ac:dyDescent="0.3">
      <c r="A29" s="222" t="s">
        <v>21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1"/>
    </row>
    <row r="30" spans="1:18" ht="15" x14ac:dyDescent="0.25">
      <c r="A30" s="3" t="s">
        <v>1</v>
      </c>
      <c r="B30" s="3" t="s">
        <v>2</v>
      </c>
      <c r="C30" s="3" t="s">
        <v>3</v>
      </c>
      <c r="D30" s="3" t="s">
        <v>4</v>
      </c>
      <c r="E30" s="3" t="s">
        <v>5</v>
      </c>
      <c r="F30" s="3" t="s">
        <v>6</v>
      </c>
      <c r="G30" s="3" t="s">
        <v>7</v>
      </c>
      <c r="H30" s="3" t="s">
        <v>8</v>
      </c>
      <c r="I30" s="3" t="s">
        <v>9</v>
      </c>
      <c r="J30" s="3" t="s">
        <v>10</v>
      </c>
      <c r="K30" s="3" t="s">
        <v>11</v>
      </c>
      <c r="L30" s="1"/>
      <c r="M30" s="4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</row>
    <row r="31" spans="1:18" x14ac:dyDescent="0.2">
      <c r="A31" s="10">
        <v>44348</v>
      </c>
      <c r="B31" s="6">
        <f t="shared" ref="B31:B61" si="3">SUM(C31:K31)</f>
        <v>51</v>
      </c>
      <c r="C31" s="7">
        <v>41</v>
      </c>
      <c r="D31" s="7">
        <v>2</v>
      </c>
      <c r="E31" s="7">
        <v>6</v>
      </c>
      <c r="F31" s="7"/>
      <c r="G31" s="7">
        <v>2</v>
      </c>
      <c r="H31" s="7"/>
      <c r="I31" s="7"/>
      <c r="J31" s="7"/>
      <c r="K31" s="7"/>
      <c r="L31" s="16"/>
      <c r="M31" s="8">
        <f>(B31-'2019'!B70)/'2019'!B70</f>
        <v>-0.8</v>
      </c>
      <c r="N31" s="8">
        <f>(C31-'2019'!C70)/'2019'!C70</f>
        <v>-0.73376623376623373</v>
      </c>
      <c r="O31" s="8">
        <f>(SUM(D31:K31)-SUM('2019'!D70:K70))/SUM('2019'!D70:K70)</f>
        <v>-0.90099009900990101</v>
      </c>
      <c r="P31">
        <f>AVERAGE('2019'!B70,'2018'!B106)</f>
        <v>163</v>
      </c>
      <c r="Q31" s="8">
        <f t="shared" ref="Q31:Q61" si="4">(B31-P31)/P31</f>
        <v>-0.68711656441717794</v>
      </c>
      <c r="R31" s="8">
        <f>(B31-'[1]2020'!B3)/'[1]2020'!B3</f>
        <v>-0.49504950495049505</v>
      </c>
    </row>
    <row r="32" spans="1:18" x14ac:dyDescent="0.2">
      <c r="A32" s="17">
        <v>44349</v>
      </c>
      <c r="B32" s="6">
        <f t="shared" si="3"/>
        <v>229</v>
      </c>
      <c r="C32" s="7">
        <v>219</v>
      </c>
      <c r="D32" s="7">
        <v>4</v>
      </c>
      <c r="E32" s="7">
        <v>6</v>
      </c>
      <c r="F32" s="7"/>
      <c r="G32" s="7"/>
      <c r="H32" s="7"/>
      <c r="I32" s="7"/>
      <c r="J32" s="7"/>
      <c r="K32" s="7"/>
      <c r="L32" s="16"/>
      <c r="M32" s="8">
        <f>(B32-'2019'!B71)/'2019'!B71</f>
        <v>0.14499999999999999</v>
      </c>
      <c r="N32" s="8">
        <f>(C32-'2019'!C71)/'2019'!C71</f>
        <v>0.39490445859872614</v>
      </c>
      <c r="O32" s="8">
        <f>(SUM(D32:K32)-SUM('2019'!D71:K71))/SUM('2019'!D71:K71)</f>
        <v>-0.76744186046511631</v>
      </c>
      <c r="P32">
        <f>AVERAGE('2019'!B71,'2018'!B107)</f>
        <v>168.5</v>
      </c>
      <c r="Q32" s="8">
        <f t="shared" si="4"/>
        <v>0.35905044510385759</v>
      </c>
      <c r="R32" s="8">
        <f>(B32-'[1]2020'!B4)/'[1]2020'!B4</f>
        <v>2.2714285714285714</v>
      </c>
    </row>
    <row r="33" spans="1:18" x14ac:dyDescent="0.2">
      <c r="A33" s="10">
        <v>44350</v>
      </c>
      <c r="B33" s="6">
        <f t="shared" si="3"/>
        <v>22</v>
      </c>
      <c r="C33" s="7">
        <v>18</v>
      </c>
      <c r="D33" s="7"/>
      <c r="E33" s="7">
        <v>4</v>
      </c>
      <c r="F33" s="7"/>
      <c r="G33" s="7"/>
      <c r="H33" s="7"/>
      <c r="I33" s="7"/>
      <c r="J33" s="7"/>
      <c r="K33" s="7"/>
      <c r="L33" s="1"/>
      <c r="M33" s="8">
        <f>(B33-'2019'!B72)/'2019'!B72</f>
        <v>-0.79816513761467889</v>
      </c>
      <c r="N33" s="8">
        <f>(C33-'2019'!C72)/'2019'!C72</f>
        <v>-0.47058823529411764</v>
      </c>
      <c r="O33" s="8">
        <f>(SUM(D33:K33)-SUM('2019'!D72:K72))/SUM('2019'!D72:K72)</f>
        <v>-0.94666666666666666</v>
      </c>
      <c r="P33">
        <f>AVERAGE('2019'!B72,'2018'!B108)</f>
        <v>142.5</v>
      </c>
      <c r="Q33" s="8">
        <f t="shared" si="4"/>
        <v>-0.84561403508771926</v>
      </c>
      <c r="R33" s="8">
        <f>(B33-'[1]2020'!B5)/'[1]2020'!B5</f>
        <v>1.75</v>
      </c>
    </row>
    <row r="34" spans="1:18" x14ac:dyDescent="0.2">
      <c r="A34" s="10">
        <v>44351</v>
      </c>
      <c r="B34" s="6">
        <f t="shared" si="3"/>
        <v>29</v>
      </c>
      <c r="C34" s="7">
        <v>20</v>
      </c>
      <c r="D34" s="7"/>
      <c r="E34" s="7">
        <v>9</v>
      </c>
      <c r="F34" s="7"/>
      <c r="G34" s="7"/>
      <c r="H34" s="7"/>
      <c r="I34" s="7"/>
      <c r="J34" s="7"/>
      <c r="K34" s="7"/>
      <c r="L34" s="1"/>
      <c r="M34" s="8">
        <f>(B34-'2019'!B73)/'2019'!B73</f>
        <v>-0.61842105263157898</v>
      </c>
      <c r="N34" s="8">
        <f>(C34-'2019'!C73)/'2019'!C73</f>
        <v>0</v>
      </c>
      <c r="O34" s="8">
        <f>(SUM(D34:K34)-SUM('2019'!D73:K73))/SUM('2019'!D73:K73)</f>
        <v>-0.8392857142857143</v>
      </c>
      <c r="P34">
        <f>AVERAGE('2019'!B73,'2018'!B109)</f>
        <v>86</v>
      </c>
      <c r="Q34" s="8">
        <f t="shared" si="4"/>
        <v>-0.66279069767441856</v>
      </c>
      <c r="R34" s="8">
        <f>(B34-'[1]2020'!B6)/'[1]2020'!B6</f>
        <v>13.5</v>
      </c>
    </row>
    <row r="35" spans="1:18" x14ac:dyDescent="0.2">
      <c r="A35" s="5">
        <v>44352</v>
      </c>
      <c r="B35" s="6">
        <f t="shared" si="3"/>
        <v>62</v>
      </c>
      <c r="C35" s="7">
        <v>52</v>
      </c>
      <c r="D35" s="7">
        <v>8</v>
      </c>
      <c r="E35" s="7">
        <v>2</v>
      </c>
      <c r="F35" s="7"/>
      <c r="G35" s="7"/>
      <c r="H35" s="7"/>
      <c r="I35" s="7"/>
      <c r="J35" s="7"/>
      <c r="K35" s="7"/>
      <c r="L35" s="1"/>
      <c r="M35" s="8">
        <f>(B35-'2019'!B74)/'2019'!B74</f>
        <v>-0.34042553191489361</v>
      </c>
      <c r="N35" s="8">
        <f>(C35-'2019'!C74)/'2019'!C74</f>
        <v>3</v>
      </c>
      <c r="O35" s="8">
        <f>(SUM(D35:K35)-SUM('2019'!D74:K74))/SUM('2019'!D74:K74)</f>
        <v>-0.87654320987654322</v>
      </c>
      <c r="P35">
        <f>AVERAGE('2019'!B74,'2018'!B110)</f>
        <v>84</v>
      </c>
      <c r="Q35" s="8">
        <f t="shared" si="4"/>
        <v>-0.26190476190476192</v>
      </c>
      <c r="R35" s="8">
        <f>(B35-'[1]2020'!B7)/'[1]2020'!B7</f>
        <v>2.4444444444444446</v>
      </c>
    </row>
    <row r="36" spans="1:18" x14ac:dyDescent="0.2">
      <c r="A36" s="5">
        <v>44353</v>
      </c>
      <c r="B36" s="6">
        <f t="shared" si="3"/>
        <v>92</v>
      </c>
      <c r="C36" s="7">
        <v>88</v>
      </c>
      <c r="D36" s="7"/>
      <c r="E36" s="7"/>
      <c r="F36" s="7"/>
      <c r="G36" s="7"/>
      <c r="H36" s="7"/>
      <c r="I36" s="7"/>
      <c r="J36" s="7"/>
      <c r="K36" s="7">
        <v>4</v>
      </c>
      <c r="L36" s="9" t="s">
        <v>22</v>
      </c>
      <c r="M36" s="8">
        <f>(B36-'2019'!B75)/'2019'!B75</f>
        <v>0.39393939393939392</v>
      </c>
      <c r="N36" s="8">
        <f>(C36-'2019'!C75)/'2019'!C75</f>
        <v>4.1764705882352944</v>
      </c>
      <c r="O36" s="8">
        <f>(SUM(D36:K36)-SUM('2019'!D75:K75))/SUM('2019'!D75:K75)</f>
        <v>-0.91836734693877553</v>
      </c>
      <c r="P36">
        <f>AVERAGE('2019'!B75,'2018'!B111)</f>
        <v>69</v>
      </c>
      <c r="Q36" s="8">
        <f t="shared" si="4"/>
        <v>0.33333333333333331</v>
      </c>
      <c r="R36" s="8">
        <f>(B36-'[1]2020'!B8)/'[1]2020'!B8</f>
        <v>1.3</v>
      </c>
    </row>
    <row r="37" spans="1:18" x14ac:dyDescent="0.2">
      <c r="A37" s="10">
        <v>44354</v>
      </c>
      <c r="B37" s="6">
        <f t="shared" si="3"/>
        <v>22</v>
      </c>
      <c r="C37" s="7">
        <v>14</v>
      </c>
      <c r="D37" s="7">
        <v>2</v>
      </c>
      <c r="E37" s="7">
        <v>2</v>
      </c>
      <c r="F37" s="7"/>
      <c r="G37" s="7">
        <v>4</v>
      </c>
      <c r="H37" s="7"/>
      <c r="I37" s="7"/>
      <c r="J37" s="7"/>
      <c r="K37" s="7"/>
      <c r="L37" s="9"/>
      <c r="M37" s="8">
        <f>(B37-'2019'!B76)/'2019'!B76</f>
        <v>-0.69444444444444442</v>
      </c>
      <c r="N37" s="8">
        <f>(C37-'2019'!C76)/'2019'!C76</f>
        <v>-0.22222222222222221</v>
      </c>
      <c r="O37" s="8">
        <f>(SUM(D37:K37)-SUM('2019'!D76:K76))/SUM('2019'!D76:K76)</f>
        <v>-0.85185185185185186</v>
      </c>
      <c r="P37">
        <f>AVERAGE('2019'!B76,'2018'!B112)</f>
        <v>67.5</v>
      </c>
      <c r="Q37" s="8">
        <f t="shared" si="4"/>
        <v>-0.67407407407407405</v>
      </c>
      <c r="R37" s="8">
        <f>(B37-'[1]2020'!B9)/'[1]2020'!B9</f>
        <v>1.75</v>
      </c>
    </row>
    <row r="38" spans="1:18" x14ac:dyDescent="0.2">
      <c r="A38" s="10">
        <v>44355</v>
      </c>
      <c r="B38" s="6">
        <f t="shared" si="3"/>
        <v>19</v>
      </c>
      <c r="C38" s="7">
        <v>15</v>
      </c>
      <c r="D38" s="7">
        <v>2</v>
      </c>
      <c r="E38" s="7">
        <v>2</v>
      </c>
      <c r="F38" s="7"/>
      <c r="G38" s="7"/>
      <c r="H38" s="7"/>
      <c r="I38" s="7"/>
      <c r="J38" s="7"/>
      <c r="K38" s="7"/>
      <c r="L38" s="9"/>
      <c r="M38" s="8">
        <f>(B38-'2019'!B77)/'2019'!B77</f>
        <v>-0.85384615384615381</v>
      </c>
      <c r="N38" s="8">
        <f>(C38-'2019'!C77)/'2019'!C77</f>
        <v>-0.76923076923076927</v>
      </c>
      <c r="O38" s="8">
        <f>(SUM(D38:K38)-SUM('2019'!D77:K77))/SUM('2019'!D77:K77)</f>
        <v>-0.93846153846153846</v>
      </c>
      <c r="P38">
        <f>AVERAGE('2019'!B77,'2018'!B113)</f>
        <v>99</v>
      </c>
      <c r="Q38" s="8">
        <f t="shared" si="4"/>
        <v>-0.80808080808080807</v>
      </c>
      <c r="R38" s="8">
        <f>(B38-'[1]2020'!B10)/'[1]2020'!B10</f>
        <v>0.46153846153846156</v>
      </c>
    </row>
    <row r="39" spans="1:18" x14ac:dyDescent="0.2">
      <c r="A39" s="10">
        <v>44356</v>
      </c>
      <c r="B39" s="6">
        <f t="shared" si="3"/>
        <v>37</v>
      </c>
      <c r="C39" s="7">
        <v>27</v>
      </c>
      <c r="D39" s="7">
        <v>4</v>
      </c>
      <c r="E39" s="7">
        <v>6</v>
      </c>
      <c r="F39" s="7"/>
      <c r="G39" s="7"/>
      <c r="H39" s="7"/>
      <c r="I39" s="7"/>
      <c r="J39" s="7"/>
      <c r="K39" s="7"/>
      <c r="L39" s="9"/>
      <c r="M39" s="8">
        <f>(B39-'2019'!B78)/'2019'!B78</f>
        <v>-0.65094339622641506</v>
      </c>
      <c r="N39" s="8">
        <f>(C39-'2019'!C78)/'2019'!C78</f>
        <v>-0.46</v>
      </c>
      <c r="O39" s="8">
        <f>(SUM(D39:K39)-SUM('2019'!D78:K78))/SUM('2019'!D78:K78)</f>
        <v>-0.8214285714285714</v>
      </c>
      <c r="P39">
        <f>AVERAGE('2019'!B78,'2018'!B114)</f>
        <v>109.5</v>
      </c>
      <c r="Q39" s="8">
        <f t="shared" si="4"/>
        <v>-0.66210045662100458</v>
      </c>
      <c r="R39" s="8">
        <f>(B39-'[1]2020'!B11)/'[1]2020'!B11</f>
        <v>11.333333333333334</v>
      </c>
    </row>
    <row r="40" spans="1:18" x14ac:dyDescent="0.2">
      <c r="A40" s="10">
        <v>44357</v>
      </c>
      <c r="B40" s="6">
        <f t="shared" si="3"/>
        <v>23</v>
      </c>
      <c r="C40" s="7">
        <v>19</v>
      </c>
      <c r="D40" s="7"/>
      <c r="E40" s="7">
        <v>2</v>
      </c>
      <c r="F40" s="7"/>
      <c r="G40" s="7"/>
      <c r="H40" s="7"/>
      <c r="I40" s="7">
        <v>2</v>
      </c>
      <c r="J40" s="7"/>
      <c r="K40" s="7"/>
      <c r="L40" s="9"/>
      <c r="M40" s="8">
        <f>(B40-'2019'!B79)/'2019'!B79</f>
        <v>-0.79090909090909089</v>
      </c>
      <c r="N40" s="8">
        <f>(C40-'2019'!C79)/'2019'!C79</f>
        <v>-0.17391304347826086</v>
      </c>
      <c r="O40" s="8">
        <f>(SUM(D40:K40)-SUM('2019'!D79:K79))/SUM('2019'!D79:K79)</f>
        <v>-0.95402298850574707</v>
      </c>
      <c r="P40">
        <f>AVERAGE('2019'!B79,'2018'!B115)</f>
        <v>134.5</v>
      </c>
      <c r="Q40" s="8">
        <f t="shared" si="4"/>
        <v>-0.82899628252788105</v>
      </c>
      <c r="R40" s="8" t="e">
        <f>(B40-'[1]2020'!B12)/'[1]2020'!B12</f>
        <v>#DIV/0!</v>
      </c>
    </row>
    <row r="41" spans="1:18" x14ac:dyDescent="0.2">
      <c r="A41" s="10">
        <v>44358</v>
      </c>
      <c r="B41" s="6">
        <f t="shared" si="3"/>
        <v>23</v>
      </c>
      <c r="C41" s="7">
        <v>15</v>
      </c>
      <c r="D41" s="7">
        <v>2</v>
      </c>
      <c r="E41" s="7">
        <v>6</v>
      </c>
      <c r="F41" s="7"/>
      <c r="G41" s="7"/>
      <c r="H41" s="7"/>
      <c r="I41" s="7"/>
      <c r="J41" s="7"/>
      <c r="K41" s="7"/>
      <c r="L41" s="9"/>
      <c r="M41" s="8">
        <f>(B41-'2019'!B80)/'2019'!B80</f>
        <v>-0.78095238095238095</v>
      </c>
      <c r="N41" s="8">
        <f>(C41-'2019'!C80)/'2019'!C80</f>
        <v>6.5</v>
      </c>
      <c r="O41" s="8">
        <f>(SUM(D41:K41)-SUM('2019'!D80:K80))/SUM('2019'!D80:K80)</f>
        <v>-0.92233009708737868</v>
      </c>
      <c r="P41">
        <f>AVERAGE('2019'!B80,'2018'!B116)</f>
        <v>101.5</v>
      </c>
      <c r="Q41" s="8">
        <f t="shared" si="4"/>
        <v>-0.77339901477832518</v>
      </c>
      <c r="R41" s="8">
        <f>(B41-'[1]2020'!B13)/'[1]2020'!B13</f>
        <v>6.666666666666667</v>
      </c>
    </row>
    <row r="42" spans="1:18" x14ac:dyDescent="0.2">
      <c r="A42" s="5">
        <v>44359</v>
      </c>
      <c r="B42" s="6">
        <f t="shared" si="3"/>
        <v>39</v>
      </c>
      <c r="C42" s="7">
        <v>32</v>
      </c>
      <c r="D42" s="7">
        <v>2</v>
      </c>
      <c r="E42" s="7">
        <v>4</v>
      </c>
      <c r="F42" s="7">
        <v>1</v>
      </c>
      <c r="G42" s="7"/>
      <c r="H42" s="7"/>
      <c r="I42" s="7"/>
      <c r="J42" s="7"/>
      <c r="K42" s="7"/>
      <c r="L42" s="9"/>
      <c r="M42" s="8">
        <f>(B42-'2019'!B81)/'2019'!B81</f>
        <v>-0.5714285714285714</v>
      </c>
      <c r="N42" s="8">
        <f>(C42-'2019'!C81)/'2019'!C81</f>
        <v>0.6</v>
      </c>
      <c r="O42" s="8">
        <f>(SUM(D42:K42)-SUM('2019'!D81:K81))/SUM('2019'!D81:K81)</f>
        <v>-0.90140845070422537</v>
      </c>
      <c r="P42">
        <f>AVERAGE('2019'!B81,'2018'!B117)</f>
        <v>97.5</v>
      </c>
      <c r="Q42" s="8">
        <f t="shared" si="4"/>
        <v>-0.6</v>
      </c>
      <c r="R42" s="8">
        <f>(B42-'[1]2020'!B14)/'[1]2020'!B14</f>
        <v>3.875</v>
      </c>
    </row>
    <row r="43" spans="1:18" x14ac:dyDescent="0.2">
      <c r="A43" s="5">
        <v>44360</v>
      </c>
      <c r="B43" s="6">
        <f t="shared" si="3"/>
        <v>97</v>
      </c>
      <c r="C43" s="7">
        <v>96</v>
      </c>
      <c r="D43" s="7"/>
      <c r="E43" s="7"/>
      <c r="F43" s="7"/>
      <c r="G43" s="7">
        <v>1</v>
      </c>
      <c r="H43" s="7"/>
      <c r="I43" s="7"/>
      <c r="J43" s="7"/>
      <c r="K43" s="7"/>
      <c r="L43" s="9"/>
      <c r="M43" s="8">
        <f>(B43-'2019'!B82)/'2019'!B82</f>
        <v>0.3108108108108108</v>
      </c>
      <c r="N43" s="8">
        <f>(C43-'2019'!C82)/'2019'!C82</f>
        <v>4.0526315789473681</v>
      </c>
      <c r="O43" s="8">
        <f>(SUM(D43:K43)-SUM('2019'!D82:K82))/SUM('2019'!D82:K82)</f>
        <v>-0.98181818181818181</v>
      </c>
      <c r="P43">
        <f>AVERAGE('2019'!B82,'2018'!B118)</f>
        <v>74.5</v>
      </c>
      <c r="Q43" s="8">
        <f t="shared" si="4"/>
        <v>0.30201342281879195</v>
      </c>
      <c r="R43" s="8">
        <f>(B43-'[1]2020'!B15)/'[1]2020'!B15</f>
        <v>1.5526315789473684</v>
      </c>
    </row>
    <row r="44" spans="1:18" x14ac:dyDescent="0.2">
      <c r="A44" s="10">
        <v>44361</v>
      </c>
      <c r="B44" s="6">
        <f t="shared" si="3"/>
        <v>57</v>
      </c>
      <c r="C44" s="7">
        <v>37</v>
      </c>
      <c r="D44" s="7">
        <v>4</v>
      </c>
      <c r="E44" s="7">
        <v>14</v>
      </c>
      <c r="F44" s="7"/>
      <c r="G44" s="7">
        <v>2</v>
      </c>
      <c r="H44" s="7"/>
      <c r="I44" s="7"/>
      <c r="J44" s="7"/>
      <c r="K44" s="7"/>
      <c r="L44" s="9"/>
      <c r="M44" s="8">
        <f>(B44-'2019'!B83)/'2019'!B83</f>
        <v>-0.21917808219178081</v>
      </c>
      <c r="N44" s="8">
        <f>(C44-'2019'!C83)/'2019'!C83</f>
        <v>0.23333333333333334</v>
      </c>
      <c r="O44" s="8">
        <f>(SUM(D44:K44)-SUM('2019'!D83:K83))/SUM('2019'!D83:K83)</f>
        <v>-0.53488372093023251</v>
      </c>
      <c r="P44">
        <f>AVERAGE('2019'!B83,'2018'!B119)</f>
        <v>83</v>
      </c>
      <c r="Q44" s="8">
        <f t="shared" si="4"/>
        <v>-0.31325301204819278</v>
      </c>
      <c r="R44" s="8">
        <f>(B44-'[1]2020'!B16)/'[1]2020'!B16</f>
        <v>-0.32941176470588235</v>
      </c>
    </row>
    <row r="45" spans="1:18" x14ac:dyDescent="0.2">
      <c r="A45" s="10">
        <v>44362</v>
      </c>
      <c r="B45" s="6">
        <f t="shared" si="3"/>
        <v>44</v>
      </c>
      <c r="C45" s="7">
        <v>26</v>
      </c>
      <c r="D45" s="7">
        <v>6</v>
      </c>
      <c r="E45" s="7">
        <v>12</v>
      </c>
      <c r="F45" s="7"/>
      <c r="G45" s="7"/>
      <c r="H45" s="7"/>
      <c r="I45" s="7"/>
      <c r="J45" s="7"/>
      <c r="K45" s="7"/>
      <c r="L45" s="9"/>
      <c r="M45" s="8">
        <f>(B45-'2019'!B84)/'2019'!B84</f>
        <v>-0.71241830065359479</v>
      </c>
      <c r="N45" s="8">
        <f>(C45-'2019'!C84)/'2019'!C84</f>
        <v>-0.62857142857142856</v>
      </c>
      <c r="O45" s="8">
        <f>(SUM(D45:K45)-SUM('2019'!D84:K84))/SUM('2019'!D84:K84)</f>
        <v>-0.7831325301204819</v>
      </c>
      <c r="P45">
        <f>AVERAGE('2019'!B84,'2018'!B120)</f>
        <v>108</v>
      </c>
      <c r="Q45" s="8">
        <f t="shared" si="4"/>
        <v>-0.59259259259259256</v>
      </c>
      <c r="R45" s="8">
        <f>(B45-'[1]2020'!B17)/'[1]2020'!B17</f>
        <v>-8.3333333333333329E-2</v>
      </c>
    </row>
    <row r="46" spans="1:18" x14ac:dyDescent="0.2">
      <c r="A46" s="10">
        <v>44363</v>
      </c>
      <c r="B46" s="6">
        <f t="shared" si="3"/>
        <v>39</v>
      </c>
      <c r="C46" s="7">
        <v>18</v>
      </c>
      <c r="D46" s="7">
        <v>2</v>
      </c>
      <c r="E46" s="7">
        <v>15</v>
      </c>
      <c r="F46" s="7"/>
      <c r="G46" s="7"/>
      <c r="H46" s="7"/>
      <c r="I46" s="7">
        <v>2</v>
      </c>
      <c r="J46" s="7"/>
      <c r="K46" s="7">
        <v>2</v>
      </c>
      <c r="L46" s="9" t="s">
        <v>23</v>
      </c>
      <c r="M46" s="8">
        <f>(B46-'2019'!B85)/'2019'!B85</f>
        <v>-0.72916666666666663</v>
      </c>
      <c r="N46" s="8">
        <f>(C46-'2019'!C85)/'2019'!C85</f>
        <v>-0.84070796460176989</v>
      </c>
      <c r="O46" s="8">
        <f>(SUM(D46:K46)-SUM('2019'!D85:K85))/SUM('2019'!D85:K85)</f>
        <v>-0.32258064516129031</v>
      </c>
      <c r="P46">
        <f>AVERAGE('2019'!B85,'2018'!B121)</f>
        <v>136.5</v>
      </c>
      <c r="Q46" s="8">
        <f t="shared" si="4"/>
        <v>-0.7142857142857143</v>
      </c>
      <c r="R46" s="8">
        <f>(B46-'[1]2020'!B18)/'[1]2020'!B18</f>
        <v>1.1666666666666667</v>
      </c>
    </row>
    <row r="47" spans="1:18" x14ac:dyDescent="0.2">
      <c r="A47" s="10">
        <v>44364</v>
      </c>
      <c r="B47" s="6">
        <f t="shared" si="3"/>
        <v>17</v>
      </c>
      <c r="C47" s="7">
        <v>15</v>
      </c>
      <c r="D47" s="7"/>
      <c r="E47" s="7">
        <v>2</v>
      </c>
      <c r="F47" s="7"/>
      <c r="G47" s="7"/>
      <c r="H47" s="7"/>
      <c r="I47" s="7"/>
      <c r="J47" s="7"/>
      <c r="K47" s="7"/>
      <c r="L47" s="9"/>
      <c r="M47" s="8">
        <f>(B47-'2019'!B86)/'2019'!B86</f>
        <v>-0.84259259259259256</v>
      </c>
      <c r="N47" s="8">
        <f>(C47-'2019'!C86)/'2019'!C86</f>
        <v>-0.54545454545454541</v>
      </c>
      <c r="O47" s="8">
        <f>(SUM(D47:K47)-SUM('2019'!D86:K86))/SUM('2019'!D86:K86)</f>
        <v>-0.97333333333333338</v>
      </c>
      <c r="P47">
        <f>AVERAGE('2019'!B86,'2018'!B122)</f>
        <v>128</v>
      </c>
      <c r="Q47" s="8">
        <f t="shared" si="4"/>
        <v>-0.8671875</v>
      </c>
      <c r="R47" s="8">
        <f>(B47-'[1]2020'!B19)/'[1]2020'!B19</f>
        <v>1.125</v>
      </c>
    </row>
    <row r="48" spans="1:18" x14ac:dyDescent="0.2">
      <c r="A48" s="10">
        <v>44365</v>
      </c>
      <c r="B48" s="6">
        <f t="shared" si="3"/>
        <v>18</v>
      </c>
      <c r="C48" s="7">
        <v>10</v>
      </c>
      <c r="D48" s="7">
        <v>5</v>
      </c>
      <c r="E48" s="7">
        <v>3</v>
      </c>
      <c r="F48" s="7"/>
      <c r="G48" s="7"/>
      <c r="H48" s="7"/>
      <c r="I48" s="7"/>
      <c r="J48" s="7"/>
      <c r="K48" s="7"/>
      <c r="L48" s="9"/>
      <c r="M48" s="8">
        <f>(B48-'2019'!B87)/'2019'!B87</f>
        <v>-0.84070796460176989</v>
      </c>
      <c r="N48" s="8">
        <f>(C48-'2019'!C87)/'2019'!C87</f>
        <v>-0.6875</v>
      </c>
      <c r="O48" s="8">
        <f>(SUM(D48:K48)-SUM('2019'!D87:K87))/SUM('2019'!D87:K87)</f>
        <v>-0.90123456790123457</v>
      </c>
      <c r="P48">
        <f>AVERAGE('2019'!B87,'2018'!B123)</f>
        <v>128.5</v>
      </c>
      <c r="Q48" s="8">
        <f t="shared" si="4"/>
        <v>-0.8599221789883269</v>
      </c>
      <c r="R48" s="8">
        <f>(B48-'[1]2020'!B20)/'[1]2020'!B20</f>
        <v>-0.25</v>
      </c>
    </row>
    <row r="49" spans="1:18" x14ac:dyDescent="0.2">
      <c r="A49" s="5">
        <v>44366</v>
      </c>
      <c r="B49" s="6">
        <f t="shared" si="3"/>
        <v>67</v>
      </c>
      <c r="C49" s="7">
        <v>48</v>
      </c>
      <c r="D49" s="7">
        <v>3</v>
      </c>
      <c r="E49" s="7">
        <v>14</v>
      </c>
      <c r="F49" s="7"/>
      <c r="G49" s="7"/>
      <c r="H49" s="7"/>
      <c r="I49" s="7">
        <v>2</v>
      </c>
      <c r="J49" s="7"/>
      <c r="K49" s="7"/>
      <c r="L49" s="9"/>
      <c r="M49" s="8">
        <f>(B49-'2019'!B88)/'2019'!B88</f>
        <v>-9.45945945945946E-2</v>
      </c>
      <c r="N49" s="8">
        <f>(C49-'2019'!C88)/'2019'!C88</f>
        <v>2</v>
      </c>
      <c r="O49" s="8">
        <f>(SUM(D49:K49)-SUM('2019'!D88:K88))/SUM('2019'!D88:K88)</f>
        <v>-0.67241379310344829</v>
      </c>
      <c r="P49">
        <f>AVERAGE('2019'!B88,'2018'!B124)</f>
        <v>76.5</v>
      </c>
      <c r="Q49" s="8">
        <f t="shared" si="4"/>
        <v>-0.12418300653594772</v>
      </c>
      <c r="R49" s="8">
        <f>(B49-'[1]2020'!B21)/'[1]2020'!B21</f>
        <v>0.52272727272727271</v>
      </c>
    </row>
    <row r="50" spans="1:18" x14ac:dyDescent="0.2">
      <c r="A50" s="5">
        <v>44367</v>
      </c>
      <c r="B50" s="6">
        <f t="shared" si="3"/>
        <v>88</v>
      </c>
      <c r="C50" s="7">
        <v>68</v>
      </c>
      <c r="D50" s="7"/>
      <c r="E50" s="7">
        <v>4</v>
      </c>
      <c r="F50" s="7"/>
      <c r="G50" s="7"/>
      <c r="H50" s="7"/>
      <c r="I50" s="7">
        <v>1</v>
      </c>
      <c r="J50" s="7"/>
      <c r="K50" s="7">
        <v>15</v>
      </c>
      <c r="L50" s="9" t="s">
        <v>19</v>
      </c>
      <c r="M50" s="8">
        <f>(B50-'2019'!B89)/'2019'!B89</f>
        <v>0.11392405063291139</v>
      </c>
      <c r="N50" s="8">
        <f>(C50-'2019'!C89)/'2019'!C89</f>
        <v>3</v>
      </c>
      <c r="O50" s="8">
        <f>(SUM(D50:K50)-SUM('2019'!D89:K89))/SUM('2019'!D89:K89)</f>
        <v>-0.67741935483870963</v>
      </c>
      <c r="P50">
        <f>AVERAGE('2019'!B89,'2018'!B125)</f>
        <v>77</v>
      </c>
      <c r="Q50" s="8">
        <f t="shared" si="4"/>
        <v>0.14285714285714285</v>
      </c>
      <c r="R50" s="8">
        <f>(B50-'[1]2020'!B22)/'[1]2020'!B22</f>
        <v>0.6</v>
      </c>
    </row>
    <row r="51" spans="1:18" x14ac:dyDescent="0.2">
      <c r="A51" s="10">
        <v>44368</v>
      </c>
      <c r="B51" s="6">
        <f t="shared" si="3"/>
        <v>47</v>
      </c>
      <c r="C51" s="18">
        <v>20</v>
      </c>
      <c r="D51" s="18">
        <v>2</v>
      </c>
      <c r="E51" s="18">
        <v>12</v>
      </c>
      <c r="F51" s="18"/>
      <c r="G51" s="18">
        <v>4</v>
      </c>
      <c r="H51" s="18">
        <v>6</v>
      </c>
      <c r="I51" s="18"/>
      <c r="J51" s="18"/>
      <c r="K51" s="18">
        <v>3</v>
      </c>
      <c r="L51" s="9" t="s">
        <v>24</v>
      </c>
      <c r="M51" s="8">
        <f>(B51-'2019'!B90)/'2019'!B90</f>
        <v>-0.39743589743589741</v>
      </c>
      <c r="N51" s="8">
        <f>(C51-'2019'!C90)/'2019'!C90</f>
        <v>-0.45945945945945948</v>
      </c>
      <c r="O51" s="8">
        <f>(SUM(D51:K51)-SUM('2019'!D90:K90))/SUM('2019'!D90:K90)</f>
        <v>-0.34146341463414637</v>
      </c>
      <c r="P51">
        <f>AVERAGE('2019'!B90,'2018'!B126)</f>
        <v>74.5</v>
      </c>
      <c r="Q51" s="8">
        <f t="shared" si="4"/>
        <v>-0.36912751677852351</v>
      </c>
      <c r="R51" s="8">
        <f>(B51-'[1]2020'!B23)/'[1]2020'!B23</f>
        <v>-0.5252525252525253</v>
      </c>
    </row>
    <row r="52" spans="1:18" x14ac:dyDescent="0.2">
      <c r="A52" s="10">
        <v>44369</v>
      </c>
      <c r="B52" s="6">
        <f t="shared" si="3"/>
        <v>48</v>
      </c>
      <c r="C52" s="7">
        <v>23</v>
      </c>
      <c r="D52" s="7">
        <v>6</v>
      </c>
      <c r="E52" s="7">
        <v>11</v>
      </c>
      <c r="F52" s="7"/>
      <c r="G52" s="7">
        <v>4</v>
      </c>
      <c r="H52" s="7">
        <v>2</v>
      </c>
      <c r="I52" s="7"/>
      <c r="J52" s="7"/>
      <c r="K52" s="7">
        <v>2</v>
      </c>
      <c r="L52" s="9" t="s">
        <v>23</v>
      </c>
      <c r="M52" s="8">
        <f>(B52-'2019'!B91)/'2019'!B91</f>
        <v>-0.56756756756756754</v>
      </c>
      <c r="N52" s="8">
        <f>(C52-'2019'!C91)/'2019'!C91</f>
        <v>-0.43902439024390244</v>
      </c>
      <c r="O52" s="8">
        <f>(SUM(D52:K52)-SUM('2019'!D91:K91))/SUM('2019'!D91:K91)</f>
        <v>-0.6428571428571429</v>
      </c>
      <c r="P52">
        <f>AVERAGE('2019'!B91,'2018'!B127)</f>
        <v>92</v>
      </c>
      <c r="Q52" s="8">
        <f t="shared" si="4"/>
        <v>-0.47826086956521741</v>
      </c>
      <c r="R52" s="8">
        <f>(B52-'[1]2020'!B24)/'[1]2020'!B24</f>
        <v>0.84615384615384615</v>
      </c>
    </row>
    <row r="53" spans="1:18" x14ac:dyDescent="0.2">
      <c r="A53" s="10">
        <v>44370</v>
      </c>
      <c r="B53" s="6">
        <f t="shared" si="3"/>
        <v>37</v>
      </c>
      <c r="C53" s="7">
        <v>21</v>
      </c>
      <c r="D53" s="7">
        <v>6</v>
      </c>
      <c r="E53" s="7">
        <v>6</v>
      </c>
      <c r="F53" s="7"/>
      <c r="G53" s="7">
        <v>2</v>
      </c>
      <c r="H53" s="7"/>
      <c r="I53" s="7">
        <v>2</v>
      </c>
      <c r="J53" s="7"/>
      <c r="K53" s="7"/>
      <c r="L53" s="9"/>
      <c r="M53" s="8">
        <f>(B53-'2019'!B92)/'2019'!B92</f>
        <v>-0.82464454976303314</v>
      </c>
      <c r="N53" s="8">
        <f>(C53-'2019'!C92)/'2019'!C92</f>
        <v>-0.86875000000000002</v>
      </c>
      <c r="O53" s="8">
        <f>(SUM(D53:K53)-SUM('2019'!D92:K92))/SUM('2019'!D92:K92)</f>
        <v>-0.68627450980392157</v>
      </c>
      <c r="P53">
        <f>AVERAGE('2019'!B92,'2018'!B128)</f>
        <v>167</v>
      </c>
      <c r="Q53" s="8">
        <f t="shared" si="4"/>
        <v>-0.77844311377245512</v>
      </c>
      <c r="R53" s="8">
        <f>(B53-'[1]2020'!B25)/'[1]2020'!B25</f>
        <v>1.0555555555555556</v>
      </c>
    </row>
    <row r="54" spans="1:18" x14ac:dyDescent="0.2">
      <c r="A54" s="10">
        <v>44371</v>
      </c>
      <c r="B54" s="6">
        <f t="shared" si="3"/>
        <v>36</v>
      </c>
      <c r="C54" s="7">
        <v>30</v>
      </c>
      <c r="D54" s="7">
        <v>2</v>
      </c>
      <c r="E54" s="7">
        <v>3</v>
      </c>
      <c r="F54" s="7"/>
      <c r="G54" s="7">
        <v>1</v>
      </c>
      <c r="H54" s="7"/>
      <c r="I54" s="7"/>
      <c r="J54" s="7"/>
      <c r="K54" s="7"/>
      <c r="L54" s="9"/>
      <c r="M54" s="8">
        <f>(B54-'2019'!B93)/'2019'!B93</f>
        <v>-0.68695652173913047</v>
      </c>
      <c r="N54" s="8">
        <f>(C54-'2019'!C93)/'2019'!C93</f>
        <v>-0.49152542372881358</v>
      </c>
      <c r="O54" s="8">
        <f>(SUM(D54:K54)-SUM('2019'!D93:K93))/SUM('2019'!D93:K93)</f>
        <v>-0.8928571428571429</v>
      </c>
      <c r="P54">
        <f>AVERAGE('2019'!B93,'2018'!B129)</f>
        <v>129.5</v>
      </c>
      <c r="Q54" s="8">
        <f t="shared" si="4"/>
        <v>-0.72200772200772201</v>
      </c>
      <c r="R54" s="8">
        <f>(B54-'[1]2020'!B26)/'[1]2020'!B26</f>
        <v>-0.42857142857142855</v>
      </c>
    </row>
    <row r="55" spans="1:18" x14ac:dyDescent="0.2">
      <c r="A55" s="10">
        <v>44372</v>
      </c>
      <c r="B55" s="6">
        <f t="shared" si="3"/>
        <v>40</v>
      </c>
      <c r="C55" s="7">
        <v>34</v>
      </c>
      <c r="D55" s="7">
        <v>2</v>
      </c>
      <c r="E55" s="7">
        <v>2</v>
      </c>
      <c r="F55" s="7"/>
      <c r="G55" s="7"/>
      <c r="H55" s="7"/>
      <c r="I55" s="7">
        <v>2</v>
      </c>
      <c r="J55" s="7"/>
      <c r="K55" s="7"/>
      <c r="L55" s="9"/>
      <c r="M55" s="8">
        <f>(B55-'2019'!B94)/'2019'!B94</f>
        <v>-0.45945945945945948</v>
      </c>
      <c r="N55" s="8">
        <f>(C55-'2019'!C94)/'2019'!C94</f>
        <v>1.4285714285714286</v>
      </c>
      <c r="O55" s="8">
        <f>(SUM(D55:K55)-SUM('2019'!D94:K94))/SUM('2019'!D94:K94)</f>
        <v>-0.9</v>
      </c>
      <c r="P55">
        <f>AVERAGE('2019'!B94,'2018'!B130)</f>
        <v>88.5</v>
      </c>
      <c r="Q55" s="8">
        <f t="shared" si="4"/>
        <v>-0.54802259887005644</v>
      </c>
      <c r="R55" s="8">
        <f>(B55-'[1]2020'!B27)/'[1]2020'!B27</f>
        <v>1.3529411764705883</v>
      </c>
    </row>
    <row r="56" spans="1:18" x14ac:dyDescent="0.2">
      <c r="A56" s="5">
        <v>44373</v>
      </c>
      <c r="B56" s="6">
        <f t="shared" si="3"/>
        <v>75</v>
      </c>
      <c r="C56" s="7">
        <v>62</v>
      </c>
      <c r="D56" s="7"/>
      <c r="E56" s="7">
        <v>10</v>
      </c>
      <c r="F56" s="7"/>
      <c r="G56" s="7"/>
      <c r="H56" s="7"/>
      <c r="I56" s="7">
        <v>1</v>
      </c>
      <c r="J56" s="7">
        <v>2</v>
      </c>
      <c r="K56" s="7"/>
      <c r="L56" s="9"/>
      <c r="M56" s="8">
        <f>(B56-'2019'!B95)/'2019'!B95</f>
        <v>0.44230769230769229</v>
      </c>
      <c r="N56" s="8">
        <f>(C56-'2019'!C95)/'2019'!C95</f>
        <v>3.4285714285714284</v>
      </c>
      <c r="O56" s="8">
        <f>(SUM(D56:K56)-SUM('2019'!D95:K95))/SUM('2019'!D95:K95)</f>
        <v>-0.65789473684210531</v>
      </c>
      <c r="P56">
        <f>AVERAGE('2019'!B95,'2018'!B131)</f>
        <v>79</v>
      </c>
      <c r="Q56" s="8">
        <f t="shared" si="4"/>
        <v>-5.0632911392405063E-2</v>
      </c>
      <c r="R56" s="8">
        <f>(B56-'[1]2020'!B28)/'[1]2020'!B28</f>
        <v>1.4193548387096775</v>
      </c>
    </row>
    <row r="57" spans="1:18" x14ac:dyDescent="0.2">
      <c r="A57" s="5">
        <v>44374</v>
      </c>
      <c r="B57" s="6">
        <f t="shared" si="3"/>
        <v>107</v>
      </c>
      <c r="C57" s="7">
        <v>98</v>
      </c>
      <c r="D57" s="7">
        <v>3</v>
      </c>
      <c r="E57" s="7">
        <v>5</v>
      </c>
      <c r="F57" s="7"/>
      <c r="G57" s="7"/>
      <c r="H57" s="7"/>
      <c r="I57" s="7">
        <v>1</v>
      </c>
      <c r="J57" s="7"/>
      <c r="K57" s="7"/>
      <c r="L57" s="9"/>
      <c r="M57" s="8">
        <f>(B57-'2019'!B96)/'2019'!B96</f>
        <v>1.1836734693877551</v>
      </c>
      <c r="N57" s="8">
        <f>(C57-'2019'!C96)/'2019'!C96</f>
        <v>2.92</v>
      </c>
      <c r="O57" s="8">
        <f>(SUM(D57:K57)-SUM('2019'!D96:K96))/SUM('2019'!D96:K96)</f>
        <v>-0.625</v>
      </c>
      <c r="P57">
        <f>AVERAGE('2019'!B96,'2018'!B132)</f>
        <v>78</v>
      </c>
      <c r="Q57" s="8">
        <f t="shared" si="4"/>
        <v>0.37179487179487181</v>
      </c>
      <c r="R57" s="8">
        <f>(B57-'[1]2020'!B29)/'[1]2020'!B29</f>
        <v>-3.6036036036036036E-2</v>
      </c>
    </row>
    <row r="58" spans="1:18" x14ac:dyDescent="0.2">
      <c r="A58" s="10">
        <v>44375</v>
      </c>
      <c r="B58" s="6">
        <f t="shared" si="3"/>
        <v>62</v>
      </c>
      <c r="C58" s="7">
        <v>34</v>
      </c>
      <c r="D58" s="7"/>
      <c r="E58" s="7">
        <v>16</v>
      </c>
      <c r="F58" s="7"/>
      <c r="G58" s="7">
        <v>2</v>
      </c>
      <c r="H58" s="7">
        <v>6</v>
      </c>
      <c r="I58" s="7"/>
      <c r="J58" s="7"/>
      <c r="K58" s="7">
        <v>4</v>
      </c>
      <c r="L58" s="9" t="s">
        <v>25</v>
      </c>
      <c r="M58" s="8">
        <f>(B58-'2019'!B97)/'2019'!B97</f>
        <v>0.47619047619047616</v>
      </c>
      <c r="N58" s="8">
        <f>(C58-'2019'!C97)/'2019'!C97</f>
        <v>1.8333333333333333</v>
      </c>
      <c r="O58" s="8">
        <f>(SUM(D58:K58)-SUM('2019'!D97:K97))/SUM('2019'!D97:K97)</f>
        <v>-6.6666666666666666E-2</v>
      </c>
      <c r="P58">
        <f>AVERAGE('2019'!B97,'2018'!B133)</f>
        <v>71</v>
      </c>
      <c r="Q58" s="8">
        <f t="shared" si="4"/>
        <v>-0.12676056338028169</v>
      </c>
      <c r="R58" s="8">
        <f>(B58-'[1]2020'!B30)/'[1]2020'!B30</f>
        <v>-0.40384615384615385</v>
      </c>
    </row>
    <row r="59" spans="1:18" x14ac:dyDescent="0.2">
      <c r="A59" s="10">
        <v>44376</v>
      </c>
      <c r="B59" s="6">
        <f t="shared" si="3"/>
        <v>52</v>
      </c>
      <c r="C59" s="7">
        <v>32</v>
      </c>
      <c r="D59" s="7">
        <v>5</v>
      </c>
      <c r="E59" s="7">
        <v>9</v>
      </c>
      <c r="F59" s="7"/>
      <c r="G59" s="7">
        <v>3</v>
      </c>
      <c r="H59" s="7"/>
      <c r="I59" s="7"/>
      <c r="J59" s="7"/>
      <c r="K59" s="7">
        <v>3</v>
      </c>
      <c r="L59" s="9" t="s">
        <v>23</v>
      </c>
      <c r="M59" s="8">
        <f>(B59-'2019'!B98)/'2019'!B98</f>
        <v>-0.48</v>
      </c>
      <c r="N59" s="8">
        <f>(C59-'2019'!C98)/'2019'!C98</f>
        <v>-0.37254901960784315</v>
      </c>
      <c r="O59" s="8">
        <f>(SUM(D59:K59)-SUM('2019'!D98:K98))/SUM('2019'!D98:K98)</f>
        <v>-0.59183673469387754</v>
      </c>
      <c r="P59">
        <f>AVERAGE('2019'!B98,'2018'!B134)</f>
        <v>90.5</v>
      </c>
      <c r="Q59" s="8">
        <f t="shared" si="4"/>
        <v>-0.425414364640884</v>
      </c>
      <c r="R59" s="8">
        <f>(B59-'[1]2020'!B31)/'[1]2020'!B31</f>
        <v>0.48571428571428571</v>
      </c>
    </row>
    <row r="60" spans="1:18" x14ac:dyDescent="0.2">
      <c r="A60" s="10">
        <v>44377</v>
      </c>
      <c r="B60" s="6">
        <f t="shared" si="3"/>
        <v>46</v>
      </c>
      <c r="C60" s="7">
        <v>30</v>
      </c>
      <c r="D60" s="7">
        <v>8</v>
      </c>
      <c r="E60" s="7">
        <v>4</v>
      </c>
      <c r="F60" s="7"/>
      <c r="G60" s="7">
        <v>2</v>
      </c>
      <c r="H60" s="7"/>
      <c r="I60" s="7"/>
      <c r="J60" s="7"/>
      <c r="K60" s="7">
        <v>2</v>
      </c>
      <c r="L60" s="9" t="s">
        <v>26</v>
      </c>
      <c r="M60" s="8">
        <f>(B60-'2019'!B99)/'2019'!B99</f>
        <v>-0.61344537815126055</v>
      </c>
      <c r="N60" s="8">
        <f>(C60-'2019'!C99)/'2019'!C99</f>
        <v>-0.72477064220183485</v>
      </c>
      <c r="O60" s="8">
        <f>(SUM(D60:K60)-SUM('2019'!D99:K99))/SUM('2019'!D99:K99)</f>
        <v>0.6</v>
      </c>
      <c r="P60">
        <f>AVERAGE('2019'!B99,'2018'!B135)</f>
        <v>108</v>
      </c>
      <c r="Q60" s="8">
        <f t="shared" si="4"/>
        <v>-0.57407407407407407</v>
      </c>
      <c r="R60" s="8">
        <f>(B60-'[1]2020'!B32)/'[1]2020'!B32</f>
        <v>0.76923076923076927</v>
      </c>
    </row>
    <row r="61" spans="1:18" x14ac:dyDescent="0.2">
      <c r="A61" s="5" t="s">
        <v>20</v>
      </c>
      <c r="B61" s="6">
        <f t="shared" si="3"/>
        <v>1625</v>
      </c>
      <c r="C61" s="19">
        <f t="shared" ref="C61:K61" si="5">SUM(C31:C60)</f>
        <v>1262</v>
      </c>
      <c r="D61" s="19">
        <f t="shared" si="5"/>
        <v>80</v>
      </c>
      <c r="E61" s="19">
        <f t="shared" si="5"/>
        <v>191</v>
      </c>
      <c r="F61" s="19">
        <f t="shared" si="5"/>
        <v>1</v>
      </c>
      <c r="G61" s="19">
        <f t="shared" si="5"/>
        <v>27</v>
      </c>
      <c r="H61" s="19">
        <f t="shared" si="5"/>
        <v>14</v>
      </c>
      <c r="I61" s="19">
        <f t="shared" si="5"/>
        <v>13</v>
      </c>
      <c r="J61" s="19">
        <f t="shared" si="5"/>
        <v>2</v>
      </c>
      <c r="K61" s="19">
        <f t="shared" si="5"/>
        <v>35</v>
      </c>
      <c r="L61" s="9"/>
      <c r="M61" s="8">
        <f>(B61-'2019'!B100)/'2019'!B100</f>
        <v>-0.48947533773169966</v>
      </c>
      <c r="N61" s="8">
        <f>(C61-'2019'!C100)/'2019'!C100</f>
        <v>-0.1143859649122807</v>
      </c>
      <c r="O61" s="8">
        <f>(SUM(D61:K61)-SUM('2019'!D100:K100))/SUM('2019'!D100:K100)</f>
        <v>-0.79351535836177478</v>
      </c>
      <c r="P61">
        <f>AVERAGE('2019'!B100,'2018'!B136)</f>
        <v>3112.5</v>
      </c>
      <c r="Q61" s="8">
        <f t="shared" si="4"/>
        <v>-0.47791164658634538</v>
      </c>
      <c r="R61" s="8">
        <f>(B61-'[1]2020'!B33)/'[1]2020'!B33</f>
        <v>0.44572953736654802</v>
      </c>
    </row>
    <row r="62" spans="1:18" x14ac:dyDescent="0.2">
      <c r="A62" s="13"/>
      <c r="B62" s="20"/>
      <c r="C62" s="21"/>
      <c r="D62" s="21"/>
      <c r="E62" s="21"/>
      <c r="F62" s="21"/>
      <c r="G62" s="21"/>
      <c r="H62" s="21"/>
      <c r="I62" s="21"/>
      <c r="J62" s="21"/>
      <c r="K62" s="22"/>
      <c r="L62" s="9"/>
    </row>
    <row r="63" spans="1:18" ht="18.75" x14ac:dyDescent="0.3">
      <c r="A63" s="223" t="s">
        <v>27</v>
      </c>
      <c r="B63" s="223">
        <f>SUM(C63:K63)</f>
        <v>0</v>
      </c>
      <c r="C63" s="223"/>
      <c r="D63" s="223"/>
      <c r="E63" s="223"/>
      <c r="F63" s="223"/>
      <c r="G63" s="223"/>
      <c r="H63" s="223"/>
      <c r="I63" s="223"/>
      <c r="J63" s="223"/>
      <c r="K63" s="223"/>
      <c r="L63" s="9"/>
    </row>
    <row r="64" spans="1:18" ht="15" x14ac:dyDescent="0.25">
      <c r="A64" s="3" t="s">
        <v>1</v>
      </c>
      <c r="B64" s="6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G64" s="3" t="s">
        <v>7</v>
      </c>
      <c r="H64" s="3" t="s">
        <v>8</v>
      </c>
      <c r="I64" s="3" t="s">
        <v>9</v>
      </c>
      <c r="J64" s="3" t="s">
        <v>10</v>
      </c>
      <c r="K64" s="3" t="s">
        <v>11</v>
      </c>
      <c r="L64" s="9"/>
      <c r="M64" s="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</row>
    <row r="65" spans="1:18" x14ac:dyDescent="0.2">
      <c r="A65" s="10">
        <v>44378</v>
      </c>
      <c r="B65" s="6">
        <f t="shared" ref="B65:B95" si="6">SUM(C65:K65)</f>
        <v>46</v>
      </c>
      <c r="C65" s="7">
        <v>22</v>
      </c>
      <c r="D65" s="7">
        <v>10</v>
      </c>
      <c r="E65" s="7">
        <v>12</v>
      </c>
      <c r="F65" s="7"/>
      <c r="G65" s="7"/>
      <c r="H65" s="7">
        <v>2</v>
      </c>
      <c r="I65" s="7"/>
      <c r="J65" s="7"/>
      <c r="K65" s="7"/>
      <c r="L65" s="9"/>
      <c r="M65" s="8">
        <f>(B65-'2019'!B103)/'2019'!B103</f>
        <v>-4.1666666666666664E-2</v>
      </c>
      <c r="N65" s="8">
        <f>(C65-'2019'!C103)/'2019'!C103</f>
        <v>1.2</v>
      </c>
      <c r="O65" s="8">
        <f>(SUM(D65:K65)-SUM('2019'!D103:K103))/SUM('2019'!D103:K103)</f>
        <v>-0.36842105263157893</v>
      </c>
      <c r="P65">
        <f>AVERAGE('2019'!B103,'2018'!B139)</f>
        <v>97</v>
      </c>
      <c r="Q65" s="8">
        <f t="shared" ref="Q65:Q96" si="7">(B65-P65)/P65</f>
        <v>-0.52577319587628868</v>
      </c>
      <c r="R65" s="8">
        <f>(B65-'[1]2020'!B36)/'[1]2020'!B36</f>
        <v>2.8333333333333335</v>
      </c>
    </row>
    <row r="66" spans="1:18" x14ac:dyDescent="0.2">
      <c r="A66" s="10">
        <v>44379</v>
      </c>
      <c r="B66" s="6">
        <f t="shared" si="6"/>
        <v>32</v>
      </c>
      <c r="C66" s="7">
        <v>27</v>
      </c>
      <c r="D66" s="7">
        <v>2</v>
      </c>
      <c r="E66" s="7">
        <v>3</v>
      </c>
      <c r="F66" s="7"/>
      <c r="G66" s="7"/>
      <c r="H66" s="7"/>
      <c r="I66" s="7"/>
      <c r="J66" s="7"/>
      <c r="K66" s="7"/>
      <c r="L66" s="9"/>
      <c r="M66" s="8">
        <f>(B66-'2019'!B104)/'2019'!B104</f>
        <v>-0.7009345794392523</v>
      </c>
      <c r="N66" s="8">
        <f>(C66-'2019'!C104)/'2019'!C104</f>
        <v>-0.15625</v>
      </c>
      <c r="O66" s="8">
        <f>(SUM(D66:K66)-SUM('2019'!D104:K104))/SUM('2019'!D104:K104)</f>
        <v>-0.93333333333333335</v>
      </c>
      <c r="P66">
        <f>AVERAGE('2019'!B104,'2018'!B140)</f>
        <v>93.5</v>
      </c>
      <c r="Q66" s="8">
        <f t="shared" si="7"/>
        <v>-0.65775401069518713</v>
      </c>
      <c r="R66" s="8">
        <f>(B66-'[1]2020'!B37)/'[1]2020'!B37</f>
        <v>0.28000000000000003</v>
      </c>
    </row>
    <row r="67" spans="1:18" x14ac:dyDescent="0.2">
      <c r="A67" s="5">
        <v>44380</v>
      </c>
      <c r="B67" s="23">
        <f t="shared" si="6"/>
        <v>36</v>
      </c>
      <c r="C67" s="7">
        <v>27</v>
      </c>
      <c r="D67" s="7">
        <v>3</v>
      </c>
      <c r="E67" s="7">
        <v>4</v>
      </c>
      <c r="F67" s="7"/>
      <c r="G67" s="7"/>
      <c r="H67" s="7"/>
      <c r="I67" s="7">
        <v>1</v>
      </c>
      <c r="J67" s="7"/>
      <c r="K67" s="7">
        <v>1</v>
      </c>
      <c r="L67" s="9" t="s">
        <v>28</v>
      </c>
      <c r="M67" s="8">
        <f>(B67-'2019'!B105)/'2019'!B105</f>
        <v>-0.49295774647887325</v>
      </c>
      <c r="N67" s="8">
        <f>(C67-'2019'!C105)/'2019'!C105</f>
        <v>0.9285714285714286</v>
      </c>
      <c r="O67" s="8">
        <f>(SUM(D67:K67)-SUM('2019'!D105:K105))/SUM('2019'!D105:K105)</f>
        <v>-0.84210526315789469</v>
      </c>
      <c r="P67">
        <f>AVERAGE('2019'!B105,'2018'!B141)</f>
        <v>64.5</v>
      </c>
      <c r="Q67" s="8">
        <f t="shared" si="7"/>
        <v>-0.44186046511627908</v>
      </c>
      <c r="R67" s="8">
        <f>(B67-'[1]2020'!B38)/'[1]2020'!B38</f>
        <v>1.25</v>
      </c>
    </row>
    <row r="68" spans="1:18" x14ac:dyDescent="0.2">
      <c r="A68" s="5">
        <v>44381</v>
      </c>
      <c r="B68" s="23">
        <f t="shared" si="6"/>
        <v>33</v>
      </c>
      <c r="C68" s="7">
        <v>25</v>
      </c>
      <c r="D68" s="7"/>
      <c r="E68" s="7">
        <v>7</v>
      </c>
      <c r="F68" s="7"/>
      <c r="G68" s="7"/>
      <c r="H68" s="7"/>
      <c r="I68" s="7">
        <v>1</v>
      </c>
      <c r="J68" s="7"/>
      <c r="K68" s="7"/>
      <c r="L68" s="9"/>
      <c r="M68" s="8">
        <f>(B68-'2019'!B106)/'2019'!B106</f>
        <v>-0.66326530612244894</v>
      </c>
      <c r="N68" s="8">
        <f>(C68-'2019'!C106)/'2019'!C106</f>
        <v>0</v>
      </c>
      <c r="O68" s="8">
        <f>(SUM(D68:K68)-SUM('2019'!D106:K106))/SUM('2019'!D106:K106)</f>
        <v>-0.8904109589041096</v>
      </c>
      <c r="P68">
        <f>AVERAGE('2019'!B106,'2018'!B142)</f>
        <v>84.5</v>
      </c>
      <c r="Q68" s="8">
        <f t="shared" si="7"/>
        <v>-0.60946745562130178</v>
      </c>
      <c r="R68" s="8">
        <f>(B68-'[1]2020'!B39)/'[1]2020'!B39</f>
        <v>-0.56578947368421051</v>
      </c>
    </row>
    <row r="69" spans="1:18" x14ac:dyDescent="0.2">
      <c r="A69" s="10">
        <v>44382</v>
      </c>
      <c r="B69" s="23">
        <f t="shared" si="6"/>
        <v>63</v>
      </c>
      <c r="C69" s="7">
        <v>33</v>
      </c>
      <c r="D69" s="7"/>
      <c r="E69" s="7">
        <v>15</v>
      </c>
      <c r="F69" s="7"/>
      <c r="G69" s="7">
        <v>7</v>
      </c>
      <c r="H69" s="7">
        <v>8</v>
      </c>
      <c r="I69" s="7"/>
      <c r="J69" s="7"/>
      <c r="K69" s="7"/>
      <c r="L69" s="9"/>
      <c r="M69" s="8">
        <f>(B69-'2019'!B107)/'2019'!B107</f>
        <v>-0.5</v>
      </c>
      <c r="N69" s="8">
        <f>(C69-'2019'!C107)/'2019'!C107</f>
        <v>-0.3125</v>
      </c>
      <c r="O69" s="8">
        <f>(SUM(D69:K69)-SUM('2019'!D107:K107))/SUM('2019'!D107:K107)</f>
        <v>-0.61538461538461542</v>
      </c>
      <c r="P69">
        <f>AVERAGE('2019'!B107,'2018'!B143)</f>
        <v>96</v>
      </c>
      <c r="Q69" s="8">
        <f t="shared" si="7"/>
        <v>-0.34375</v>
      </c>
      <c r="R69" s="8">
        <f>(B69-'[1]2020'!B40)/'[1]2020'!B40</f>
        <v>-0.34375</v>
      </c>
    </row>
    <row r="70" spans="1:18" x14ac:dyDescent="0.2">
      <c r="A70" s="10">
        <v>44383</v>
      </c>
      <c r="B70" s="23">
        <f t="shared" si="6"/>
        <v>62</v>
      </c>
      <c r="C70" s="7">
        <v>40</v>
      </c>
      <c r="D70" s="7">
        <v>8</v>
      </c>
      <c r="E70" s="7">
        <v>6</v>
      </c>
      <c r="F70" s="7"/>
      <c r="G70" s="7">
        <v>6</v>
      </c>
      <c r="H70" s="7"/>
      <c r="I70" s="7"/>
      <c r="J70" s="7"/>
      <c r="K70" s="7">
        <v>2</v>
      </c>
      <c r="L70" s="9" t="s">
        <v>23</v>
      </c>
      <c r="M70" s="8">
        <f>(B70-'2019'!B108)/'2019'!B108</f>
        <v>-0.3473684210526316</v>
      </c>
      <c r="N70" s="8">
        <f>(C70-'2019'!C108)/'2019'!C108</f>
        <v>-0.375</v>
      </c>
      <c r="O70" s="8">
        <f>(SUM(D70:K70)-SUM('2019'!D108:K108))/SUM('2019'!D108:K108)</f>
        <v>-0.29032258064516131</v>
      </c>
      <c r="P70">
        <f>AVERAGE('2019'!B108,'2018'!B144)</f>
        <v>83.5</v>
      </c>
      <c r="Q70" s="8">
        <f t="shared" si="7"/>
        <v>-0.25748502994011974</v>
      </c>
      <c r="R70" s="8">
        <f>(B70-'[1]2020'!B41)/'[1]2020'!B41</f>
        <v>2.263157894736842</v>
      </c>
    </row>
    <row r="71" spans="1:18" x14ac:dyDescent="0.2">
      <c r="A71" s="10">
        <v>44384</v>
      </c>
      <c r="B71" s="23">
        <f t="shared" si="6"/>
        <v>34</v>
      </c>
      <c r="C71" s="7">
        <v>20</v>
      </c>
      <c r="D71" s="7">
        <v>4</v>
      </c>
      <c r="E71" s="7">
        <v>6</v>
      </c>
      <c r="F71" s="7"/>
      <c r="G71" s="7"/>
      <c r="H71" s="7"/>
      <c r="I71" s="7"/>
      <c r="J71" s="7">
        <v>2</v>
      </c>
      <c r="K71" s="7">
        <v>2</v>
      </c>
      <c r="L71" s="9" t="s">
        <v>29</v>
      </c>
      <c r="M71" s="8">
        <f>(B71-'2019'!B109)/'2019'!B109</f>
        <v>-0.6179775280898876</v>
      </c>
      <c r="N71" s="8">
        <f>(C71-'2019'!C109)/'2019'!C109</f>
        <v>-0.69230769230769229</v>
      </c>
      <c r="O71" s="8">
        <f>(SUM(D71:K71)-SUM('2019'!D109:K109))/SUM('2019'!D109:K109)</f>
        <v>-0.41666666666666669</v>
      </c>
      <c r="P71">
        <f>AVERAGE('2019'!B109,'2018'!B145)</f>
        <v>91</v>
      </c>
      <c r="Q71" s="8">
        <f t="shared" si="7"/>
        <v>-0.62637362637362637</v>
      </c>
      <c r="R71" s="8">
        <f>(B71-'[1]2020'!B42)/'[1]2020'!B42</f>
        <v>9.6774193548387094E-2</v>
      </c>
    </row>
    <row r="72" spans="1:18" x14ac:dyDescent="0.2">
      <c r="A72" s="10">
        <v>44385</v>
      </c>
      <c r="B72" s="23">
        <f t="shared" si="6"/>
        <v>22</v>
      </c>
      <c r="C72" s="7">
        <v>7</v>
      </c>
      <c r="D72" s="7">
        <v>11</v>
      </c>
      <c r="E72" s="7">
        <v>4</v>
      </c>
      <c r="F72" s="7"/>
      <c r="G72" s="7"/>
      <c r="H72" s="7"/>
      <c r="I72" s="7"/>
      <c r="J72" s="7"/>
      <c r="K72" s="7"/>
      <c r="L72" s="9"/>
      <c r="M72" s="8">
        <f>(B72-'2019'!B110)/'2019'!B110</f>
        <v>-0.6</v>
      </c>
      <c r="N72" s="8">
        <f>(C72-'2019'!C110)/'2019'!C110</f>
        <v>-0.58823529411764708</v>
      </c>
      <c r="O72" s="8">
        <f>(SUM(D72:K72)-SUM('2019'!D110:K110))/SUM('2019'!D110:K110)</f>
        <v>-0.60526315789473684</v>
      </c>
      <c r="P72">
        <f>AVERAGE('2019'!B110,'2018'!B146)</f>
        <v>90</v>
      </c>
      <c r="Q72" s="8">
        <f t="shared" si="7"/>
        <v>-0.75555555555555554</v>
      </c>
      <c r="R72" s="8">
        <f>(B72-'[1]2020'!B43)/'[1]2020'!B43</f>
        <v>-0.61403508771929827</v>
      </c>
    </row>
    <row r="73" spans="1:18" x14ac:dyDescent="0.2">
      <c r="A73" s="10">
        <v>44386</v>
      </c>
      <c r="B73" s="23">
        <f t="shared" si="6"/>
        <v>24</v>
      </c>
      <c r="C73" s="7">
        <v>10</v>
      </c>
      <c r="D73" s="7">
        <v>8</v>
      </c>
      <c r="E73" s="7">
        <v>5</v>
      </c>
      <c r="F73" s="7"/>
      <c r="G73" s="7"/>
      <c r="H73" s="7"/>
      <c r="I73" s="7"/>
      <c r="J73" s="7"/>
      <c r="K73" s="7">
        <v>1</v>
      </c>
      <c r="L73" s="9" t="s">
        <v>23</v>
      </c>
      <c r="M73" s="8">
        <f>(B73-'2019'!B111)/'2019'!B111</f>
        <v>-0.6470588235294118</v>
      </c>
      <c r="N73" s="8">
        <f>(C73-'2019'!C111)/'2019'!C111</f>
        <v>-0.33333333333333331</v>
      </c>
      <c r="O73" s="8">
        <f>(SUM(D73:K73)-SUM('2019'!D111:K111))/SUM('2019'!D111:K111)</f>
        <v>-0.73584905660377353</v>
      </c>
      <c r="P73">
        <f>AVERAGE('2019'!B111,'2018'!B147)</f>
        <v>93</v>
      </c>
      <c r="Q73" s="8">
        <f t="shared" si="7"/>
        <v>-0.74193548387096775</v>
      </c>
      <c r="R73" s="8">
        <f>(B73-'[1]2020'!B44)/'[1]2020'!B44</f>
        <v>-0.65714285714285714</v>
      </c>
    </row>
    <row r="74" spans="1:18" x14ac:dyDescent="0.2">
      <c r="A74" s="5">
        <v>44387</v>
      </c>
      <c r="B74" s="23">
        <f t="shared" si="6"/>
        <v>62</v>
      </c>
      <c r="C74" s="7">
        <v>35</v>
      </c>
      <c r="D74" s="7">
        <v>17</v>
      </c>
      <c r="E74" s="7">
        <v>6</v>
      </c>
      <c r="F74" s="7"/>
      <c r="G74" s="7"/>
      <c r="H74" s="7">
        <v>4</v>
      </c>
      <c r="I74" s="7"/>
      <c r="J74" s="7"/>
      <c r="K74" s="7"/>
      <c r="L74" s="9"/>
      <c r="M74" s="8">
        <f>(B74-'2019'!B112)/'2019'!B112</f>
        <v>-0.42592592592592593</v>
      </c>
      <c r="N74" s="8">
        <f>(C74-'2019'!C112)/'2019'!C112</f>
        <v>9.375E-2</v>
      </c>
      <c r="O74" s="8">
        <f>(SUM(D74:K74)-SUM('2019'!D112:K112))/SUM('2019'!D112:K112)</f>
        <v>-0.64473684210526316</v>
      </c>
      <c r="P74">
        <f>AVERAGE('2019'!B112,'2018'!B148)</f>
        <v>84</v>
      </c>
      <c r="Q74" s="8">
        <f t="shared" si="7"/>
        <v>-0.26190476190476192</v>
      </c>
      <c r="R74" s="8">
        <f>(B74-'[1]2020'!B45)/'[1]2020'!B45</f>
        <v>0.40909090909090912</v>
      </c>
    </row>
    <row r="75" spans="1:18" x14ac:dyDescent="0.2">
      <c r="A75" s="5">
        <v>44388</v>
      </c>
      <c r="B75" s="23">
        <f t="shared" si="6"/>
        <v>66</v>
      </c>
      <c r="C75" s="7">
        <v>40</v>
      </c>
      <c r="D75" s="7">
        <v>16</v>
      </c>
      <c r="E75" s="7">
        <v>10</v>
      </c>
      <c r="F75" s="7"/>
      <c r="G75" s="7"/>
      <c r="H75" s="7"/>
      <c r="I75" s="7"/>
      <c r="J75" s="7"/>
      <c r="K75" s="7"/>
      <c r="L75" s="9"/>
      <c r="M75" s="8">
        <f>(B75-'2019'!B113)/'2019'!B113</f>
        <v>-0.35922330097087379</v>
      </c>
      <c r="N75" s="8">
        <f>(C75-'2019'!C113)/'2019'!C113</f>
        <v>0.73913043478260865</v>
      </c>
      <c r="O75" s="8">
        <f>(SUM(D75:K75)-SUM('2019'!D113:K113))/SUM('2019'!D113:K113)</f>
        <v>-0.67500000000000004</v>
      </c>
      <c r="P75">
        <f>AVERAGE('2019'!B113,'2018'!B149)</f>
        <v>92</v>
      </c>
      <c r="Q75" s="8">
        <f t="shared" si="7"/>
        <v>-0.28260869565217389</v>
      </c>
      <c r="R75" s="8">
        <f>(B75-'[1]2020'!B46)/'[1]2020'!B46</f>
        <v>-0.16455696202531644</v>
      </c>
    </row>
    <row r="76" spans="1:18" x14ac:dyDescent="0.2">
      <c r="A76" s="10">
        <v>44389</v>
      </c>
      <c r="B76" s="23">
        <f t="shared" si="6"/>
        <v>81</v>
      </c>
      <c r="C76" s="7">
        <v>48</v>
      </c>
      <c r="D76" s="7">
        <v>11</v>
      </c>
      <c r="E76" s="7">
        <v>14</v>
      </c>
      <c r="F76" s="7"/>
      <c r="G76" s="7">
        <v>2</v>
      </c>
      <c r="H76" s="7">
        <v>2</v>
      </c>
      <c r="I76" s="7">
        <v>4</v>
      </c>
      <c r="J76" s="7"/>
      <c r="K76" s="7"/>
      <c r="L76" s="9"/>
      <c r="M76" s="8">
        <f>(B76-'2019'!B114)/'2019'!B114</f>
        <v>-0.14736842105263157</v>
      </c>
      <c r="N76" s="8">
        <f>(C76-'2019'!C114)/'2019'!C114</f>
        <v>0.14285714285714285</v>
      </c>
      <c r="O76" s="8">
        <f>(SUM(D76:K76)-SUM('2019'!D114:K114))/SUM('2019'!D114:K114)</f>
        <v>-0.37735849056603776</v>
      </c>
      <c r="P76">
        <f>AVERAGE('2019'!B114,'2018'!B150)</f>
        <v>77</v>
      </c>
      <c r="Q76" s="8">
        <f t="shared" si="7"/>
        <v>5.1948051948051951E-2</v>
      </c>
      <c r="R76" s="8">
        <f>(B76-'[1]2020'!B47)/'[1]2020'!B47</f>
        <v>-3.5714285714285712E-2</v>
      </c>
    </row>
    <row r="77" spans="1:18" x14ac:dyDescent="0.2">
      <c r="A77" s="10">
        <v>44390</v>
      </c>
      <c r="B77" s="23">
        <f t="shared" si="6"/>
        <v>0</v>
      </c>
      <c r="C77" s="224" t="s">
        <v>30</v>
      </c>
      <c r="D77" s="224"/>
      <c r="E77" s="224"/>
      <c r="F77" s="224"/>
      <c r="G77" s="224"/>
      <c r="H77" s="224"/>
      <c r="I77" s="224"/>
      <c r="J77" s="224"/>
      <c r="K77" s="224"/>
      <c r="L77" s="9"/>
      <c r="M77" s="8">
        <f>(B77-'2019'!B115)/'2019'!B115</f>
        <v>-1</v>
      </c>
      <c r="N77" s="8" t="e">
        <f>(C77-'2019'!C115)/'2019'!C115</f>
        <v>#VALUE!</v>
      </c>
      <c r="O77" s="8">
        <f>(SUM(D77:K77)-SUM('2019'!D115:K115))/SUM('2019'!D115:K115)</f>
        <v>-1</v>
      </c>
      <c r="P77">
        <f>AVERAGE('2019'!B115,'2018'!B151)</f>
        <v>86.5</v>
      </c>
      <c r="Q77" s="8">
        <f t="shared" si="7"/>
        <v>-1</v>
      </c>
      <c r="R77" s="8">
        <f>(B77-'[1]2020'!B48)/'[1]2020'!B48</f>
        <v>-1</v>
      </c>
    </row>
    <row r="78" spans="1:18" x14ac:dyDescent="0.2">
      <c r="A78" s="10">
        <v>44391</v>
      </c>
      <c r="B78" s="23">
        <f t="shared" si="6"/>
        <v>65</v>
      </c>
      <c r="C78" s="7">
        <v>29</v>
      </c>
      <c r="D78" s="7">
        <v>8</v>
      </c>
      <c r="E78" s="7">
        <v>16</v>
      </c>
      <c r="F78" s="7"/>
      <c r="G78" s="7">
        <v>8</v>
      </c>
      <c r="H78" s="7"/>
      <c r="I78" s="7"/>
      <c r="J78" s="7"/>
      <c r="K78" s="7">
        <v>4</v>
      </c>
      <c r="L78" s="9" t="s">
        <v>31</v>
      </c>
      <c r="M78" s="8">
        <f>(B78-'2019'!B116)/'2019'!B116</f>
        <v>-0.41964285714285715</v>
      </c>
      <c r="N78" s="8">
        <f>(C78-'2019'!C116)/'2019'!C116</f>
        <v>-0.59154929577464788</v>
      </c>
      <c r="O78" s="8">
        <f>(SUM(D78:K78)-SUM('2019'!D116:K116))/SUM('2019'!D116:K116)</f>
        <v>-0.12195121951219512</v>
      </c>
      <c r="P78">
        <f>AVERAGE('2019'!B116,'2018'!B152)</f>
        <v>115.5</v>
      </c>
      <c r="Q78" s="8">
        <f t="shared" si="7"/>
        <v>-0.43722943722943725</v>
      </c>
      <c r="R78" s="8">
        <f>(B78-'[1]2020'!B49)/'[1]2020'!B49</f>
        <v>0.58536585365853655</v>
      </c>
    </row>
    <row r="79" spans="1:18" x14ac:dyDescent="0.2">
      <c r="A79" s="10">
        <v>44392</v>
      </c>
      <c r="B79" s="23">
        <f t="shared" si="6"/>
        <v>42</v>
      </c>
      <c r="C79" s="7">
        <v>35</v>
      </c>
      <c r="D79" s="7">
        <v>4</v>
      </c>
      <c r="E79" s="7">
        <v>3</v>
      </c>
      <c r="F79" s="7"/>
      <c r="G79" s="7"/>
      <c r="H79" s="7"/>
      <c r="I79" s="7"/>
      <c r="J79" s="7"/>
      <c r="M79" s="8">
        <f>(B79-'2019'!B117)/'2019'!B117</f>
        <v>-0.36363636363636365</v>
      </c>
      <c r="N79" s="8">
        <f>(C79-'2019'!C117)/'2019'!C117</f>
        <v>3.375</v>
      </c>
      <c r="O79" s="8">
        <f>(SUM(D79:K79)-SUM('2019'!D117:K117))/SUM('2019'!D117:K117)</f>
        <v>-0.87931034482758619</v>
      </c>
      <c r="P79">
        <f>AVERAGE('2019'!B117,'2018'!B153)</f>
        <v>77.5</v>
      </c>
      <c r="Q79" s="8">
        <f t="shared" si="7"/>
        <v>-0.45806451612903226</v>
      </c>
      <c r="R79" s="8">
        <f>(B79-'[1]2020'!B50)/'[1]2020'!B50</f>
        <v>0.13513513513513514</v>
      </c>
    </row>
    <row r="80" spans="1:18" x14ac:dyDescent="0.2">
      <c r="A80" s="10">
        <v>44393</v>
      </c>
      <c r="B80" s="23">
        <f t="shared" si="6"/>
        <v>70</v>
      </c>
      <c r="C80" s="7">
        <v>40</v>
      </c>
      <c r="D80" s="7">
        <v>10</v>
      </c>
      <c r="E80" s="7">
        <v>7</v>
      </c>
      <c r="F80" s="7"/>
      <c r="G80" s="7">
        <v>2</v>
      </c>
      <c r="H80" s="7"/>
      <c r="I80" s="7">
        <v>2</v>
      </c>
      <c r="J80" s="7"/>
      <c r="K80" s="7">
        <v>9</v>
      </c>
      <c r="L80" s="9" t="s">
        <v>32</v>
      </c>
      <c r="M80" s="8">
        <f>(B80-'2019'!B118)/'2019'!B118</f>
        <v>-9.0909090909090912E-2</v>
      </c>
      <c r="N80" s="8">
        <f>(C80-'2019'!C118)/'2019'!C118</f>
        <v>1.3529411764705883</v>
      </c>
      <c r="O80" s="8">
        <f>(SUM(D80:K80)-SUM('2019'!D118:K118))/SUM('2019'!D118:K118)</f>
        <v>-0.5</v>
      </c>
      <c r="P80">
        <f>AVERAGE('2019'!B118,'2018'!B154)</f>
        <v>101</v>
      </c>
      <c r="Q80" s="8">
        <f t="shared" si="7"/>
        <v>-0.30693069306930693</v>
      </c>
      <c r="R80" s="8">
        <f>(B80-'[1]2020'!B51)/'[1]2020'!B51</f>
        <v>-0.17647058823529413</v>
      </c>
    </row>
    <row r="81" spans="1:18" x14ac:dyDescent="0.2">
      <c r="A81" s="5">
        <v>44394</v>
      </c>
      <c r="B81" s="23">
        <f t="shared" si="6"/>
        <v>56</v>
      </c>
      <c r="C81" s="7">
        <v>33</v>
      </c>
      <c r="D81" s="7">
        <v>13</v>
      </c>
      <c r="E81" s="7">
        <v>7</v>
      </c>
      <c r="F81" s="7"/>
      <c r="G81" s="7"/>
      <c r="H81" s="7">
        <v>1</v>
      </c>
      <c r="I81" s="7">
        <v>1</v>
      </c>
      <c r="J81" s="7"/>
      <c r="K81" s="7">
        <v>1</v>
      </c>
      <c r="L81" s="9" t="s">
        <v>26</v>
      </c>
      <c r="M81" s="8">
        <f>(B81-'2019'!B119)/'2019'!B119</f>
        <v>-0.26315789473684209</v>
      </c>
      <c r="N81" s="8">
        <f>(C81-'2019'!C119)/'2019'!C119</f>
        <v>-2.9411764705882353E-2</v>
      </c>
      <c r="O81" s="8">
        <f>(SUM(D81:K81)-SUM('2019'!D119:K119))/SUM('2019'!D119:K119)</f>
        <v>-0.45238095238095238</v>
      </c>
      <c r="P81">
        <f>AVERAGE('2019'!B119,'2018'!B155)</f>
        <v>68.5</v>
      </c>
      <c r="Q81" s="8">
        <f t="shared" si="7"/>
        <v>-0.18248175182481752</v>
      </c>
      <c r="R81" s="8">
        <f>(B81-'[1]2020'!B52)/'[1]2020'!B52</f>
        <v>1.8181818181818181E-2</v>
      </c>
    </row>
    <row r="82" spans="1:18" x14ac:dyDescent="0.2">
      <c r="A82" s="5">
        <v>44395</v>
      </c>
      <c r="B82" s="23">
        <f t="shared" si="6"/>
        <v>95</v>
      </c>
      <c r="C82" s="7">
        <v>71</v>
      </c>
      <c r="D82" s="7">
        <v>11</v>
      </c>
      <c r="E82" s="7">
        <v>8</v>
      </c>
      <c r="F82" s="7"/>
      <c r="G82" s="7">
        <v>2</v>
      </c>
      <c r="H82" s="7">
        <v>2</v>
      </c>
      <c r="I82" s="7"/>
      <c r="J82" s="7"/>
      <c r="K82" s="7">
        <v>1</v>
      </c>
      <c r="L82" s="9" t="s">
        <v>19</v>
      </c>
      <c r="M82" s="8">
        <f>(B82-'2019'!B120)/'2019'!B120</f>
        <v>-0.26923076923076922</v>
      </c>
      <c r="N82" s="8">
        <f>(C82-'2019'!C120)/'2019'!C120</f>
        <v>0.65116279069767447</v>
      </c>
      <c r="O82" s="8">
        <f>(SUM(D82:K82)-SUM('2019'!D120:K120))/SUM('2019'!D120:K120)</f>
        <v>-0.72413793103448276</v>
      </c>
      <c r="P82">
        <f>AVERAGE('2019'!B120,'2018'!B156)</f>
        <v>105</v>
      </c>
      <c r="Q82" s="8">
        <f t="shared" si="7"/>
        <v>-9.5238095238095233E-2</v>
      </c>
      <c r="R82" s="8">
        <f>(B82-'[1]2020'!B53)/'[1]2020'!B53</f>
        <v>-0.26923076923076922</v>
      </c>
    </row>
    <row r="83" spans="1:18" x14ac:dyDescent="0.2">
      <c r="A83" s="10">
        <v>44396</v>
      </c>
      <c r="B83" s="23">
        <f t="shared" si="6"/>
        <v>80</v>
      </c>
      <c r="C83" s="7">
        <v>42</v>
      </c>
      <c r="D83" s="7">
        <v>12</v>
      </c>
      <c r="E83" s="7">
        <v>18</v>
      </c>
      <c r="F83" s="7"/>
      <c r="G83" s="7"/>
      <c r="H83" s="7">
        <v>3</v>
      </c>
      <c r="I83" s="7"/>
      <c r="J83" s="7"/>
      <c r="K83" s="7">
        <v>5</v>
      </c>
      <c r="L83" s="9" t="s">
        <v>33</v>
      </c>
      <c r="M83" s="8">
        <f>(B83-'2019'!B121)/'2019'!B121</f>
        <v>-0.41605839416058393</v>
      </c>
      <c r="N83" s="8">
        <f>(C83-'2019'!C121)/'2019'!C121</f>
        <v>-0.26315789473684209</v>
      </c>
      <c r="O83" s="8">
        <f>(SUM(D83:K83)-SUM('2019'!D121:K121))/SUM('2019'!D121:K121)</f>
        <v>-0.52500000000000002</v>
      </c>
      <c r="P83">
        <f>AVERAGE('2019'!B121,'2018'!B157)</f>
        <v>108.5</v>
      </c>
      <c r="Q83" s="8">
        <f t="shared" si="7"/>
        <v>-0.26267281105990781</v>
      </c>
      <c r="R83" s="8">
        <f>(B83-'[1]2020'!B54)/'[1]2020'!B54</f>
        <v>-3.614457831325301E-2</v>
      </c>
    </row>
    <row r="84" spans="1:18" x14ac:dyDescent="0.2">
      <c r="A84" s="10">
        <v>44397</v>
      </c>
      <c r="B84" s="23">
        <f t="shared" si="6"/>
        <v>69</v>
      </c>
      <c r="C84" s="7">
        <v>25</v>
      </c>
      <c r="D84" s="7">
        <v>14</v>
      </c>
      <c r="E84" s="7">
        <v>5</v>
      </c>
      <c r="F84" s="7">
        <v>2</v>
      </c>
      <c r="G84" s="7">
        <v>7</v>
      </c>
      <c r="H84" s="7">
        <v>4</v>
      </c>
      <c r="I84" s="7"/>
      <c r="J84" s="7"/>
      <c r="K84" s="7">
        <v>12</v>
      </c>
      <c r="L84" s="9" t="s">
        <v>34</v>
      </c>
      <c r="M84" s="8">
        <f>(B84-'2019'!B122)/'2019'!B122</f>
        <v>-0.30303030303030304</v>
      </c>
      <c r="N84" s="8">
        <f>(C84-'2019'!C122)/'2019'!C122</f>
        <v>-0.53703703703703709</v>
      </c>
      <c r="O84" s="8">
        <f>(SUM(D84:K84)-SUM('2019'!D122:K122))/SUM('2019'!D122:K122)</f>
        <v>-2.2222222222222223E-2</v>
      </c>
      <c r="P84">
        <f>AVERAGE('2019'!B122,'2018'!B158)</f>
        <v>100.5</v>
      </c>
      <c r="Q84" s="8">
        <f t="shared" si="7"/>
        <v>-0.31343283582089554</v>
      </c>
      <c r="R84" s="8">
        <f>(B84-'[1]2020'!B55)/'[1]2020'!B55</f>
        <v>0.72499999999999998</v>
      </c>
    </row>
    <row r="85" spans="1:18" x14ac:dyDescent="0.2">
      <c r="A85" s="10">
        <v>44398</v>
      </c>
      <c r="B85" s="23">
        <f t="shared" si="6"/>
        <v>79</v>
      </c>
      <c r="C85" s="7">
        <v>36</v>
      </c>
      <c r="D85" s="7">
        <v>30</v>
      </c>
      <c r="E85" s="7">
        <v>4</v>
      </c>
      <c r="F85" s="7"/>
      <c r="G85" s="7"/>
      <c r="H85" s="7">
        <v>1</v>
      </c>
      <c r="I85" s="7"/>
      <c r="J85" s="7"/>
      <c r="K85" s="7">
        <v>8</v>
      </c>
      <c r="L85" s="9" t="s">
        <v>23</v>
      </c>
      <c r="M85" s="8">
        <f>(B85-'2019'!B123)/'2019'!B123</f>
        <v>-0.39694656488549618</v>
      </c>
      <c r="N85" s="8">
        <f>(C85-'2019'!C123)/'2019'!C123</f>
        <v>-0.63265306122448983</v>
      </c>
      <c r="O85" s="8">
        <f>(SUM(D85:K85)-SUM('2019'!D123:K123))/SUM('2019'!D123:K123)</f>
        <v>0.30303030303030304</v>
      </c>
      <c r="P85">
        <f>AVERAGE('2019'!B123,'2018'!B159)</f>
        <v>115.5</v>
      </c>
      <c r="Q85" s="8">
        <f t="shared" si="7"/>
        <v>-0.31601731601731603</v>
      </c>
      <c r="R85" s="8">
        <f>(B85-'[1]2020'!B56)/'[1]2020'!B56</f>
        <v>0.83720930232558144</v>
      </c>
    </row>
    <row r="86" spans="1:18" x14ac:dyDescent="0.2">
      <c r="A86" s="10">
        <v>44399</v>
      </c>
      <c r="B86" s="23">
        <f t="shared" si="6"/>
        <v>60</v>
      </c>
      <c r="C86" s="7">
        <v>18</v>
      </c>
      <c r="D86" s="7">
        <v>28</v>
      </c>
      <c r="E86" s="7">
        <v>11</v>
      </c>
      <c r="F86" s="7"/>
      <c r="G86" s="7">
        <v>3</v>
      </c>
      <c r="H86" s="7"/>
      <c r="I86" s="7"/>
      <c r="J86" s="7"/>
      <c r="M86" s="8">
        <f>(B86-'2019'!B124)/'2019'!B124</f>
        <v>-0.26829268292682928</v>
      </c>
      <c r="N86" s="8">
        <f>(C86-'2019'!C124)/'2019'!C124</f>
        <v>-0.35714285714285715</v>
      </c>
      <c r="O86" s="8">
        <f>(SUM(D86:K86)-SUM('2019'!D124:K124))/SUM('2019'!D124:K124)</f>
        <v>-0.22222222222222221</v>
      </c>
      <c r="P86">
        <f>AVERAGE('2019'!B124,'2018'!B160)</f>
        <v>118</v>
      </c>
      <c r="Q86" s="8">
        <f t="shared" si="7"/>
        <v>-0.49152542372881358</v>
      </c>
      <c r="R86" s="8">
        <f>(B86-'[1]2020'!B57)/'[1]2020'!B57</f>
        <v>0.42857142857142855</v>
      </c>
    </row>
    <row r="87" spans="1:18" x14ac:dyDescent="0.2">
      <c r="A87" s="10">
        <v>44400</v>
      </c>
      <c r="B87" s="23">
        <f t="shared" si="6"/>
        <v>53</v>
      </c>
      <c r="C87" s="7">
        <v>25</v>
      </c>
      <c r="D87" s="7">
        <v>15</v>
      </c>
      <c r="E87" s="7">
        <v>8</v>
      </c>
      <c r="F87" s="7"/>
      <c r="G87" s="7">
        <v>1</v>
      </c>
      <c r="H87" s="7"/>
      <c r="I87" s="7"/>
      <c r="J87" s="7"/>
      <c r="K87" s="7">
        <v>4</v>
      </c>
      <c r="L87" s="9" t="s">
        <v>35</v>
      </c>
      <c r="M87" s="8">
        <f>(B87-'2019'!B125)/'2019'!B125</f>
        <v>-0.42391304347826086</v>
      </c>
      <c r="N87" s="8">
        <f>(C87-'2019'!C125)/'2019'!C125</f>
        <v>-0.19354838709677419</v>
      </c>
      <c r="O87" s="8">
        <f>(SUM(D87:K87)-SUM('2019'!D125:K125))/SUM('2019'!D125:K125)</f>
        <v>-0.54098360655737709</v>
      </c>
      <c r="P87">
        <f>AVERAGE('2019'!B125,'2018'!B161)</f>
        <v>99.5</v>
      </c>
      <c r="Q87" s="8">
        <f t="shared" si="7"/>
        <v>-0.46733668341708545</v>
      </c>
      <c r="R87" s="8">
        <f>(B87-'[1]2020'!B58)/'[1]2020'!B58</f>
        <v>-0.2318840579710145</v>
      </c>
    </row>
    <row r="88" spans="1:18" x14ac:dyDescent="0.2">
      <c r="A88" s="5">
        <v>44401</v>
      </c>
      <c r="B88" s="23">
        <f t="shared" si="6"/>
        <v>63</v>
      </c>
      <c r="C88" s="7">
        <v>36</v>
      </c>
      <c r="D88" s="7">
        <v>17</v>
      </c>
      <c r="E88" s="7">
        <v>5</v>
      </c>
      <c r="F88" s="7"/>
      <c r="G88" s="7">
        <v>1</v>
      </c>
      <c r="H88" s="7">
        <v>4</v>
      </c>
      <c r="I88" s="7"/>
      <c r="J88" s="7"/>
      <c r="K88" s="7"/>
      <c r="L88" s="9" t="s">
        <v>36</v>
      </c>
      <c r="M88" s="8">
        <f>(B88-'2019'!B126)/'2019'!B126</f>
        <v>-0.59872611464968151</v>
      </c>
      <c r="N88" s="8">
        <f>(C88-'2019'!C126)/'2019'!C126</f>
        <v>-2.7027027027027029E-2</v>
      </c>
      <c r="O88" s="8">
        <f>(SUM(D88:K88)-SUM('2019'!D126:K126))/SUM('2019'!D126:K126)</f>
        <v>-0.77500000000000002</v>
      </c>
      <c r="P88">
        <f>AVERAGE('2019'!B126,'2018'!B162)</f>
        <v>117</v>
      </c>
      <c r="Q88" s="8">
        <f t="shared" si="7"/>
        <v>-0.46153846153846156</v>
      </c>
      <c r="R88" s="8">
        <f>(B88-'[1]2020'!B59)/'[1]2020'!B59</f>
        <v>3.2786885245901641E-2</v>
      </c>
    </row>
    <row r="89" spans="1:18" x14ac:dyDescent="0.2">
      <c r="A89" s="5">
        <v>44402</v>
      </c>
      <c r="B89" s="23">
        <f t="shared" si="6"/>
        <v>55</v>
      </c>
      <c r="C89" s="7">
        <v>25</v>
      </c>
      <c r="D89" s="7">
        <v>10</v>
      </c>
      <c r="E89" s="7">
        <v>11</v>
      </c>
      <c r="F89" s="7"/>
      <c r="G89" s="7"/>
      <c r="H89" s="7">
        <v>4</v>
      </c>
      <c r="I89" s="7">
        <v>5</v>
      </c>
      <c r="J89" s="7"/>
      <c r="K89" s="7"/>
      <c r="L89" s="9"/>
      <c r="M89" s="8">
        <f>(B89-'2019'!B127)/'2019'!B127</f>
        <v>-0.3888888888888889</v>
      </c>
      <c r="N89" s="8">
        <f>(C89-'2019'!C127)/'2019'!C127</f>
        <v>-0.24242424242424243</v>
      </c>
      <c r="O89" s="8">
        <f>(SUM(D89:K89)-SUM('2019'!D127:K127))/SUM('2019'!D127:K127)</f>
        <v>-0.47368421052631576</v>
      </c>
      <c r="P89">
        <f>AVERAGE('2019'!B127,'2018'!B163)</f>
        <v>92</v>
      </c>
      <c r="Q89" s="8">
        <f t="shared" si="7"/>
        <v>-0.40217391304347827</v>
      </c>
      <c r="R89" s="8">
        <f>(B89-'[1]2020'!B60)/'[1]2020'!B60</f>
        <v>0.19565217391304349</v>
      </c>
    </row>
    <row r="90" spans="1:18" x14ac:dyDescent="0.2">
      <c r="A90" s="10">
        <v>44403</v>
      </c>
      <c r="B90" s="23">
        <f t="shared" si="6"/>
        <v>63</v>
      </c>
      <c r="C90" s="7">
        <v>17</v>
      </c>
      <c r="D90" s="7">
        <v>21</v>
      </c>
      <c r="E90" s="7">
        <v>4</v>
      </c>
      <c r="F90" s="7"/>
      <c r="G90" s="7">
        <v>5</v>
      </c>
      <c r="H90" s="7">
        <v>10</v>
      </c>
      <c r="I90" s="7"/>
      <c r="J90" s="7"/>
      <c r="K90" s="7">
        <v>6</v>
      </c>
      <c r="L90" s="9" t="s">
        <v>37</v>
      </c>
      <c r="M90" s="8">
        <f>(B90-'2019'!B128)/'2019'!B128</f>
        <v>-0.24096385542168675</v>
      </c>
      <c r="N90" s="8">
        <f>(C90-'2019'!C128)/'2019'!C128</f>
        <v>-0.34615384615384615</v>
      </c>
      <c r="O90" s="8">
        <f>(SUM(D90:K90)-SUM('2019'!D128:K128))/SUM('2019'!D128:K128)</f>
        <v>-0.19298245614035087</v>
      </c>
      <c r="P90">
        <f>AVERAGE('2019'!B128,'2018'!B164)</f>
        <v>81.5</v>
      </c>
      <c r="Q90" s="8">
        <f t="shared" si="7"/>
        <v>-0.22699386503067484</v>
      </c>
      <c r="R90" s="8">
        <f>(B90-'[1]2020'!B61)/'[1]2020'!B61</f>
        <v>-0.19230769230769232</v>
      </c>
    </row>
    <row r="91" spans="1:18" x14ac:dyDescent="0.2">
      <c r="A91" s="10">
        <v>44404</v>
      </c>
      <c r="B91" s="23">
        <f t="shared" si="6"/>
        <v>106</v>
      </c>
      <c r="C91" s="7">
        <v>43</v>
      </c>
      <c r="D91" s="7">
        <v>24</v>
      </c>
      <c r="E91" s="7">
        <v>26</v>
      </c>
      <c r="F91" s="7"/>
      <c r="G91" s="7">
        <v>6</v>
      </c>
      <c r="H91" s="7">
        <v>5</v>
      </c>
      <c r="I91" s="7"/>
      <c r="J91" s="7"/>
      <c r="K91" s="7">
        <v>2</v>
      </c>
      <c r="L91" s="9" t="s">
        <v>23</v>
      </c>
      <c r="M91" s="8">
        <f>(B91-'2019'!B129)/'2019'!B129</f>
        <v>0.92727272727272725</v>
      </c>
      <c r="N91" s="8">
        <f>(C91-'2019'!C129)/'2019'!C129</f>
        <v>1.0476190476190477</v>
      </c>
      <c r="O91" s="8">
        <f>(SUM(D91:K91)-SUM('2019'!D129:K129))/SUM('2019'!D129:K129)</f>
        <v>0.8529411764705882</v>
      </c>
      <c r="P91">
        <f>AVERAGE('2019'!B129,'2018'!B165)</f>
        <v>79</v>
      </c>
      <c r="Q91" s="8">
        <f t="shared" si="7"/>
        <v>0.34177215189873417</v>
      </c>
      <c r="R91" s="8">
        <f>(B91-'[1]2020'!B62)/'[1]2020'!B62</f>
        <v>0.70967741935483875</v>
      </c>
    </row>
    <row r="92" spans="1:18" x14ac:dyDescent="0.2">
      <c r="A92" s="10">
        <v>44405</v>
      </c>
      <c r="B92" s="23">
        <f t="shared" si="6"/>
        <v>74</v>
      </c>
      <c r="C92" s="7">
        <v>38</v>
      </c>
      <c r="D92" s="7">
        <v>7</v>
      </c>
      <c r="E92" s="7">
        <v>18</v>
      </c>
      <c r="F92" s="7"/>
      <c r="G92" s="7"/>
      <c r="H92" s="7">
        <v>5</v>
      </c>
      <c r="I92" s="7">
        <v>2</v>
      </c>
      <c r="J92" s="7">
        <v>4</v>
      </c>
      <c r="K92" s="7"/>
      <c r="L92" s="9"/>
      <c r="M92" s="8">
        <f>(B92-'2019'!B130)/'2019'!B130</f>
        <v>-0.4263565891472868</v>
      </c>
      <c r="N92" s="8">
        <f>(C92-'2019'!C130)/'2019'!C130</f>
        <v>-0.38709677419354838</v>
      </c>
      <c r="O92" s="8">
        <f>(SUM(D92:K92)-SUM('2019'!D130:K130))/SUM('2019'!D130:K130)</f>
        <v>-0.46268656716417911</v>
      </c>
      <c r="P92">
        <f>AVERAGE('2019'!B130,'2018'!B166)</f>
        <v>110.5</v>
      </c>
      <c r="Q92" s="8">
        <f t="shared" si="7"/>
        <v>-0.33031674208144796</v>
      </c>
      <c r="R92" s="8">
        <f>(B92-'[1]2020'!B63)/'[1]2020'!B63</f>
        <v>-0.3983739837398374</v>
      </c>
    </row>
    <row r="93" spans="1:18" x14ac:dyDescent="0.2">
      <c r="A93" s="10">
        <v>44406</v>
      </c>
      <c r="B93" s="23">
        <f t="shared" si="6"/>
        <v>58</v>
      </c>
      <c r="C93" s="7">
        <v>23</v>
      </c>
      <c r="D93" s="7">
        <v>10</v>
      </c>
      <c r="E93" s="7">
        <v>8</v>
      </c>
      <c r="F93" s="7"/>
      <c r="G93" s="7"/>
      <c r="H93" s="7">
        <v>12</v>
      </c>
      <c r="I93" s="7">
        <v>1</v>
      </c>
      <c r="J93" s="7">
        <v>2</v>
      </c>
      <c r="K93" s="7">
        <v>2</v>
      </c>
      <c r="L93" s="9" t="s">
        <v>19</v>
      </c>
      <c r="M93" s="8">
        <f>(B93-'2019'!B131)/'2019'!B131</f>
        <v>-0.24675324675324675</v>
      </c>
      <c r="N93" s="8">
        <f>(C93-'2019'!C131)/'2019'!C131</f>
        <v>0.15</v>
      </c>
      <c r="O93" s="8">
        <f>(SUM(D93:K93)-SUM('2019'!D131:K131))/SUM('2019'!D131:K131)</f>
        <v>-0.38596491228070173</v>
      </c>
      <c r="P93">
        <f>AVERAGE('2019'!B131,'2018'!B167)</f>
        <v>113</v>
      </c>
      <c r="Q93" s="8">
        <f t="shared" si="7"/>
        <v>-0.48672566371681414</v>
      </c>
      <c r="R93" s="8">
        <f>(B93-'[1]2020'!B64)/'[1]2020'!B64</f>
        <v>-3.3333333333333333E-2</v>
      </c>
    </row>
    <row r="94" spans="1:18" x14ac:dyDescent="0.2">
      <c r="A94" s="10">
        <v>44407</v>
      </c>
      <c r="B94" s="23">
        <f t="shared" si="6"/>
        <v>57</v>
      </c>
      <c r="C94" s="7">
        <v>28</v>
      </c>
      <c r="D94" s="7">
        <v>6</v>
      </c>
      <c r="E94" s="7">
        <v>9</v>
      </c>
      <c r="F94" s="7"/>
      <c r="G94" s="7">
        <v>6</v>
      </c>
      <c r="H94" s="7">
        <v>4</v>
      </c>
      <c r="I94" s="7"/>
      <c r="J94" s="7"/>
      <c r="K94" s="7">
        <v>4</v>
      </c>
      <c r="L94" s="9" t="s">
        <v>38</v>
      </c>
      <c r="M94" s="8">
        <f>(B94-'2019'!B132)/'2019'!B132</f>
        <v>-0.47706422018348627</v>
      </c>
      <c r="N94" s="8">
        <f>(C94-'2019'!C132)/'2019'!C132</f>
        <v>0.12</v>
      </c>
      <c r="O94" s="8">
        <f>(SUM(D94:K94)-SUM('2019'!D132:K132))/SUM('2019'!D132:K132)</f>
        <v>-0.65476190476190477</v>
      </c>
      <c r="P94">
        <f>AVERAGE('2019'!B132,'2018'!B168)</f>
        <v>106.5</v>
      </c>
      <c r="Q94" s="8">
        <f t="shared" si="7"/>
        <v>-0.46478873239436619</v>
      </c>
      <c r="R94" s="8">
        <f>(B94-'[1]2020'!B65)/'[1]2020'!B65</f>
        <v>0.5</v>
      </c>
    </row>
    <row r="95" spans="1:18" x14ac:dyDescent="0.2">
      <c r="A95" s="5">
        <v>44408</v>
      </c>
      <c r="B95" s="23">
        <f t="shared" si="6"/>
        <v>34</v>
      </c>
      <c r="C95" s="7">
        <v>15</v>
      </c>
      <c r="D95" s="7">
        <v>7</v>
      </c>
      <c r="E95" s="7">
        <v>4</v>
      </c>
      <c r="F95" s="7"/>
      <c r="G95" s="7"/>
      <c r="H95" s="7">
        <v>2</v>
      </c>
      <c r="I95" s="7">
        <v>4</v>
      </c>
      <c r="J95" s="7">
        <v>2</v>
      </c>
      <c r="K95" s="7"/>
      <c r="L95" s="9" t="s">
        <v>39</v>
      </c>
      <c r="M95" s="8">
        <f>(B95-'2019'!B133)/'2019'!B133</f>
        <v>-0.72357723577235777</v>
      </c>
      <c r="N95" s="8">
        <f>(C95-'2019'!C133)/'2019'!C133</f>
        <v>-0.55882352941176472</v>
      </c>
      <c r="O95" s="8">
        <f>(SUM(D95:K95)-SUM('2019'!D133:K133))/SUM('2019'!D133:K133)</f>
        <v>-0.7865168539325843</v>
      </c>
      <c r="P95">
        <f>AVERAGE('2019'!B133,'2018'!B169)</f>
        <v>96</v>
      </c>
      <c r="Q95" s="8">
        <f t="shared" si="7"/>
        <v>-0.64583333333333337</v>
      </c>
      <c r="R95" s="8">
        <f>(B95-'[1]2020'!B66)/'[1]2020'!B66</f>
        <v>-0.37037037037037035</v>
      </c>
    </row>
    <row r="96" spans="1:18" x14ac:dyDescent="0.2">
      <c r="A96" s="24" t="s">
        <v>20</v>
      </c>
      <c r="B96" s="25">
        <f t="shared" ref="B96:K96" si="8">SUM(B65:B95)</f>
        <v>1740</v>
      </c>
      <c r="C96" s="25">
        <f t="shared" si="8"/>
        <v>913</v>
      </c>
      <c r="D96" s="25">
        <f t="shared" si="8"/>
        <v>337</v>
      </c>
      <c r="E96" s="25">
        <f t="shared" si="8"/>
        <v>264</v>
      </c>
      <c r="F96" s="25">
        <f t="shared" si="8"/>
        <v>2</v>
      </c>
      <c r="G96" s="25">
        <f t="shared" si="8"/>
        <v>56</v>
      </c>
      <c r="H96" s="25">
        <f t="shared" si="8"/>
        <v>73</v>
      </c>
      <c r="I96" s="25">
        <f t="shared" si="8"/>
        <v>21</v>
      </c>
      <c r="J96" s="25">
        <f t="shared" si="8"/>
        <v>10</v>
      </c>
      <c r="K96" s="25">
        <f t="shared" si="8"/>
        <v>64</v>
      </c>
      <c r="L96" s="9"/>
      <c r="M96" s="8">
        <f>(B96-'2019'!B134)/'2019'!B134</f>
        <v>-0.4164989939637827</v>
      </c>
      <c r="N96" s="8">
        <f>(C96-'2019'!C134)/'2019'!C134</f>
        <v>-0.1977152899824253</v>
      </c>
      <c r="O96" s="8">
        <f>(SUM(D96:K96)-SUM('2019'!D134:K134))/SUM('2019'!D134:K134)</f>
        <v>-0.55151843817787416</v>
      </c>
      <c r="P96">
        <f>AVERAGE('2019'!B134,'2018'!B170)</f>
        <v>2851</v>
      </c>
      <c r="Q96" s="8">
        <f t="shared" si="7"/>
        <v>-0.38968782883198877</v>
      </c>
      <c r="R96" s="8">
        <f>(B96-'[1]2020'!B67)/'[1]2020'!B67</f>
        <v>-3.8142620232172471E-2</v>
      </c>
    </row>
    <row r="97" spans="1:12" x14ac:dyDescent="0.2">
      <c r="A97" s="26"/>
      <c r="B97" s="14"/>
      <c r="C97" s="14"/>
      <c r="D97" s="14"/>
      <c r="E97" s="14"/>
      <c r="F97" s="14"/>
      <c r="G97" s="14"/>
      <c r="H97" s="14"/>
      <c r="I97" s="14"/>
      <c r="J97" s="14"/>
      <c r="K97" s="15"/>
      <c r="L97" s="9"/>
    </row>
    <row r="98" spans="1:12" ht="18.75" x14ac:dyDescent="0.3">
      <c r="A98" s="225" t="s">
        <v>40</v>
      </c>
      <c r="B98" s="225"/>
      <c r="C98" s="225"/>
      <c r="D98" s="225"/>
      <c r="E98" s="225"/>
      <c r="F98" s="225"/>
      <c r="G98" s="225"/>
      <c r="H98" s="225"/>
      <c r="I98" s="225"/>
      <c r="J98" s="225"/>
      <c r="K98" s="225"/>
      <c r="L98" s="9"/>
    </row>
    <row r="99" spans="1:12" ht="15" x14ac:dyDescent="0.25">
      <c r="A99" s="3" t="s">
        <v>1</v>
      </c>
      <c r="B99" s="3" t="s">
        <v>2</v>
      </c>
      <c r="C99" s="3" t="s">
        <v>3</v>
      </c>
      <c r="D99" s="3" t="s">
        <v>4</v>
      </c>
      <c r="E99" s="3" t="s">
        <v>5</v>
      </c>
      <c r="F99" s="3" t="s">
        <v>6</v>
      </c>
      <c r="G99" s="3" t="s">
        <v>7</v>
      </c>
      <c r="H99" s="3" t="s">
        <v>8</v>
      </c>
      <c r="I99" s="3" t="s">
        <v>9</v>
      </c>
      <c r="J99" s="3" t="s">
        <v>10</v>
      </c>
      <c r="K99" s="3" t="s">
        <v>11</v>
      </c>
      <c r="L99" s="9"/>
    </row>
    <row r="100" spans="1:12" x14ac:dyDescent="0.2">
      <c r="A100" s="5">
        <v>44409</v>
      </c>
      <c r="B100" s="6">
        <f t="shared" ref="B100:B130" si="9">SUM(C100:K100)</f>
        <v>87</v>
      </c>
      <c r="C100" s="7">
        <v>46</v>
      </c>
      <c r="D100" s="7">
        <v>32</v>
      </c>
      <c r="E100" s="7">
        <v>3</v>
      </c>
      <c r="F100" s="7"/>
      <c r="G100" s="7"/>
      <c r="H100" s="7">
        <v>4</v>
      </c>
      <c r="I100" s="7"/>
      <c r="J100" s="7"/>
      <c r="K100" s="7">
        <v>2</v>
      </c>
      <c r="L100" s="9" t="s">
        <v>22</v>
      </c>
    </row>
    <row r="101" spans="1:12" x14ac:dyDescent="0.2">
      <c r="A101" s="10">
        <v>44410</v>
      </c>
      <c r="B101" s="6">
        <f t="shared" si="9"/>
        <v>103</v>
      </c>
      <c r="C101" s="7">
        <v>44</v>
      </c>
      <c r="D101" s="7">
        <v>23</v>
      </c>
      <c r="E101" s="7">
        <v>13</v>
      </c>
      <c r="F101" s="7"/>
      <c r="G101" s="7"/>
      <c r="H101" s="7">
        <v>20</v>
      </c>
      <c r="I101" s="7"/>
      <c r="J101" s="7"/>
      <c r="K101" s="7">
        <v>3</v>
      </c>
      <c r="L101" s="9" t="s">
        <v>23</v>
      </c>
    </row>
    <row r="102" spans="1:12" x14ac:dyDescent="0.2">
      <c r="A102" s="10">
        <v>44411</v>
      </c>
      <c r="B102" s="6">
        <f t="shared" si="9"/>
        <v>93</v>
      </c>
      <c r="C102" s="7">
        <v>45</v>
      </c>
      <c r="D102" s="7">
        <v>24</v>
      </c>
      <c r="E102" s="7">
        <v>13</v>
      </c>
      <c r="F102" s="7"/>
      <c r="G102" s="7">
        <v>2</v>
      </c>
      <c r="H102" s="7">
        <v>2</v>
      </c>
      <c r="I102" s="7">
        <v>3</v>
      </c>
      <c r="J102" s="7"/>
      <c r="K102" s="7">
        <v>4</v>
      </c>
      <c r="L102" s="9" t="s">
        <v>41</v>
      </c>
    </row>
    <row r="103" spans="1:12" x14ac:dyDescent="0.2">
      <c r="A103" s="10">
        <v>44412</v>
      </c>
      <c r="B103" s="6">
        <f t="shared" si="9"/>
        <v>118</v>
      </c>
      <c r="C103" s="7">
        <v>52</v>
      </c>
      <c r="D103" s="7">
        <v>38</v>
      </c>
      <c r="E103" s="7">
        <v>12</v>
      </c>
      <c r="F103" s="7">
        <v>1</v>
      </c>
      <c r="G103" s="7">
        <v>1</v>
      </c>
      <c r="H103" s="7">
        <v>7</v>
      </c>
      <c r="I103" s="7"/>
      <c r="J103" s="7"/>
      <c r="K103" s="7">
        <v>7</v>
      </c>
      <c r="L103" s="9" t="s">
        <v>42</v>
      </c>
    </row>
    <row r="104" spans="1:12" x14ac:dyDescent="0.2">
      <c r="A104" s="10">
        <v>44413</v>
      </c>
      <c r="B104" s="6">
        <f t="shared" si="9"/>
        <v>49</v>
      </c>
      <c r="C104" s="7">
        <v>28</v>
      </c>
      <c r="D104" s="7">
        <v>12</v>
      </c>
      <c r="E104" s="7">
        <v>4</v>
      </c>
      <c r="F104" s="7"/>
      <c r="G104" s="7"/>
      <c r="H104" s="7">
        <v>3</v>
      </c>
      <c r="I104" s="7"/>
      <c r="J104" s="7"/>
      <c r="K104" s="7">
        <v>2</v>
      </c>
      <c r="L104" s="27" t="s">
        <v>43</v>
      </c>
    </row>
    <row r="105" spans="1:12" x14ac:dyDescent="0.2">
      <c r="A105" s="10">
        <v>44414</v>
      </c>
      <c r="B105" s="6">
        <f t="shared" si="9"/>
        <v>35</v>
      </c>
      <c r="C105" s="7">
        <v>17</v>
      </c>
      <c r="D105" s="7">
        <v>6</v>
      </c>
      <c r="E105" s="7">
        <v>5</v>
      </c>
      <c r="F105" s="7"/>
      <c r="G105" s="7"/>
      <c r="H105" s="7">
        <v>5</v>
      </c>
      <c r="I105" s="7"/>
      <c r="J105" s="7"/>
      <c r="K105" s="7">
        <v>2</v>
      </c>
      <c r="L105" s="9" t="s">
        <v>28</v>
      </c>
    </row>
    <row r="106" spans="1:12" x14ac:dyDescent="0.2">
      <c r="A106" s="5">
        <v>44415</v>
      </c>
      <c r="B106" s="6">
        <f t="shared" si="9"/>
        <v>54</v>
      </c>
      <c r="C106" s="7">
        <v>27</v>
      </c>
      <c r="D106" s="7">
        <v>13</v>
      </c>
      <c r="E106" s="7">
        <v>7</v>
      </c>
      <c r="F106" s="7"/>
      <c r="G106" s="7">
        <v>2</v>
      </c>
      <c r="H106" s="7">
        <v>4</v>
      </c>
      <c r="I106" s="7">
        <v>1</v>
      </c>
      <c r="J106" s="7"/>
      <c r="K106" s="7"/>
      <c r="L106" s="9"/>
    </row>
    <row r="107" spans="1:12" x14ac:dyDescent="0.2">
      <c r="A107" s="5">
        <v>44416</v>
      </c>
      <c r="B107" s="6">
        <f t="shared" si="9"/>
        <v>93</v>
      </c>
      <c r="C107" s="7">
        <v>55</v>
      </c>
      <c r="D107" s="7">
        <v>15</v>
      </c>
      <c r="E107" s="7">
        <v>11</v>
      </c>
      <c r="F107" s="7"/>
      <c r="G107" s="7"/>
      <c r="H107" s="7"/>
      <c r="I107" s="7">
        <v>1</v>
      </c>
      <c r="J107" s="7"/>
      <c r="K107" s="7">
        <v>11</v>
      </c>
      <c r="L107" s="9" t="s">
        <v>443</v>
      </c>
    </row>
    <row r="108" spans="1:12" x14ac:dyDescent="0.2">
      <c r="A108" s="10">
        <v>44417</v>
      </c>
      <c r="B108" s="6">
        <f t="shared" si="9"/>
        <v>107</v>
      </c>
      <c r="C108" s="7">
        <v>38</v>
      </c>
      <c r="D108" s="7">
        <v>36</v>
      </c>
      <c r="E108" s="7">
        <v>17</v>
      </c>
      <c r="F108" s="7"/>
      <c r="G108" s="7"/>
      <c r="H108" s="7">
        <v>12</v>
      </c>
      <c r="I108" s="7">
        <v>2</v>
      </c>
      <c r="J108" s="7"/>
      <c r="K108" s="7">
        <v>2</v>
      </c>
      <c r="L108" s="9" t="s">
        <v>44</v>
      </c>
    </row>
    <row r="109" spans="1:12" x14ac:dyDescent="0.2">
      <c r="A109" s="10">
        <v>44418</v>
      </c>
      <c r="B109" s="6">
        <f t="shared" si="9"/>
        <v>135</v>
      </c>
      <c r="C109" s="7">
        <v>65</v>
      </c>
      <c r="D109" s="7">
        <v>33</v>
      </c>
      <c r="E109" s="7">
        <v>23</v>
      </c>
      <c r="F109" s="7"/>
      <c r="G109" s="7"/>
      <c r="H109" s="7">
        <v>4</v>
      </c>
      <c r="I109" s="7"/>
      <c r="J109" s="7"/>
      <c r="K109" s="7">
        <v>10</v>
      </c>
      <c r="L109" s="9" t="s">
        <v>45</v>
      </c>
    </row>
    <row r="110" spans="1:12" x14ac:dyDescent="0.2">
      <c r="A110" s="10">
        <v>44419</v>
      </c>
      <c r="B110" s="6">
        <f t="shared" si="9"/>
        <v>142</v>
      </c>
      <c r="C110" s="7">
        <v>71</v>
      </c>
      <c r="D110" s="7">
        <v>29</v>
      </c>
      <c r="E110" s="7">
        <v>19</v>
      </c>
      <c r="F110" s="7"/>
      <c r="G110" s="7">
        <v>5</v>
      </c>
      <c r="H110" s="7">
        <v>10</v>
      </c>
      <c r="I110" s="7"/>
      <c r="J110" s="7"/>
      <c r="K110" s="7">
        <v>8</v>
      </c>
      <c r="L110" s="9" t="s">
        <v>46</v>
      </c>
    </row>
    <row r="111" spans="1:12" x14ac:dyDescent="0.2">
      <c r="A111" s="10">
        <v>44420</v>
      </c>
      <c r="B111" s="6">
        <f t="shared" si="9"/>
        <v>124</v>
      </c>
      <c r="C111" s="7">
        <v>69</v>
      </c>
      <c r="D111" s="7">
        <v>30</v>
      </c>
      <c r="E111" s="7">
        <v>15</v>
      </c>
      <c r="F111" s="7"/>
      <c r="G111" s="7">
        <v>2</v>
      </c>
      <c r="H111" s="7">
        <v>7</v>
      </c>
      <c r="I111" s="7">
        <v>1</v>
      </c>
      <c r="J111" s="7"/>
      <c r="K111" s="7"/>
      <c r="L111" s="9"/>
    </row>
    <row r="112" spans="1:12" x14ac:dyDescent="0.2">
      <c r="A112" s="10">
        <v>44421</v>
      </c>
      <c r="B112" s="6">
        <f t="shared" si="9"/>
        <v>54</v>
      </c>
      <c r="C112" s="7">
        <v>45</v>
      </c>
      <c r="D112" s="7">
        <v>6</v>
      </c>
      <c r="E112" s="7"/>
      <c r="F112" s="7"/>
      <c r="G112" s="7"/>
      <c r="H112" s="7"/>
      <c r="I112" s="7">
        <v>1</v>
      </c>
      <c r="J112" s="7"/>
      <c r="K112" s="7">
        <v>2</v>
      </c>
      <c r="L112" s="9" t="s">
        <v>47</v>
      </c>
    </row>
    <row r="113" spans="1:12" x14ac:dyDescent="0.2">
      <c r="A113" s="5">
        <v>44422</v>
      </c>
      <c r="B113" s="6">
        <f t="shared" si="9"/>
        <v>101</v>
      </c>
      <c r="C113" s="7">
        <v>71</v>
      </c>
      <c r="D113" s="7">
        <v>16</v>
      </c>
      <c r="E113" s="7">
        <v>5</v>
      </c>
      <c r="F113" s="7"/>
      <c r="G113" s="7"/>
      <c r="H113" s="7"/>
      <c r="J113" s="7"/>
      <c r="K113" s="7">
        <v>9</v>
      </c>
      <c r="L113" s="9" t="s">
        <v>48</v>
      </c>
    </row>
    <row r="114" spans="1:12" x14ac:dyDescent="0.2">
      <c r="A114" s="5">
        <v>44423</v>
      </c>
      <c r="B114" s="6">
        <f t="shared" si="9"/>
        <v>113</v>
      </c>
      <c r="C114" s="7">
        <v>75</v>
      </c>
      <c r="D114" s="7">
        <v>30</v>
      </c>
      <c r="E114" s="7">
        <v>6</v>
      </c>
      <c r="F114" s="7"/>
      <c r="G114" s="7"/>
      <c r="H114" s="7"/>
      <c r="I114" s="7">
        <v>1</v>
      </c>
      <c r="J114" s="7"/>
      <c r="K114" s="7">
        <v>1</v>
      </c>
      <c r="L114" s="9" t="s">
        <v>23</v>
      </c>
    </row>
    <row r="115" spans="1:12" x14ac:dyDescent="0.2">
      <c r="A115" s="10">
        <v>44424</v>
      </c>
      <c r="B115" s="6">
        <f t="shared" si="9"/>
        <v>162</v>
      </c>
      <c r="C115" s="7">
        <v>82</v>
      </c>
      <c r="D115" s="7">
        <v>44</v>
      </c>
      <c r="E115" s="7">
        <v>15</v>
      </c>
      <c r="F115" s="7"/>
      <c r="G115" s="7">
        <v>2</v>
      </c>
      <c r="H115" s="7">
        <v>16</v>
      </c>
      <c r="I115" s="7">
        <v>3</v>
      </c>
      <c r="J115" s="7"/>
      <c r="K115" s="7"/>
      <c r="L115" s="9"/>
    </row>
    <row r="116" spans="1:12" x14ac:dyDescent="0.2">
      <c r="A116" s="10">
        <v>44425</v>
      </c>
      <c r="B116" s="6">
        <f t="shared" si="9"/>
        <v>186</v>
      </c>
      <c r="C116" s="7">
        <v>104</v>
      </c>
      <c r="D116" s="7">
        <v>40</v>
      </c>
      <c r="E116" s="7">
        <v>33</v>
      </c>
      <c r="F116" s="7"/>
      <c r="G116" s="7">
        <v>2</v>
      </c>
      <c r="H116" s="7">
        <v>2</v>
      </c>
      <c r="I116" s="7">
        <v>2</v>
      </c>
      <c r="J116" s="7"/>
      <c r="K116" s="7">
        <v>3</v>
      </c>
      <c r="L116" s="9" t="s">
        <v>49</v>
      </c>
    </row>
    <row r="117" spans="1:12" x14ac:dyDescent="0.2">
      <c r="A117" s="10">
        <v>44426</v>
      </c>
      <c r="B117" s="6">
        <f t="shared" si="9"/>
        <v>154</v>
      </c>
      <c r="C117" s="7">
        <v>93</v>
      </c>
      <c r="D117" s="7">
        <v>30</v>
      </c>
      <c r="E117" s="7">
        <v>10</v>
      </c>
      <c r="F117" s="7"/>
      <c r="G117" s="7">
        <v>4</v>
      </c>
      <c r="H117" s="7">
        <v>15</v>
      </c>
      <c r="I117" s="7">
        <v>2</v>
      </c>
      <c r="J117" s="7"/>
    </row>
    <row r="118" spans="1:12" x14ac:dyDescent="0.2">
      <c r="A118" s="10">
        <v>44427</v>
      </c>
      <c r="B118" s="6">
        <f t="shared" si="9"/>
        <v>107</v>
      </c>
      <c r="C118" s="7">
        <v>54</v>
      </c>
      <c r="D118" s="7">
        <v>18</v>
      </c>
      <c r="E118" s="7">
        <v>14</v>
      </c>
      <c r="F118" s="7"/>
      <c r="G118" s="7">
        <v>1</v>
      </c>
      <c r="H118" s="7"/>
      <c r="I118" s="7"/>
      <c r="J118" s="7"/>
      <c r="K118" s="7">
        <v>20</v>
      </c>
      <c r="L118" s="9" t="s">
        <v>29</v>
      </c>
    </row>
    <row r="119" spans="1:12" x14ac:dyDescent="0.2">
      <c r="A119" s="10">
        <v>44428</v>
      </c>
      <c r="B119" s="6">
        <f t="shared" si="9"/>
        <v>114</v>
      </c>
      <c r="C119" s="7">
        <v>78</v>
      </c>
      <c r="D119" s="7">
        <v>19</v>
      </c>
      <c r="E119" s="7">
        <v>12</v>
      </c>
      <c r="F119" s="7"/>
      <c r="G119" s="7"/>
      <c r="H119" s="7">
        <v>1</v>
      </c>
      <c r="I119" s="7"/>
      <c r="J119" s="7"/>
      <c r="K119" s="7">
        <v>4</v>
      </c>
      <c r="L119" s="9" t="s">
        <v>47</v>
      </c>
    </row>
    <row r="120" spans="1:12" x14ac:dyDescent="0.2">
      <c r="A120" s="5">
        <v>44429</v>
      </c>
      <c r="B120" s="6">
        <f t="shared" si="9"/>
        <v>72</v>
      </c>
      <c r="C120" s="7">
        <v>51</v>
      </c>
      <c r="D120" s="7">
        <v>7</v>
      </c>
      <c r="E120" s="7">
        <v>5</v>
      </c>
      <c r="F120" s="7"/>
      <c r="G120" s="7"/>
      <c r="H120" s="7">
        <v>7</v>
      </c>
      <c r="I120" s="7">
        <v>2</v>
      </c>
      <c r="J120" s="7"/>
      <c r="K120" s="7"/>
      <c r="L120" s="9"/>
    </row>
    <row r="121" spans="1:12" x14ac:dyDescent="0.2">
      <c r="A121" s="5">
        <v>44430</v>
      </c>
      <c r="B121" s="6">
        <f t="shared" si="9"/>
        <v>84</v>
      </c>
      <c r="C121" s="7">
        <v>53</v>
      </c>
      <c r="D121" s="7">
        <v>19</v>
      </c>
      <c r="E121" s="7">
        <v>12</v>
      </c>
      <c r="F121" s="7"/>
      <c r="G121" s="7"/>
      <c r="H121" s="7"/>
      <c r="I121" s="7"/>
      <c r="J121" s="7"/>
      <c r="K121" s="7"/>
      <c r="L121" s="9"/>
    </row>
    <row r="122" spans="1:12" x14ac:dyDescent="0.2">
      <c r="A122" s="10">
        <v>44431</v>
      </c>
      <c r="B122" s="6">
        <f t="shared" si="9"/>
        <v>92</v>
      </c>
      <c r="C122" s="7">
        <v>48</v>
      </c>
      <c r="D122" s="7">
        <v>12</v>
      </c>
      <c r="E122" s="7">
        <v>18</v>
      </c>
      <c r="F122" s="7">
        <v>2</v>
      </c>
      <c r="G122" s="7"/>
      <c r="H122" s="7">
        <v>6</v>
      </c>
      <c r="I122" s="7"/>
      <c r="J122" s="7"/>
      <c r="K122" s="7">
        <v>6</v>
      </c>
      <c r="L122" s="9" t="s">
        <v>50</v>
      </c>
    </row>
    <row r="123" spans="1:12" x14ac:dyDescent="0.2">
      <c r="A123" s="10">
        <v>44432</v>
      </c>
      <c r="B123" s="6">
        <f t="shared" si="9"/>
        <v>100</v>
      </c>
      <c r="C123" s="7">
        <v>65</v>
      </c>
      <c r="D123" s="7">
        <v>8</v>
      </c>
      <c r="E123" s="7">
        <v>27</v>
      </c>
      <c r="F123" s="7"/>
      <c r="G123" s="7"/>
      <c r="H123" s="7"/>
      <c r="I123" s="7"/>
      <c r="J123" s="7"/>
      <c r="K123" s="7"/>
      <c r="L123" s="9"/>
    </row>
    <row r="124" spans="1:12" x14ac:dyDescent="0.2">
      <c r="A124" s="10">
        <v>44433</v>
      </c>
      <c r="B124" s="6">
        <f t="shared" si="9"/>
        <v>110</v>
      </c>
      <c r="C124" s="7">
        <v>58</v>
      </c>
      <c r="D124" s="7">
        <v>22</v>
      </c>
      <c r="E124" s="7">
        <v>22</v>
      </c>
      <c r="F124" s="7"/>
      <c r="G124" s="7">
        <v>2</v>
      </c>
      <c r="H124" s="7">
        <v>2</v>
      </c>
      <c r="I124" s="7"/>
      <c r="J124" s="7"/>
      <c r="K124" s="7">
        <v>4</v>
      </c>
      <c r="L124" s="9" t="s">
        <v>51</v>
      </c>
    </row>
    <row r="125" spans="1:12" x14ac:dyDescent="0.2">
      <c r="A125" s="10">
        <v>44434</v>
      </c>
      <c r="B125" s="6">
        <f t="shared" si="9"/>
        <v>105</v>
      </c>
      <c r="C125" s="7">
        <v>73</v>
      </c>
      <c r="D125" s="7">
        <v>2</v>
      </c>
      <c r="E125" s="7">
        <v>24</v>
      </c>
      <c r="F125" s="7"/>
      <c r="G125" s="7"/>
      <c r="H125" s="7"/>
      <c r="I125" s="7"/>
      <c r="J125" s="7"/>
      <c r="K125" s="7">
        <v>6</v>
      </c>
      <c r="L125" s="9" t="s">
        <v>52</v>
      </c>
    </row>
    <row r="126" spans="1:12" x14ac:dyDescent="0.2">
      <c r="A126" s="10">
        <v>44435</v>
      </c>
      <c r="B126" s="6">
        <f t="shared" si="9"/>
        <v>96</v>
      </c>
      <c r="C126" s="7">
        <v>68</v>
      </c>
      <c r="D126" s="7">
        <v>10</v>
      </c>
      <c r="E126" s="7">
        <v>16</v>
      </c>
      <c r="F126" s="7"/>
      <c r="G126" s="7"/>
      <c r="H126" s="7"/>
      <c r="I126" s="7"/>
      <c r="J126" s="7"/>
      <c r="K126" s="7">
        <v>2</v>
      </c>
      <c r="L126" s="9" t="s">
        <v>53</v>
      </c>
    </row>
    <row r="127" spans="1:12" x14ac:dyDescent="0.2">
      <c r="A127" s="5">
        <v>44436</v>
      </c>
      <c r="B127" s="6">
        <f t="shared" si="9"/>
        <v>97</v>
      </c>
      <c r="C127" s="7">
        <v>63</v>
      </c>
      <c r="D127" s="7">
        <v>11</v>
      </c>
      <c r="E127" s="7">
        <v>20</v>
      </c>
      <c r="F127" s="7"/>
      <c r="G127" s="7"/>
      <c r="H127" s="7">
        <v>1</v>
      </c>
      <c r="I127" s="7">
        <v>1</v>
      </c>
      <c r="J127" s="7"/>
      <c r="K127" s="7">
        <v>1</v>
      </c>
      <c r="L127" s="9" t="s">
        <v>18</v>
      </c>
    </row>
    <row r="128" spans="1:12" x14ac:dyDescent="0.2">
      <c r="A128" s="5">
        <v>44437</v>
      </c>
      <c r="B128" s="6">
        <f t="shared" si="9"/>
        <v>86</v>
      </c>
      <c r="C128" s="7">
        <v>69</v>
      </c>
      <c r="D128" s="7">
        <v>10</v>
      </c>
      <c r="E128" s="7">
        <v>5</v>
      </c>
      <c r="F128" s="7">
        <v>1</v>
      </c>
      <c r="G128" s="7"/>
      <c r="H128" s="7"/>
      <c r="I128" s="7"/>
      <c r="J128" s="7"/>
      <c r="K128" s="7">
        <v>1</v>
      </c>
      <c r="L128" s="9" t="s">
        <v>26</v>
      </c>
    </row>
    <row r="129" spans="1:12" x14ac:dyDescent="0.2">
      <c r="A129" s="10">
        <v>44438</v>
      </c>
      <c r="B129" s="6">
        <f t="shared" si="9"/>
        <v>62</v>
      </c>
      <c r="C129" s="7">
        <v>27</v>
      </c>
      <c r="D129" s="7">
        <v>8</v>
      </c>
      <c r="E129" s="7">
        <v>21</v>
      </c>
      <c r="F129" s="7"/>
      <c r="G129" s="7">
        <v>1</v>
      </c>
      <c r="H129" s="7">
        <v>5</v>
      </c>
      <c r="I129" s="7"/>
      <c r="J129" s="7"/>
      <c r="K129" s="7"/>
      <c r="L129" s="9"/>
    </row>
    <row r="130" spans="1:12" x14ac:dyDescent="0.2">
      <c r="A130" s="10">
        <v>44439</v>
      </c>
      <c r="B130" s="6">
        <f t="shared" si="9"/>
        <v>90</v>
      </c>
      <c r="C130" s="7">
        <v>40</v>
      </c>
      <c r="D130" s="7">
        <v>6</v>
      </c>
      <c r="E130" s="7">
        <v>37</v>
      </c>
      <c r="F130" s="7"/>
      <c r="G130" s="7"/>
      <c r="H130" s="7">
        <v>5</v>
      </c>
      <c r="I130" s="7">
        <v>2</v>
      </c>
      <c r="J130" s="7"/>
      <c r="K130" s="7"/>
      <c r="L130" s="9"/>
    </row>
    <row r="131" spans="1:12" x14ac:dyDescent="0.2">
      <c r="A131" s="24" t="s">
        <v>20</v>
      </c>
      <c r="B131" s="12">
        <f t="shared" ref="B131:K131" si="10">SUM(B101:B130)</f>
        <v>3038</v>
      </c>
      <c r="C131" s="12">
        <f t="shared" si="10"/>
        <v>1728</v>
      </c>
      <c r="D131" s="12">
        <f t="shared" si="10"/>
        <v>577</v>
      </c>
      <c r="E131" s="12">
        <f t="shared" si="10"/>
        <v>441</v>
      </c>
      <c r="F131" s="12">
        <f t="shared" si="10"/>
        <v>4</v>
      </c>
      <c r="G131" s="12">
        <f t="shared" si="10"/>
        <v>24</v>
      </c>
      <c r="H131" s="12">
        <f t="shared" si="10"/>
        <v>134</v>
      </c>
      <c r="I131" s="12">
        <f t="shared" si="10"/>
        <v>22</v>
      </c>
      <c r="J131" s="12">
        <f t="shared" si="10"/>
        <v>0</v>
      </c>
      <c r="K131" s="12">
        <f t="shared" si="10"/>
        <v>108</v>
      </c>
      <c r="L131" s="9"/>
    </row>
    <row r="132" spans="1:12" x14ac:dyDescent="0.2">
      <c r="A132" s="2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9"/>
    </row>
    <row r="133" spans="1:12" ht="18.75" x14ac:dyDescent="0.3">
      <c r="A133" s="226" t="s">
        <v>54</v>
      </c>
      <c r="B133" s="226"/>
      <c r="C133" s="226"/>
      <c r="D133" s="226"/>
      <c r="E133" s="226"/>
      <c r="F133" s="226"/>
      <c r="G133" s="226"/>
      <c r="H133" s="226"/>
      <c r="I133" s="226"/>
      <c r="J133" s="226"/>
      <c r="K133" s="226"/>
      <c r="L133" s="9"/>
    </row>
    <row r="134" spans="1:12" ht="15" x14ac:dyDescent="0.25">
      <c r="A134" s="3" t="s">
        <v>1</v>
      </c>
      <c r="B134" s="3" t="s">
        <v>2</v>
      </c>
      <c r="C134" s="3" t="s">
        <v>3</v>
      </c>
      <c r="D134" s="3" t="s">
        <v>4</v>
      </c>
      <c r="E134" s="3" t="s">
        <v>5</v>
      </c>
      <c r="F134" s="3" t="s">
        <v>6</v>
      </c>
      <c r="G134" s="3" t="s">
        <v>7</v>
      </c>
      <c r="H134" s="3" t="s">
        <v>8</v>
      </c>
      <c r="I134" s="3" t="s">
        <v>9</v>
      </c>
      <c r="J134" s="3" t="s">
        <v>10</v>
      </c>
      <c r="K134" s="3" t="s">
        <v>11</v>
      </c>
      <c r="L134" s="9"/>
    </row>
    <row r="135" spans="1:12" x14ac:dyDescent="0.2">
      <c r="A135" s="10">
        <v>44440</v>
      </c>
      <c r="B135" s="6">
        <f t="shared" ref="B135:B164" si="11">SUM(C135:K135)</f>
        <v>49</v>
      </c>
      <c r="C135" s="7">
        <v>25</v>
      </c>
      <c r="D135" s="7">
        <v>6</v>
      </c>
      <c r="E135" s="7">
        <v>17</v>
      </c>
      <c r="F135" s="7"/>
      <c r="G135" s="7"/>
      <c r="H135" s="7">
        <v>1</v>
      </c>
      <c r="I135" s="7"/>
      <c r="J135" s="7"/>
      <c r="K135" s="7"/>
      <c r="L135" s="9"/>
    </row>
    <row r="136" spans="1:12" x14ac:dyDescent="0.2">
      <c r="A136" s="10">
        <v>44441</v>
      </c>
      <c r="B136" s="6">
        <f t="shared" si="11"/>
        <v>56</v>
      </c>
      <c r="C136" s="7">
        <v>14</v>
      </c>
      <c r="D136" s="7">
        <v>6</v>
      </c>
      <c r="E136" s="7">
        <v>29</v>
      </c>
      <c r="F136" s="7">
        <v>2</v>
      </c>
      <c r="G136" s="7">
        <v>3</v>
      </c>
      <c r="H136" s="7">
        <v>2</v>
      </c>
      <c r="I136" s="7"/>
      <c r="J136" s="7"/>
      <c r="K136" s="7"/>
      <c r="L136" s="9"/>
    </row>
    <row r="137" spans="1:12" x14ac:dyDescent="0.2">
      <c r="A137" s="10">
        <v>44442</v>
      </c>
      <c r="B137" s="6">
        <f t="shared" si="11"/>
        <v>59</v>
      </c>
      <c r="C137" s="7">
        <v>20</v>
      </c>
      <c r="D137" s="7">
        <v>10</v>
      </c>
      <c r="E137" s="7">
        <v>27</v>
      </c>
      <c r="F137" s="7"/>
      <c r="G137" s="7"/>
      <c r="H137" s="7"/>
      <c r="I137" s="7"/>
      <c r="J137" s="7"/>
      <c r="K137" s="7">
        <v>2</v>
      </c>
      <c r="L137" s="9" t="s">
        <v>47</v>
      </c>
    </row>
    <row r="138" spans="1:12" x14ac:dyDescent="0.2">
      <c r="A138" s="5">
        <v>44443</v>
      </c>
      <c r="B138" s="6">
        <f t="shared" si="11"/>
        <v>147</v>
      </c>
      <c r="C138" s="7">
        <v>105</v>
      </c>
      <c r="D138" s="7">
        <v>6</v>
      </c>
      <c r="E138" s="7">
        <v>24</v>
      </c>
      <c r="F138" s="7">
        <v>6</v>
      </c>
      <c r="G138" s="7"/>
      <c r="H138" s="7">
        <v>6</v>
      </c>
      <c r="I138" s="7"/>
      <c r="J138" s="7"/>
      <c r="K138" s="7"/>
      <c r="L138" s="9"/>
    </row>
    <row r="139" spans="1:12" x14ac:dyDescent="0.2">
      <c r="A139" s="5">
        <v>44444</v>
      </c>
      <c r="B139" s="6">
        <f t="shared" si="11"/>
        <v>127</v>
      </c>
      <c r="C139" s="7">
        <v>86</v>
      </c>
      <c r="D139" s="7">
        <v>20</v>
      </c>
      <c r="E139" s="7">
        <v>19</v>
      </c>
      <c r="F139" s="7"/>
      <c r="G139" s="7"/>
      <c r="H139" s="7">
        <v>1</v>
      </c>
      <c r="I139" s="7">
        <v>1</v>
      </c>
      <c r="J139" s="7"/>
      <c r="K139" s="7"/>
      <c r="L139" s="9"/>
    </row>
    <row r="140" spans="1:12" x14ac:dyDescent="0.2">
      <c r="A140" s="10">
        <v>44445</v>
      </c>
      <c r="B140" s="6">
        <f t="shared" si="11"/>
        <v>100</v>
      </c>
      <c r="C140" s="7">
        <v>51</v>
      </c>
      <c r="D140" s="7">
        <v>29</v>
      </c>
      <c r="E140" s="7">
        <v>16</v>
      </c>
      <c r="F140" s="7"/>
      <c r="G140" s="7">
        <v>2</v>
      </c>
      <c r="H140" s="7">
        <v>2</v>
      </c>
      <c r="I140" s="7"/>
      <c r="J140" s="7"/>
      <c r="K140" s="7"/>
      <c r="L140" s="9"/>
    </row>
    <row r="141" spans="1:12" x14ac:dyDescent="0.2">
      <c r="A141" s="10">
        <v>44446</v>
      </c>
      <c r="B141" s="6">
        <f t="shared" si="11"/>
        <v>98</v>
      </c>
      <c r="C141" s="7">
        <v>44</v>
      </c>
      <c r="D141" s="7">
        <v>32</v>
      </c>
      <c r="E141" s="7">
        <v>14</v>
      </c>
      <c r="F141" s="7"/>
      <c r="G141" s="7"/>
      <c r="H141" s="7">
        <v>4</v>
      </c>
      <c r="I141" s="7"/>
      <c r="J141" s="7"/>
      <c r="K141" s="7">
        <v>4</v>
      </c>
      <c r="L141" s="9" t="s">
        <v>51</v>
      </c>
    </row>
    <row r="142" spans="1:12" x14ac:dyDescent="0.2">
      <c r="A142" s="10">
        <v>44447</v>
      </c>
      <c r="B142" s="6">
        <f t="shared" si="11"/>
        <v>108</v>
      </c>
      <c r="C142" s="7">
        <v>41</v>
      </c>
      <c r="D142" s="7">
        <v>23</v>
      </c>
      <c r="E142" s="7">
        <v>36</v>
      </c>
      <c r="F142" s="7"/>
      <c r="G142" s="7"/>
      <c r="H142" s="7">
        <v>6</v>
      </c>
      <c r="I142" s="7"/>
      <c r="J142" s="7"/>
      <c r="K142" s="7">
        <v>2</v>
      </c>
      <c r="L142" s="9" t="s">
        <v>23</v>
      </c>
    </row>
    <row r="143" spans="1:12" x14ac:dyDescent="0.2">
      <c r="A143" s="10">
        <v>44448</v>
      </c>
      <c r="B143" s="6">
        <f t="shared" si="11"/>
        <v>76</v>
      </c>
      <c r="C143" s="7">
        <v>29</v>
      </c>
      <c r="D143" s="7">
        <v>12</v>
      </c>
      <c r="E143" s="7">
        <v>25</v>
      </c>
      <c r="F143" s="7"/>
      <c r="G143" s="7"/>
      <c r="H143" s="7"/>
      <c r="I143" s="7"/>
      <c r="J143" s="7"/>
      <c r="K143" s="7">
        <v>10</v>
      </c>
      <c r="L143" s="9" t="s">
        <v>29</v>
      </c>
    </row>
    <row r="144" spans="1:12" x14ac:dyDescent="0.2">
      <c r="A144" s="10">
        <v>44449</v>
      </c>
      <c r="B144" s="6">
        <f t="shared" si="11"/>
        <v>71</v>
      </c>
      <c r="C144" s="7">
        <v>30</v>
      </c>
      <c r="D144" s="7">
        <v>13</v>
      </c>
      <c r="E144" s="7">
        <v>21</v>
      </c>
      <c r="F144" s="7"/>
      <c r="G144" s="7">
        <v>4</v>
      </c>
      <c r="H144" s="7">
        <v>2</v>
      </c>
      <c r="I144" s="7">
        <v>1</v>
      </c>
      <c r="J144" s="7"/>
      <c r="K144" s="7"/>
      <c r="L144" s="9"/>
    </row>
    <row r="145" spans="1:12" x14ac:dyDescent="0.2">
      <c r="A145" s="5">
        <v>44450</v>
      </c>
      <c r="B145" s="6">
        <f t="shared" si="11"/>
        <v>130</v>
      </c>
      <c r="C145" s="7">
        <v>64</v>
      </c>
      <c r="D145" s="7">
        <v>26</v>
      </c>
      <c r="E145" s="7">
        <v>38</v>
      </c>
      <c r="F145" s="7"/>
      <c r="G145" s="7"/>
      <c r="H145" s="7"/>
      <c r="I145" s="7"/>
      <c r="J145" s="7"/>
      <c r="K145" s="7">
        <v>2</v>
      </c>
      <c r="L145" s="9" t="s">
        <v>47</v>
      </c>
    </row>
    <row r="146" spans="1:12" x14ac:dyDescent="0.2">
      <c r="A146" s="5">
        <v>44451</v>
      </c>
      <c r="B146" s="6">
        <f t="shared" si="11"/>
        <v>135</v>
      </c>
      <c r="C146" s="7">
        <v>93</v>
      </c>
      <c r="D146" s="7">
        <v>12</v>
      </c>
      <c r="E146" s="7">
        <v>21</v>
      </c>
      <c r="F146" s="7"/>
      <c r="G146" s="7"/>
      <c r="H146" s="7">
        <v>3</v>
      </c>
      <c r="I146" s="7">
        <v>2</v>
      </c>
      <c r="J146" s="7"/>
      <c r="K146" s="7">
        <v>4</v>
      </c>
      <c r="L146" s="9" t="s">
        <v>47</v>
      </c>
    </row>
    <row r="147" spans="1:12" x14ac:dyDescent="0.2">
      <c r="A147" s="10">
        <v>44452</v>
      </c>
      <c r="B147" s="6">
        <f t="shared" si="11"/>
        <v>79</v>
      </c>
      <c r="C147" s="7">
        <v>40</v>
      </c>
      <c r="D147" s="7">
        <v>10</v>
      </c>
      <c r="E147" s="7">
        <v>21</v>
      </c>
      <c r="F147" s="7">
        <v>2</v>
      </c>
      <c r="G147" s="7"/>
      <c r="H147" s="7">
        <v>2</v>
      </c>
      <c r="I147" s="7"/>
      <c r="J147" s="7"/>
      <c r="K147" s="7">
        <v>4</v>
      </c>
      <c r="L147" s="9" t="s">
        <v>55</v>
      </c>
    </row>
    <row r="148" spans="1:12" x14ac:dyDescent="0.2">
      <c r="A148" s="10">
        <v>44453</v>
      </c>
      <c r="B148" s="6">
        <f t="shared" si="11"/>
        <v>65</v>
      </c>
      <c r="C148" s="7">
        <v>30</v>
      </c>
      <c r="D148" s="7">
        <v>6</v>
      </c>
      <c r="E148" s="7">
        <v>19</v>
      </c>
      <c r="F148" s="7"/>
      <c r="G148" s="7"/>
      <c r="H148" s="7">
        <v>8</v>
      </c>
      <c r="I148" s="7"/>
      <c r="J148" s="7"/>
      <c r="K148" s="7">
        <v>2</v>
      </c>
      <c r="L148" s="9" t="s">
        <v>28</v>
      </c>
    </row>
    <row r="149" spans="1:12" x14ac:dyDescent="0.2">
      <c r="A149" s="10">
        <v>44454</v>
      </c>
      <c r="B149" s="6">
        <f t="shared" si="11"/>
        <v>58</v>
      </c>
      <c r="C149" s="7">
        <v>12</v>
      </c>
      <c r="D149" s="7">
        <v>21</v>
      </c>
      <c r="E149" s="7">
        <v>21</v>
      </c>
      <c r="F149" s="7">
        <v>2</v>
      </c>
      <c r="G149" s="7"/>
      <c r="H149" s="7">
        <v>2</v>
      </c>
      <c r="I149" s="7"/>
      <c r="J149" s="7"/>
      <c r="K149" s="7"/>
      <c r="L149" s="9"/>
    </row>
    <row r="150" spans="1:12" x14ac:dyDescent="0.2">
      <c r="A150" s="10">
        <v>44455</v>
      </c>
      <c r="B150" s="6">
        <f t="shared" si="11"/>
        <v>37</v>
      </c>
      <c r="C150" s="7">
        <v>12</v>
      </c>
      <c r="D150" s="7">
        <v>7</v>
      </c>
      <c r="E150" s="7">
        <v>12</v>
      </c>
      <c r="F150" s="7"/>
      <c r="G150" s="7"/>
      <c r="H150" s="7">
        <v>2</v>
      </c>
      <c r="I150" s="7"/>
      <c r="J150" s="7"/>
      <c r="K150" s="7">
        <v>4</v>
      </c>
      <c r="L150" s="9" t="s">
        <v>26</v>
      </c>
    </row>
    <row r="151" spans="1:12" x14ac:dyDescent="0.2">
      <c r="A151" s="10">
        <v>44456</v>
      </c>
      <c r="B151" s="6">
        <f t="shared" si="11"/>
        <v>43</v>
      </c>
      <c r="C151" s="7">
        <v>19</v>
      </c>
      <c r="D151" s="7">
        <v>10</v>
      </c>
      <c r="E151" s="7">
        <v>7</v>
      </c>
      <c r="F151" s="7"/>
      <c r="G151" s="7"/>
      <c r="H151" s="7">
        <v>1</v>
      </c>
      <c r="I151" s="7"/>
      <c r="J151" s="7"/>
      <c r="K151" s="7">
        <v>6</v>
      </c>
      <c r="L151" s="9" t="s">
        <v>56</v>
      </c>
    </row>
    <row r="152" spans="1:12" x14ac:dyDescent="0.2">
      <c r="A152" s="5">
        <v>44457</v>
      </c>
      <c r="B152" s="6">
        <f t="shared" si="11"/>
        <v>67</v>
      </c>
      <c r="C152" s="7">
        <v>34</v>
      </c>
      <c r="D152" s="7">
        <v>6</v>
      </c>
      <c r="E152" s="7">
        <v>24</v>
      </c>
      <c r="F152" s="7"/>
      <c r="G152" s="7"/>
      <c r="H152" s="7"/>
      <c r="I152" s="7">
        <v>3</v>
      </c>
      <c r="J152" s="7"/>
      <c r="K152" s="7"/>
      <c r="L152" s="9"/>
    </row>
    <row r="153" spans="1:12" x14ac:dyDescent="0.2">
      <c r="A153" s="5">
        <v>44458</v>
      </c>
      <c r="B153" s="6">
        <f t="shared" si="11"/>
        <v>26</v>
      </c>
      <c r="C153" s="7">
        <v>10</v>
      </c>
      <c r="D153" s="7">
        <v>3</v>
      </c>
      <c r="E153" s="7">
        <v>8</v>
      </c>
      <c r="F153" s="7">
        <v>3</v>
      </c>
      <c r="G153" s="7">
        <v>2</v>
      </c>
      <c r="H153" s="7"/>
      <c r="I153" s="7"/>
      <c r="J153" s="7"/>
      <c r="K153" s="7"/>
      <c r="L153" s="9"/>
    </row>
    <row r="154" spans="1:12" x14ac:dyDescent="0.2">
      <c r="A154" s="10">
        <v>44459</v>
      </c>
      <c r="B154" s="6">
        <f t="shared" si="11"/>
        <v>81</v>
      </c>
      <c r="C154" s="7">
        <v>7</v>
      </c>
      <c r="D154" s="7">
        <v>6</v>
      </c>
      <c r="E154" s="7">
        <v>54</v>
      </c>
      <c r="F154" s="7">
        <v>2</v>
      </c>
      <c r="G154" s="7">
        <v>6</v>
      </c>
      <c r="H154" s="7">
        <v>4</v>
      </c>
      <c r="I154" s="7"/>
      <c r="J154" s="7"/>
      <c r="K154" s="7">
        <v>2</v>
      </c>
      <c r="L154" s="9" t="s">
        <v>47</v>
      </c>
    </row>
    <row r="155" spans="1:12" x14ac:dyDescent="0.2">
      <c r="A155" s="10">
        <v>44460</v>
      </c>
      <c r="B155" s="6">
        <f t="shared" si="11"/>
        <v>58</v>
      </c>
      <c r="C155" s="7">
        <v>26</v>
      </c>
      <c r="D155" s="7">
        <v>6</v>
      </c>
      <c r="E155" s="7">
        <v>20</v>
      </c>
      <c r="F155" s="7"/>
      <c r="G155" s="7">
        <v>6</v>
      </c>
      <c r="H155" s="7"/>
      <c r="I155" s="7"/>
      <c r="J155" s="7"/>
      <c r="K155" s="7"/>
      <c r="L155" s="9"/>
    </row>
    <row r="156" spans="1:12" x14ac:dyDescent="0.2">
      <c r="A156" s="10">
        <v>44461</v>
      </c>
      <c r="B156" s="6">
        <f t="shared" si="11"/>
        <v>88</v>
      </c>
      <c r="C156" s="7">
        <v>26</v>
      </c>
      <c r="D156" s="7">
        <v>28</v>
      </c>
      <c r="E156" s="7">
        <v>26</v>
      </c>
      <c r="F156" s="7"/>
      <c r="G156" s="7">
        <v>2</v>
      </c>
      <c r="H156" s="7">
        <v>2</v>
      </c>
      <c r="I156" s="7"/>
      <c r="J156" s="7"/>
      <c r="K156" s="7">
        <v>4</v>
      </c>
      <c r="L156" s="9" t="s">
        <v>57</v>
      </c>
    </row>
    <row r="157" spans="1:12" x14ac:dyDescent="0.2">
      <c r="A157" s="10">
        <v>44462</v>
      </c>
      <c r="B157" s="6">
        <f t="shared" si="11"/>
        <v>30</v>
      </c>
      <c r="C157" s="7">
        <v>15</v>
      </c>
      <c r="D157" s="7">
        <v>6</v>
      </c>
      <c r="E157" s="7">
        <v>7</v>
      </c>
      <c r="F157" s="7"/>
      <c r="G157" s="7"/>
      <c r="H157" s="7"/>
      <c r="I157" s="7"/>
      <c r="J157" s="7"/>
      <c r="K157" s="7">
        <v>2</v>
      </c>
      <c r="L157" s="9" t="s">
        <v>19</v>
      </c>
    </row>
    <row r="158" spans="1:12" x14ac:dyDescent="0.2">
      <c r="A158" s="10">
        <v>44463</v>
      </c>
      <c r="B158" s="6">
        <f t="shared" si="11"/>
        <v>60</v>
      </c>
      <c r="C158" s="7">
        <v>16</v>
      </c>
      <c r="D158" s="7">
        <v>5</v>
      </c>
      <c r="E158" s="7">
        <v>34</v>
      </c>
      <c r="F158" s="7">
        <v>2</v>
      </c>
      <c r="G158" s="7">
        <v>3</v>
      </c>
      <c r="H158" s="7"/>
      <c r="I158" s="7"/>
      <c r="J158" s="7"/>
      <c r="K158" s="7"/>
      <c r="L158" s="9"/>
    </row>
    <row r="159" spans="1:12" x14ac:dyDescent="0.2">
      <c r="A159" s="5">
        <v>44464</v>
      </c>
      <c r="B159" s="6">
        <f t="shared" si="11"/>
        <v>72</v>
      </c>
      <c r="C159" s="7">
        <v>42</v>
      </c>
      <c r="D159" s="7">
        <v>3</v>
      </c>
      <c r="E159" s="7">
        <v>7</v>
      </c>
      <c r="F159" s="7"/>
      <c r="G159" s="7"/>
      <c r="H159" s="7"/>
      <c r="I159" s="7"/>
      <c r="J159" s="7"/>
      <c r="K159" s="7">
        <v>20</v>
      </c>
      <c r="L159" s="9" t="s">
        <v>26</v>
      </c>
    </row>
    <row r="160" spans="1:12" x14ac:dyDescent="0.2">
      <c r="A160" s="5">
        <v>44465</v>
      </c>
      <c r="B160" s="6">
        <f t="shared" si="11"/>
        <v>26</v>
      </c>
      <c r="C160" s="7">
        <v>19</v>
      </c>
      <c r="D160" s="7">
        <v>4</v>
      </c>
      <c r="E160" s="7">
        <v>3</v>
      </c>
      <c r="F160" s="7"/>
      <c r="G160" s="7"/>
      <c r="H160" s="7"/>
      <c r="I160" s="7"/>
      <c r="J160" s="7"/>
      <c r="K160" s="7"/>
      <c r="L160" s="9"/>
    </row>
    <row r="161" spans="1:12" x14ac:dyDescent="0.2">
      <c r="A161" s="10">
        <v>44466</v>
      </c>
      <c r="B161" s="6">
        <f t="shared" si="11"/>
        <v>49</v>
      </c>
      <c r="C161" s="7">
        <v>13</v>
      </c>
      <c r="D161" s="7">
        <v>16</v>
      </c>
      <c r="E161" s="7">
        <v>10</v>
      </c>
      <c r="F161" s="7"/>
      <c r="G161" s="7">
        <v>6</v>
      </c>
      <c r="H161" s="7">
        <v>4</v>
      </c>
      <c r="I161" s="7"/>
      <c r="J161" s="7"/>
      <c r="K161" s="7"/>
      <c r="L161" s="9"/>
    </row>
    <row r="162" spans="1:12" x14ac:dyDescent="0.2">
      <c r="A162" s="10">
        <v>44467</v>
      </c>
      <c r="B162" s="6">
        <f t="shared" si="11"/>
        <v>62</v>
      </c>
      <c r="C162" s="7">
        <v>29</v>
      </c>
      <c r="D162" s="7">
        <v>20</v>
      </c>
      <c r="E162" s="7">
        <v>9</v>
      </c>
      <c r="F162" s="7"/>
      <c r="G162" s="7"/>
      <c r="H162" s="7"/>
      <c r="I162" s="7"/>
      <c r="J162" s="7">
        <v>4</v>
      </c>
      <c r="K162" s="7"/>
      <c r="L162" s="9"/>
    </row>
    <row r="163" spans="1:12" x14ac:dyDescent="0.2">
      <c r="A163" s="10">
        <v>44468</v>
      </c>
      <c r="B163" s="6">
        <f t="shared" si="11"/>
        <v>39</v>
      </c>
      <c r="C163" s="7">
        <v>22</v>
      </c>
      <c r="D163" s="7">
        <v>4</v>
      </c>
      <c r="E163" s="7">
        <v>11</v>
      </c>
      <c r="F163" s="7"/>
      <c r="G163" s="7">
        <v>2</v>
      </c>
      <c r="H163" s="7"/>
      <c r="I163" s="7"/>
      <c r="J163" s="7"/>
      <c r="K163" s="7"/>
      <c r="L163" s="9"/>
    </row>
    <row r="164" spans="1:12" x14ac:dyDescent="0.2">
      <c r="A164" s="10">
        <v>44469</v>
      </c>
      <c r="B164" s="6">
        <f t="shared" si="11"/>
        <v>38</v>
      </c>
      <c r="C164" s="7">
        <v>17</v>
      </c>
      <c r="D164" s="7">
        <v>8</v>
      </c>
      <c r="E164" s="7">
        <v>9</v>
      </c>
      <c r="F164" s="7">
        <v>2</v>
      </c>
      <c r="G164" s="7"/>
      <c r="H164" s="7"/>
      <c r="I164" s="7"/>
      <c r="J164" s="7"/>
      <c r="K164" s="7">
        <v>2</v>
      </c>
      <c r="L164" s="9" t="s">
        <v>22</v>
      </c>
    </row>
    <row r="165" spans="1:12" x14ac:dyDescent="0.2">
      <c r="A165" s="24" t="s">
        <v>20</v>
      </c>
      <c r="B165" s="12">
        <f t="shared" ref="B165:K165" si="12">SUM(B135:B164)</f>
        <v>2134</v>
      </c>
      <c r="C165" s="12">
        <f t="shared" si="12"/>
        <v>991</v>
      </c>
      <c r="D165" s="12">
        <f t="shared" si="12"/>
        <v>364</v>
      </c>
      <c r="E165" s="12">
        <f t="shared" si="12"/>
        <v>589</v>
      </c>
      <c r="F165" s="12">
        <f t="shared" si="12"/>
        <v>21</v>
      </c>
      <c r="G165" s="12">
        <f t="shared" si="12"/>
        <v>36</v>
      </c>
      <c r="H165" s="12">
        <f t="shared" si="12"/>
        <v>52</v>
      </c>
      <c r="I165" s="12">
        <f t="shared" si="12"/>
        <v>7</v>
      </c>
      <c r="J165" s="12">
        <f t="shared" si="12"/>
        <v>4</v>
      </c>
      <c r="K165" s="12">
        <f t="shared" si="12"/>
        <v>70</v>
      </c>
      <c r="L165" s="9"/>
    </row>
    <row r="166" spans="1:12" x14ac:dyDescent="0.2">
      <c r="A166" s="2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9"/>
    </row>
    <row r="167" spans="1:12" ht="18.75" x14ac:dyDescent="0.3">
      <c r="A167" s="219" t="s">
        <v>58</v>
      </c>
      <c r="B167" s="219">
        <f>C167+D167+E167+F167+G167+H167+I167+K167+J167</f>
        <v>0</v>
      </c>
      <c r="C167" s="219"/>
      <c r="D167" s="219"/>
      <c r="E167" s="219"/>
      <c r="F167" s="219"/>
      <c r="G167" s="219"/>
      <c r="H167" s="219"/>
      <c r="I167" s="219"/>
      <c r="J167" s="219"/>
      <c r="K167" s="219"/>
      <c r="L167" s="9"/>
    </row>
    <row r="168" spans="1:12" ht="15" x14ac:dyDescent="0.25">
      <c r="A168" s="3" t="s">
        <v>1</v>
      </c>
      <c r="B168" s="3" t="s">
        <v>2</v>
      </c>
      <c r="C168" s="3" t="s">
        <v>3</v>
      </c>
      <c r="D168" s="3" t="s">
        <v>4</v>
      </c>
      <c r="E168" s="3" t="s">
        <v>5</v>
      </c>
      <c r="F168" s="3" t="s">
        <v>6</v>
      </c>
      <c r="G168" s="3" t="s">
        <v>7</v>
      </c>
      <c r="H168" s="3" t="s">
        <v>8</v>
      </c>
      <c r="I168" s="3" t="s">
        <v>9</v>
      </c>
      <c r="J168" s="3" t="s">
        <v>10</v>
      </c>
      <c r="K168" s="3" t="s">
        <v>11</v>
      </c>
      <c r="L168" s="9"/>
    </row>
    <row r="169" spans="1:12" x14ac:dyDescent="0.2">
      <c r="A169" s="10">
        <v>44470</v>
      </c>
      <c r="B169" s="6">
        <f t="shared" ref="B169:B199" si="13">SUM(C169:K169)</f>
        <v>26</v>
      </c>
      <c r="C169" s="7">
        <v>9</v>
      </c>
      <c r="D169" s="7">
        <v>8</v>
      </c>
      <c r="E169" s="7">
        <v>7</v>
      </c>
      <c r="F169" s="7"/>
      <c r="G169" s="7"/>
      <c r="H169" s="7"/>
      <c r="I169" s="7"/>
      <c r="J169" s="7">
        <v>2</v>
      </c>
      <c r="K169" s="7"/>
      <c r="L169" s="9"/>
    </row>
    <row r="170" spans="1:12" x14ac:dyDescent="0.2">
      <c r="A170" s="5">
        <v>44471</v>
      </c>
      <c r="B170" s="6">
        <f t="shared" si="13"/>
        <v>24</v>
      </c>
      <c r="C170" s="7">
        <v>22</v>
      </c>
      <c r="D170" s="7">
        <v>2</v>
      </c>
      <c r="E170" s="7"/>
      <c r="F170" s="7"/>
      <c r="G170" s="7"/>
      <c r="H170" s="7"/>
      <c r="I170" s="7"/>
      <c r="J170" s="7"/>
      <c r="K170" s="7"/>
      <c r="L170" s="9"/>
    </row>
    <row r="171" spans="1:12" x14ac:dyDescent="0.2">
      <c r="A171" s="5">
        <v>44472</v>
      </c>
      <c r="B171" s="6">
        <f t="shared" si="13"/>
        <v>5</v>
      </c>
      <c r="C171" s="7">
        <v>4</v>
      </c>
      <c r="D171" s="7">
        <v>1</v>
      </c>
      <c r="E171" s="7"/>
      <c r="F171" s="7"/>
      <c r="G171" s="7"/>
      <c r="H171" s="7"/>
      <c r="I171" s="7"/>
      <c r="J171" s="7"/>
      <c r="K171" s="7"/>
      <c r="L171" s="9"/>
    </row>
    <row r="172" spans="1:12" x14ac:dyDescent="0.2">
      <c r="A172" s="10">
        <v>44473</v>
      </c>
      <c r="B172" s="6">
        <f t="shared" si="13"/>
        <v>6</v>
      </c>
      <c r="C172" s="7"/>
      <c r="D172" s="7"/>
      <c r="E172" s="7">
        <v>4</v>
      </c>
      <c r="F172" s="7"/>
      <c r="G172" s="7">
        <v>2</v>
      </c>
      <c r="H172" s="7"/>
      <c r="I172" s="7"/>
      <c r="J172" s="7"/>
      <c r="K172" s="7"/>
      <c r="L172" s="9"/>
    </row>
    <row r="173" spans="1:12" x14ac:dyDescent="0.2">
      <c r="A173" s="10">
        <v>44474</v>
      </c>
      <c r="B173" s="6">
        <f t="shared" si="13"/>
        <v>13</v>
      </c>
      <c r="C173" s="7">
        <v>2</v>
      </c>
      <c r="D173" s="7">
        <v>1</v>
      </c>
      <c r="E173" s="7">
        <v>6</v>
      </c>
      <c r="F173" s="7"/>
      <c r="G173" s="7"/>
      <c r="H173" s="7"/>
      <c r="I173" s="7"/>
      <c r="J173" s="7"/>
      <c r="K173" s="7">
        <v>4</v>
      </c>
      <c r="L173" s="9" t="s">
        <v>59</v>
      </c>
    </row>
    <row r="174" spans="1:12" x14ac:dyDescent="0.2">
      <c r="A174" s="10">
        <v>44475</v>
      </c>
      <c r="B174" s="6">
        <f t="shared" si="13"/>
        <v>16</v>
      </c>
      <c r="C174" s="7">
        <v>5</v>
      </c>
      <c r="D174" s="7">
        <v>4</v>
      </c>
      <c r="E174" s="7">
        <v>4</v>
      </c>
      <c r="F174" s="7"/>
      <c r="G174" s="7"/>
      <c r="H174" s="7">
        <v>2</v>
      </c>
      <c r="I174" s="19"/>
      <c r="J174" s="7"/>
      <c r="K174" s="7">
        <v>1</v>
      </c>
      <c r="L174" s="9" t="s">
        <v>26</v>
      </c>
    </row>
    <row r="175" spans="1:12" x14ac:dyDescent="0.2">
      <c r="A175" s="10">
        <v>44476</v>
      </c>
      <c r="B175" s="6">
        <f t="shared" si="13"/>
        <v>47</v>
      </c>
      <c r="C175" s="7">
        <v>22</v>
      </c>
      <c r="D175" s="7">
        <v>13</v>
      </c>
      <c r="E175" s="7">
        <v>10</v>
      </c>
      <c r="F175" s="7"/>
      <c r="G175" s="7">
        <v>2</v>
      </c>
      <c r="H175" s="7"/>
      <c r="I175" s="7"/>
      <c r="J175" s="7"/>
      <c r="K175" s="7"/>
      <c r="L175" s="9"/>
    </row>
    <row r="176" spans="1:12" x14ac:dyDescent="0.2">
      <c r="A176" s="10">
        <v>44477</v>
      </c>
      <c r="B176" s="6">
        <f t="shared" si="13"/>
        <v>34</v>
      </c>
      <c r="C176" s="7">
        <v>13</v>
      </c>
      <c r="D176" s="7">
        <v>9</v>
      </c>
      <c r="E176" s="7">
        <v>12</v>
      </c>
      <c r="F176" s="7"/>
      <c r="G176" s="7"/>
      <c r="H176" s="7"/>
      <c r="I176" s="7"/>
      <c r="J176" s="7"/>
      <c r="K176" s="7"/>
      <c r="L176" s="9"/>
    </row>
    <row r="177" spans="1:12" x14ac:dyDescent="0.2">
      <c r="A177" s="5">
        <v>44478</v>
      </c>
      <c r="B177" s="6">
        <f t="shared" si="13"/>
        <v>80</v>
      </c>
      <c r="C177" s="7">
        <v>56</v>
      </c>
      <c r="D177" s="7">
        <v>7</v>
      </c>
      <c r="E177" s="7">
        <v>8</v>
      </c>
      <c r="F177" s="7"/>
      <c r="G177" s="7">
        <v>6</v>
      </c>
      <c r="H177" s="7"/>
      <c r="I177" s="7">
        <v>2</v>
      </c>
      <c r="J177" s="7">
        <v>1</v>
      </c>
      <c r="K177" s="7"/>
      <c r="L177" s="9"/>
    </row>
    <row r="178" spans="1:12" x14ac:dyDescent="0.2">
      <c r="A178" s="5">
        <v>44479</v>
      </c>
      <c r="B178" s="6">
        <f t="shared" si="13"/>
        <v>80</v>
      </c>
      <c r="C178" s="7">
        <v>65</v>
      </c>
      <c r="D178" s="7">
        <v>6</v>
      </c>
      <c r="E178" s="7">
        <v>9</v>
      </c>
      <c r="F178" s="7"/>
      <c r="G178" s="7"/>
      <c r="H178" s="7"/>
      <c r="I178" s="7"/>
      <c r="J178" s="7"/>
      <c r="K178" s="7"/>
      <c r="L178" s="9"/>
    </row>
    <row r="179" spans="1:12" x14ac:dyDescent="0.2">
      <c r="A179" s="10">
        <v>44480</v>
      </c>
      <c r="B179" s="6">
        <f t="shared" si="13"/>
        <v>38</v>
      </c>
      <c r="C179" s="7">
        <v>14</v>
      </c>
      <c r="D179" s="7">
        <v>2</v>
      </c>
      <c r="E179" s="7">
        <v>16</v>
      </c>
      <c r="F179" s="7"/>
      <c r="G179" s="7">
        <v>6</v>
      </c>
      <c r="H179" s="7"/>
      <c r="I179" s="7"/>
      <c r="J179" s="7"/>
      <c r="K179" s="7"/>
      <c r="L179" s="9"/>
    </row>
    <row r="180" spans="1:12" x14ac:dyDescent="0.2">
      <c r="A180" s="10">
        <v>44481</v>
      </c>
      <c r="B180" s="6">
        <f t="shared" si="13"/>
        <v>73</v>
      </c>
      <c r="C180" s="7">
        <v>28</v>
      </c>
      <c r="D180" s="7">
        <v>18</v>
      </c>
      <c r="E180" s="7">
        <v>25</v>
      </c>
      <c r="F180" s="7"/>
      <c r="G180" s="7"/>
      <c r="H180" s="7"/>
      <c r="I180" s="7">
        <v>2</v>
      </c>
      <c r="J180" s="7"/>
      <c r="K180" s="7"/>
      <c r="L180" s="9"/>
    </row>
    <row r="181" spans="1:12" x14ac:dyDescent="0.2">
      <c r="A181" s="10">
        <v>44482</v>
      </c>
      <c r="B181" s="6">
        <f t="shared" si="13"/>
        <v>30</v>
      </c>
      <c r="C181" s="7">
        <v>16</v>
      </c>
      <c r="D181" s="7">
        <v>10</v>
      </c>
      <c r="E181" s="7">
        <v>4</v>
      </c>
      <c r="F181" s="7"/>
      <c r="G181" s="7"/>
      <c r="H181" s="7"/>
      <c r="I181" s="7"/>
      <c r="J181" s="7"/>
      <c r="K181" s="7"/>
      <c r="L181" s="9"/>
    </row>
    <row r="182" spans="1:12" x14ac:dyDescent="0.2">
      <c r="A182" s="10">
        <v>44483</v>
      </c>
      <c r="B182" s="6">
        <f t="shared" si="13"/>
        <v>45</v>
      </c>
      <c r="C182" s="7">
        <v>24</v>
      </c>
      <c r="D182" s="7">
        <v>5</v>
      </c>
      <c r="E182" s="7">
        <v>12</v>
      </c>
      <c r="F182" s="7"/>
      <c r="G182" s="7">
        <v>2</v>
      </c>
      <c r="H182" s="7"/>
      <c r="I182" s="7">
        <v>2</v>
      </c>
      <c r="J182" s="7"/>
      <c r="K182" s="7"/>
      <c r="L182" s="9"/>
    </row>
    <row r="183" spans="1:12" x14ac:dyDescent="0.2">
      <c r="A183" s="10">
        <v>44484</v>
      </c>
      <c r="B183" s="6">
        <f t="shared" si="13"/>
        <v>60</v>
      </c>
      <c r="C183" s="7">
        <v>33</v>
      </c>
      <c r="D183" s="7">
        <v>3</v>
      </c>
      <c r="E183" s="7">
        <v>10</v>
      </c>
      <c r="F183" s="7"/>
      <c r="G183" s="7"/>
      <c r="H183" s="7">
        <v>2</v>
      </c>
      <c r="I183" s="7"/>
      <c r="J183" s="7">
        <v>2</v>
      </c>
      <c r="K183" s="7">
        <v>10</v>
      </c>
      <c r="L183" s="9" t="s">
        <v>47</v>
      </c>
    </row>
    <row r="184" spans="1:12" x14ac:dyDescent="0.2">
      <c r="A184" s="5">
        <v>44485</v>
      </c>
      <c r="B184" s="6">
        <f t="shared" si="13"/>
        <v>66</v>
      </c>
      <c r="C184" s="7">
        <v>50</v>
      </c>
      <c r="D184" s="7">
        <v>7</v>
      </c>
      <c r="E184" s="7">
        <v>4</v>
      </c>
      <c r="F184" s="7"/>
      <c r="G184" s="7"/>
      <c r="H184" s="7"/>
      <c r="I184" s="7"/>
      <c r="J184" s="7">
        <v>4</v>
      </c>
      <c r="K184" s="7">
        <v>1</v>
      </c>
      <c r="L184" s="9" t="s">
        <v>60</v>
      </c>
    </row>
    <row r="185" spans="1:12" x14ac:dyDescent="0.2">
      <c r="A185" s="5">
        <v>44486</v>
      </c>
      <c r="B185" s="6">
        <f t="shared" si="13"/>
        <v>71</v>
      </c>
      <c r="C185" s="7">
        <v>60</v>
      </c>
      <c r="D185" s="7">
        <v>3</v>
      </c>
      <c r="E185" s="7">
        <v>5</v>
      </c>
      <c r="F185" s="7"/>
      <c r="G185" s="7"/>
      <c r="H185" s="7"/>
      <c r="I185" s="7">
        <v>2</v>
      </c>
      <c r="J185" s="7"/>
      <c r="K185" s="7">
        <v>1</v>
      </c>
      <c r="L185" s="9" t="s">
        <v>26</v>
      </c>
    </row>
    <row r="186" spans="1:12" x14ac:dyDescent="0.2">
      <c r="A186" s="10">
        <v>44487</v>
      </c>
      <c r="B186" s="6">
        <f t="shared" si="13"/>
        <v>45</v>
      </c>
      <c r="C186" s="7">
        <v>24</v>
      </c>
      <c r="D186" s="7">
        <v>8</v>
      </c>
      <c r="E186" s="7">
        <v>4</v>
      </c>
      <c r="F186" s="7">
        <v>2</v>
      </c>
      <c r="G186" s="7"/>
      <c r="H186" s="7">
        <v>7</v>
      </c>
      <c r="I186" s="7"/>
      <c r="J186" s="7"/>
      <c r="K186" s="7"/>
      <c r="L186" s="9"/>
    </row>
    <row r="187" spans="1:12" x14ac:dyDescent="0.2">
      <c r="A187" s="10">
        <v>44488</v>
      </c>
      <c r="B187" s="6">
        <f t="shared" si="13"/>
        <v>38</v>
      </c>
      <c r="C187" s="7">
        <v>10</v>
      </c>
      <c r="D187" s="7">
        <v>9</v>
      </c>
      <c r="E187" s="7">
        <v>19</v>
      </c>
      <c r="F187" s="7"/>
      <c r="G187" s="7"/>
      <c r="H187" s="7"/>
      <c r="I187" s="7"/>
      <c r="J187" s="7"/>
      <c r="K187" s="7"/>
      <c r="L187" s="9"/>
    </row>
    <row r="188" spans="1:12" x14ac:dyDescent="0.2">
      <c r="A188" s="10">
        <v>44489</v>
      </c>
      <c r="B188" s="6">
        <f t="shared" si="13"/>
        <v>6</v>
      </c>
      <c r="C188" s="7">
        <v>4</v>
      </c>
      <c r="D188" s="7"/>
      <c r="E188" s="7"/>
      <c r="F188" s="7"/>
      <c r="G188" s="7">
        <v>2</v>
      </c>
      <c r="H188" s="7"/>
      <c r="I188" s="7"/>
      <c r="J188" s="7"/>
      <c r="K188" s="7"/>
      <c r="L188" s="9"/>
    </row>
    <row r="189" spans="1:12" x14ac:dyDescent="0.2">
      <c r="A189" s="10">
        <v>44490</v>
      </c>
      <c r="B189" s="6">
        <f t="shared" si="13"/>
        <v>18</v>
      </c>
      <c r="C189" s="7">
        <v>10</v>
      </c>
      <c r="D189" s="7">
        <v>4</v>
      </c>
      <c r="E189" s="7">
        <v>2</v>
      </c>
      <c r="F189" s="7"/>
      <c r="G189" s="7"/>
      <c r="H189" s="7">
        <v>2</v>
      </c>
      <c r="I189" s="7"/>
      <c r="J189" s="7"/>
      <c r="K189" s="7"/>
      <c r="L189" s="9"/>
    </row>
    <row r="190" spans="1:12" x14ac:dyDescent="0.2">
      <c r="A190" s="10">
        <v>44491</v>
      </c>
      <c r="B190" s="6">
        <f t="shared" si="13"/>
        <v>19</v>
      </c>
      <c r="C190" s="7">
        <v>9</v>
      </c>
      <c r="D190" s="7">
        <v>4</v>
      </c>
      <c r="E190" s="7">
        <v>6</v>
      </c>
      <c r="F190" s="7"/>
      <c r="G190" s="7"/>
      <c r="H190" s="7"/>
      <c r="I190" s="7"/>
      <c r="J190" s="7"/>
      <c r="K190" s="7"/>
      <c r="L190" s="9"/>
    </row>
    <row r="191" spans="1:12" x14ac:dyDescent="0.2">
      <c r="A191" s="5">
        <v>44492</v>
      </c>
      <c r="B191" s="6">
        <f t="shared" si="13"/>
        <v>54</v>
      </c>
      <c r="C191" s="7">
        <v>39</v>
      </c>
      <c r="D191" s="7">
        <v>9</v>
      </c>
      <c r="E191" s="7">
        <v>6</v>
      </c>
      <c r="F191" s="7"/>
      <c r="G191" s="7"/>
      <c r="H191" s="7"/>
      <c r="I191" s="7"/>
      <c r="J191" s="7"/>
      <c r="K191" s="7"/>
      <c r="L191" s="9"/>
    </row>
    <row r="192" spans="1:12" x14ac:dyDescent="0.2">
      <c r="A192" s="5">
        <v>44493</v>
      </c>
      <c r="B192" s="6">
        <f t="shared" si="13"/>
        <v>57</v>
      </c>
      <c r="C192" s="7">
        <v>41</v>
      </c>
      <c r="D192" s="7">
        <v>8</v>
      </c>
      <c r="E192" s="7">
        <v>8</v>
      </c>
      <c r="F192" s="7"/>
      <c r="G192" s="7"/>
      <c r="H192" s="7"/>
      <c r="I192" s="7"/>
      <c r="J192" s="7"/>
      <c r="K192" s="7"/>
      <c r="L192" s="9"/>
    </row>
    <row r="193" spans="1:12" x14ac:dyDescent="0.2">
      <c r="A193" s="10">
        <v>44494</v>
      </c>
      <c r="B193" s="6">
        <f t="shared" si="13"/>
        <v>24</v>
      </c>
      <c r="C193" s="7">
        <v>14</v>
      </c>
      <c r="D193" s="7">
        <v>6</v>
      </c>
      <c r="E193" s="7">
        <v>4</v>
      </c>
      <c r="F193" s="7"/>
      <c r="G193" s="7"/>
      <c r="H193" s="7"/>
      <c r="I193" s="7"/>
      <c r="J193" s="7"/>
      <c r="K193" s="7"/>
      <c r="L193" s="9"/>
    </row>
    <row r="194" spans="1:12" x14ac:dyDescent="0.2">
      <c r="A194" s="10">
        <v>44495</v>
      </c>
      <c r="B194" s="6">
        <f t="shared" si="13"/>
        <v>20</v>
      </c>
      <c r="C194" s="7">
        <v>7</v>
      </c>
      <c r="D194" s="7">
        <v>5</v>
      </c>
      <c r="E194" s="7">
        <v>8</v>
      </c>
      <c r="F194" s="7"/>
      <c r="G194" s="7"/>
      <c r="H194" s="7"/>
      <c r="I194" s="7"/>
      <c r="J194" s="7"/>
      <c r="K194" s="7"/>
      <c r="L194" s="9"/>
    </row>
    <row r="195" spans="1:12" x14ac:dyDescent="0.2">
      <c r="A195" s="10">
        <v>44496</v>
      </c>
      <c r="B195" s="6">
        <f t="shared" si="13"/>
        <v>26</v>
      </c>
      <c r="C195" s="7">
        <v>14</v>
      </c>
      <c r="D195" s="7">
        <v>2</v>
      </c>
      <c r="E195" s="7">
        <v>2</v>
      </c>
      <c r="F195" s="7"/>
      <c r="G195" s="7">
        <v>6</v>
      </c>
      <c r="H195" s="7">
        <v>2</v>
      </c>
      <c r="I195" s="7"/>
      <c r="J195" s="7"/>
      <c r="K195" s="7"/>
      <c r="L195" s="9"/>
    </row>
    <row r="196" spans="1:12" x14ac:dyDescent="0.2">
      <c r="A196" s="10">
        <v>44497</v>
      </c>
      <c r="B196" s="6">
        <f t="shared" si="13"/>
        <v>22</v>
      </c>
      <c r="C196" s="7">
        <v>14</v>
      </c>
      <c r="D196" s="7">
        <v>8</v>
      </c>
      <c r="E196" s="7"/>
      <c r="F196" s="7"/>
      <c r="G196" s="7"/>
      <c r="H196" s="7"/>
      <c r="I196" s="7"/>
      <c r="J196" s="7"/>
      <c r="K196" s="7"/>
      <c r="L196" s="9"/>
    </row>
    <row r="197" spans="1:12" x14ac:dyDescent="0.2">
      <c r="A197" s="10">
        <v>44498</v>
      </c>
      <c r="B197" s="6">
        <f t="shared" si="13"/>
        <v>23</v>
      </c>
      <c r="C197" s="7">
        <v>15</v>
      </c>
      <c r="D197" s="7">
        <v>6</v>
      </c>
      <c r="E197" s="7"/>
      <c r="F197" s="7"/>
      <c r="G197" s="7">
        <v>2</v>
      </c>
      <c r="H197" s="7"/>
      <c r="I197" s="7"/>
      <c r="J197" s="7"/>
      <c r="K197" s="7"/>
      <c r="L197" s="9"/>
    </row>
    <row r="198" spans="1:12" x14ac:dyDescent="0.2">
      <c r="A198" s="5">
        <v>44499</v>
      </c>
      <c r="B198" s="6">
        <f t="shared" si="13"/>
        <v>29</v>
      </c>
      <c r="C198" s="7">
        <v>26</v>
      </c>
      <c r="D198" s="7"/>
      <c r="E198" s="7">
        <v>2</v>
      </c>
      <c r="F198" s="7">
        <v>1</v>
      </c>
      <c r="G198" s="7"/>
      <c r="H198" s="7"/>
      <c r="I198" s="7"/>
      <c r="J198" s="7"/>
      <c r="K198" s="7"/>
      <c r="L198" s="9"/>
    </row>
    <row r="199" spans="1:12" x14ac:dyDescent="0.2">
      <c r="A199" s="5">
        <v>44500</v>
      </c>
      <c r="B199" s="6">
        <f t="shared" si="13"/>
        <v>23</v>
      </c>
      <c r="C199" s="7">
        <v>17</v>
      </c>
      <c r="D199" s="7">
        <v>4</v>
      </c>
      <c r="E199" s="7"/>
      <c r="F199" s="7"/>
      <c r="G199" s="7"/>
      <c r="H199" s="7"/>
      <c r="I199" s="7"/>
      <c r="J199" s="7">
        <v>2</v>
      </c>
      <c r="K199" s="7"/>
      <c r="L199" s="9"/>
    </row>
    <row r="200" spans="1:12" x14ac:dyDescent="0.2">
      <c r="A200" s="12" t="s">
        <v>20</v>
      </c>
      <c r="B200" s="6">
        <f>C200+D200+E200+F200+G200+H200+I200+K200+J200</f>
        <v>1118</v>
      </c>
      <c r="C200" s="12">
        <f t="shared" ref="C200:K200" si="14">SUM(C169:C199)</f>
        <v>667</v>
      </c>
      <c r="D200" s="12">
        <f t="shared" si="14"/>
        <v>172</v>
      </c>
      <c r="E200" s="12">
        <f t="shared" si="14"/>
        <v>197</v>
      </c>
      <c r="F200" s="12">
        <f t="shared" si="14"/>
        <v>3</v>
      </c>
      <c r="G200" s="12">
        <f t="shared" si="14"/>
        <v>28</v>
      </c>
      <c r="H200" s="12">
        <f t="shared" si="14"/>
        <v>15</v>
      </c>
      <c r="I200" s="12">
        <f t="shared" si="14"/>
        <v>8</v>
      </c>
      <c r="J200" s="12">
        <f t="shared" si="14"/>
        <v>11</v>
      </c>
      <c r="K200" s="12">
        <f t="shared" si="14"/>
        <v>17</v>
      </c>
      <c r="L200" s="9"/>
    </row>
    <row r="201" spans="1:12" x14ac:dyDescent="0.2">
      <c r="A201" s="6"/>
      <c r="B201" s="6"/>
      <c r="C201" s="7"/>
      <c r="D201" s="7"/>
      <c r="E201" s="7"/>
      <c r="F201" s="7"/>
      <c r="G201" s="7"/>
      <c r="H201" s="7"/>
      <c r="I201" s="7"/>
      <c r="J201" s="7"/>
      <c r="K201" s="7"/>
      <c r="L201" s="9"/>
    </row>
    <row r="202" spans="1:12" x14ac:dyDescent="0.2">
      <c r="A202" s="28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9"/>
    </row>
    <row r="203" spans="1:12" ht="18.75" x14ac:dyDescent="0.3">
      <c r="A203" s="220" t="s">
        <v>61</v>
      </c>
      <c r="B203" s="220"/>
      <c r="C203" s="220"/>
      <c r="D203" s="220"/>
      <c r="E203" s="220"/>
      <c r="F203" s="220"/>
      <c r="G203" s="220"/>
      <c r="H203" s="220"/>
      <c r="I203" s="220"/>
      <c r="J203" s="220"/>
      <c r="K203" s="220"/>
      <c r="L203" s="9"/>
    </row>
    <row r="204" spans="1:12" ht="15" x14ac:dyDescent="0.25">
      <c r="A204" s="3" t="s">
        <v>1</v>
      </c>
      <c r="B204" s="3" t="s">
        <v>2</v>
      </c>
      <c r="C204" s="3" t="s">
        <v>3</v>
      </c>
      <c r="D204" s="3" t="s">
        <v>4</v>
      </c>
      <c r="E204" s="3" t="s">
        <v>5</v>
      </c>
      <c r="F204" s="3" t="s">
        <v>6</v>
      </c>
      <c r="G204" s="3" t="s">
        <v>7</v>
      </c>
      <c r="H204" s="3" t="s">
        <v>8</v>
      </c>
      <c r="I204" s="3" t="s">
        <v>9</v>
      </c>
      <c r="J204" s="3" t="s">
        <v>10</v>
      </c>
      <c r="K204" s="3" t="s">
        <v>11</v>
      </c>
      <c r="L204" s="9"/>
    </row>
    <row r="205" spans="1:12" x14ac:dyDescent="0.2">
      <c r="A205" s="10">
        <v>44501</v>
      </c>
      <c r="B205" s="6">
        <f t="shared" ref="B205:B218" si="15">SUM(C205:K205)</f>
        <v>20</v>
      </c>
      <c r="C205" s="7">
        <v>9</v>
      </c>
      <c r="D205" s="7">
        <v>7</v>
      </c>
      <c r="E205" s="7">
        <v>4</v>
      </c>
      <c r="F205" s="7"/>
      <c r="G205" s="7"/>
      <c r="H205" s="7"/>
      <c r="I205" s="7"/>
      <c r="J205" s="7"/>
      <c r="K205" s="7"/>
      <c r="L205" s="9"/>
    </row>
    <row r="206" spans="1:12" x14ac:dyDescent="0.2">
      <c r="A206" s="10">
        <v>44502</v>
      </c>
      <c r="B206" s="6">
        <f t="shared" si="15"/>
        <v>8</v>
      </c>
      <c r="C206" s="7">
        <v>6</v>
      </c>
      <c r="D206" s="7">
        <v>2</v>
      </c>
      <c r="E206" s="7"/>
      <c r="F206" s="7"/>
      <c r="G206" s="7"/>
      <c r="H206" s="7"/>
      <c r="I206" s="7"/>
      <c r="J206" s="7"/>
      <c r="K206" s="7"/>
      <c r="L206" s="9"/>
    </row>
    <row r="207" spans="1:12" x14ac:dyDescent="0.2">
      <c r="A207" s="10">
        <v>44503</v>
      </c>
      <c r="B207" s="6">
        <f t="shared" si="15"/>
        <v>5</v>
      </c>
      <c r="C207" s="7"/>
      <c r="D207" s="7">
        <v>3</v>
      </c>
      <c r="E207" s="7">
        <v>2</v>
      </c>
      <c r="F207" s="7"/>
      <c r="G207" s="7"/>
      <c r="H207" s="7"/>
      <c r="I207" s="7"/>
      <c r="J207" s="7"/>
      <c r="K207" s="7"/>
      <c r="L207" s="9"/>
    </row>
    <row r="208" spans="1:12" x14ac:dyDescent="0.2">
      <c r="A208" s="10">
        <v>44504</v>
      </c>
      <c r="B208" s="6">
        <f t="shared" si="15"/>
        <v>19</v>
      </c>
      <c r="C208" s="7">
        <v>12</v>
      </c>
      <c r="D208" s="7">
        <v>2</v>
      </c>
      <c r="E208" s="7">
        <v>3</v>
      </c>
      <c r="F208" s="7">
        <v>2</v>
      </c>
      <c r="G208" s="7"/>
      <c r="H208" s="7"/>
      <c r="I208" s="7"/>
      <c r="J208" s="7"/>
      <c r="K208" s="7"/>
      <c r="L208" s="9"/>
    </row>
    <row r="209" spans="1:12" x14ac:dyDescent="0.2">
      <c r="A209" s="10">
        <v>44505</v>
      </c>
      <c r="B209" s="6">
        <f t="shared" si="15"/>
        <v>16</v>
      </c>
      <c r="C209" s="7">
        <v>10</v>
      </c>
      <c r="D209" s="7">
        <v>2</v>
      </c>
      <c r="E209" s="7">
        <v>2</v>
      </c>
      <c r="F209" s="7"/>
      <c r="G209" s="7"/>
      <c r="H209" s="7"/>
      <c r="I209" s="7">
        <v>2</v>
      </c>
      <c r="J209" s="7"/>
      <c r="K209" s="7"/>
      <c r="L209" s="9"/>
    </row>
    <row r="210" spans="1:12" x14ac:dyDescent="0.2">
      <c r="A210" s="17">
        <v>44506</v>
      </c>
      <c r="B210" s="6">
        <f t="shared" si="15"/>
        <v>23</v>
      </c>
      <c r="C210" s="7">
        <v>15</v>
      </c>
      <c r="D210" s="7"/>
      <c r="E210" s="7">
        <v>7</v>
      </c>
      <c r="F210" s="7"/>
      <c r="G210" s="7"/>
      <c r="H210" s="7"/>
      <c r="I210" s="7">
        <v>1</v>
      </c>
      <c r="J210" s="7"/>
      <c r="K210" s="7"/>
      <c r="L210" s="9"/>
    </row>
    <row r="211" spans="1:12" x14ac:dyDescent="0.2">
      <c r="A211" s="17">
        <v>44507</v>
      </c>
      <c r="B211" s="6">
        <f t="shared" si="15"/>
        <v>44</v>
      </c>
      <c r="C211" s="7">
        <v>44</v>
      </c>
      <c r="D211" s="7"/>
      <c r="E211" s="7"/>
      <c r="F211" s="7"/>
      <c r="G211" s="7"/>
      <c r="H211" s="7"/>
      <c r="I211" s="7"/>
      <c r="J211" s="7"/>
      <c r="K211" s="7"/>
      <c r="L211" s="9"/>
    </row>
    <row r="212" spans="1:12" x14ac:dyDescent="0.2">
      <c r="A212" s="17">
        <v>44513</v>
      </c>
      <c r="B212" s="6">
        <f t="shared" si="15"/>
        <v>12</v>
      </c>
      <c r="C212" s="7">
        <v>8</v>
      </c>
      <c r="D212" s="7"/>
      <c r="E212" s="7">
        <v>2</v>
      </c>
      <c r="F212" s="7"/>
      <c r="G212" s="7">
        <v>2</v>
      </c>
      <c r="H212" s="7"/>
      <c r="I212" s="7"/>
      <c r="J212" s="7"/>
      <c r="K212" s="7"/>
      <c r="L212" s="9"/>
    </row>
    <row r="213" spans="1:12" x14ac:dyDescent="0.2">
      <c r="A213" s="17">
        <v>44514</v>
      </c>
      <c r="B213" s="6">
        <f t="shared" si="15"/>
        <v>5</v>
      </c>
      <c r="C213" s="7"/>
      <c r="D213" s="7">
        <v>3</v>
      </c>
      <c r="E213" s="7">
        <v>2</v>
      </c>
      <c r="F213" s="7"/>
      <c r="G213" s="7"/>
      <c r="H213" s="7"/>
      <c r="I213" s="7"/>
      <c r="J213" s="7"/>
      <c r="K213" s="7"/>
      <c r="L213" s="9"/>
    </row>
    <row r="214" spans="1:12" x14ac:dyDescent="0.2">
      <c r="A214" s="17">
        <v>44520</v>
      </c>
      <c r="B214" s="6">
        <f t="shared" si="15"/>
        <v>17</v>
      </c>
      <c r="C214" s="7">
        <v>16</v>
      </c>
      <c r="D214" s="7">
        <v>1</v>
      </c>
      <c r="E214" s="7"/>
      <c r="F214" s="7"/>
      <c r="G214" s="7"/>
      <c r="H214" s="7"/>
      <c r="I214" s="7"/>
      <c r="J214" s="7"/>
      <c r="K214" s="7"/>
      <c r="L214" s="9"/>
    </row>
    <row r="215" spans="1:12" x14ac:dyDescent="0.2">
      <c r="A215" s="17">
        <v>44521</v>
      </c>
      <c r="B215" s="6">
        <f t="shared" si="15"/>
        <v>17</v>
      </c>
      <c r="C215" s="7">
        <v>15</v>
      </c>
      <c r="D215" s="7">
        <v>2</v>
      </c>
      <c r="E215" s="7"/>
      <c r="F215" s="7"/>
      <c r="G215" s="7"/>
      <c r="H215" s="7"/>
      <c r="I215" s="7"/>
      <c r="J215" s="7"/>
      <c r="K215" s="7"/>
      <c r="L215" s="9"/>
    </row>
    <row r="216" spans="1:12" x14ac:dyDescent="0.2">
      <c r="A216" s="17">
        <v>44527</v>
      </c>
      <c r="B216" s="6">
        <f t="shared" si="15"/>
        <v>6</v>
      </c>
      <c r="C216" s="7">
        <v>6</v>
      </c>
      <c r="D216" s="7"/>
      <c r="E216" s="7"/>
      <c r="F216" s="7"/>
      <c r="G216" s="7"/>
      <c r="H216" s="7"/>
      <c r="I216" s="7"/>
      <c r="J216" s="7"/>
      <c r="K216" s="7"/>
      <c r="L216" s="9"/>
    </row>
    <row r="217" spans="1:12" x14ac:dyDescent="0.2">
      <c r="A217" s="17">
        <v>44528</v>
      </c>
      <c r="B217" s="6">
        <f t="shared" si="15"/>
        <v>20</v>
      </c>
      <c r="C217" s="7">
        <v>20</v>
      </c>
      <c r="D217" s="7"/>
      <c r="E217" s="7"/>
      <c r="F217" s="7"/>
      <c r="G217" s="7"/>
      <c r="H217" s="7"/>
      <c r="I217" s="7"/>
      <c r="J217" s="7"/>
      <c r="K217" s="7"/>
      <c r="L217" s="9"/>
    </row>
    <row r="218" spans="1:12" x14ac:dyDescent="0.2">
      <c r="A218" s="6" t="s">
        <v>62</v>
      </c>
      <c r="B218" s="6">
        <f t="shared" si="15"/>
        <v>212</v>
      </c>
      <c r="C218" s="6">
        <f t="shared" ref="C218:K218" si="16">SUM(C205:C217)</f>
        <v>161</v>
      </c>
      <c r="D218" s="6">
        <f t="shared" si="16"/>
        <v>22</v>
      </c>
      <c r="E218" s="6">
        <f t="shared" si="16"/>
        <v>22</v>
      </c>
      <c r="F218" s="6">
        <f t="shared" si="16"/>
        <v>2</v>
      </c>
      <c r="G218" s="6">
        <f t="shared" si="16"/>
        <v>2</v>
      </c>
      <c r="H218" s="6">
        <f t="shared" si="16"/>
        <v>0</v>
      </c>
      <c r="I218" s="6">
        <f t="shared" si="16"/>
        <v>3</v>
      </c>
      <c r="J218" s="6">
        <f t="shared" si="16"/>
        <v>0</v>
      </c>
      <c r="K218" s="6">
        <f t="shared" si="16"/>
        <v>0</v>
      </c>
      <c r="L218" s="9"/>
    </row>
    <row r="219" spans="1:12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9"/>
    </row>
    <row r="220" spans="1:12" ht="25.5" x14ac:dyDescent="0.2">
      <c r="A220" s="30" t="s">
        <v>63</v>
      </c>
      <c r="B220" s="12">
        <f>SUM(C220:K220)</f>
        <v>10632</v>
      </c>
      <c r="C220" s="12">
        <f t="shared" ref="C220:K220" si="17">SUM(C27,C61,C96,C131,C165,C200,C218)</f>
        <v>6398</v>
      </c>
      <c r="D220" s="12">
        <f t="shared" si="17"/>
        <v>1572</v>
      </c>
      <c r="E220" s="12">
        <f t="shared" si="17"/>
        <v>1760</v>
      </c>
      <c r="F220" s="12">
        <f t="shared" si="17"/>
        <v>35</v>
      </c>
      <c r="G220" s="12">
        <f t="shared" si="17"/>
        <v>175</v>
      </c>
      <c r="H220" s="12">
        <f t="shared" si="17"/>
        <v>292</v>
      </c>
      <c r="I220" s="12">
        <f t="shared" si="17"/>
        <v>76</v>
      </c>
      <c r="J220" s="12">
        <f t="shared" si="17"/>
        <v>27</v>
      </c>
      <c r="K220" s="12">
        <f t="shared" si="17"/>
        <v>297</v>
      </c>
      <c r="L220" s="9"/>
    </row>
    <row r="221" spans="1:12" ht="15" x14ac:dyDescent="0.25">
      <c r="A221" s="3"/>
      <c r="B221" s="3" t="s">
        <v>64</v>
      </c>
      <c r="C221" s="3" t="s">
        <v>3</v>
      </c>
      <c r="D221" s="3" t="s">
        <v>4</v>
      </c>
      <c r="E221" s="3" t="s">
        <v>5</v>
      </c>
      <c r="F221" s="3" t="s">
        <v>6</v>
      </c>
      <c r="G221" s="3" t="s">
        <v>7</v>
      </c>
      <c r="H221" s="3" t="s">
        <v>8</v>
      </c>
      <c r="I221" s="3" t="s">
        <v>9</v>
      </c>
      <c r="J221" s="3" t="s">
        <v>10</v>
      </c>
      <c r="K221" s="3" t="s">
        <v>11</v>
      </c>
      <c r="L221" s="9"/>
    </row>
    <row r="222" spans="1:12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9"/>
    </row>
    <row r="223" spans="1:12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9"/>
    </row>
    <row r="224" spans="1:12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9"/>
    </row>
    <row r="225" spans="1:12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9"/>
    </row>
    <row r="226" spans="1:12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9"/>
    </row>
    <row r="227" spans="1:12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9"/>
    </row>
    <row r="228" spans="1:12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9"/>
    </row>
    <row r="229" spans="1:12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9"/>
    </row>
    <row r="230" spans="1:12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9"/>
    </row>
    <row r="231" spans="1:12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9"/>
    </row>
    <row r="232" spans="1:12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9"/>
    </row>
    <row r="233" spans="1:12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9"/>
    </row>
    <row r="234" spans="1:12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2"/>
    </row>
    <row r="235" spans="1:12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9"/>
    </row>
    <row r="236" spans="1:12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9"/>
    </row>
    <row r="237" spans="1:12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9"/>
    </row>
    <row r="238" spans="1:12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9"/>
    </row>
    <row r="239" spans="1:12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9"/>
    </row>
    <row r="240" spans="1:12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9"/>
    </row>
    <row r="241" spans="12:12" x14ac:dyDescent="0.2">
      <c r="L241" s="9"/>
    </row>
    <row r="242" spans="12:12" x14ac:dyDescent="0.2">
      <c r="L242" s="9" t="s">
        <v>18</v>
      </c>
    </row>
    <row r="243" spans="12:12" x14ac:dyDescent="0.2">
      <c r="L243" s="9"/>
    </row>
    <row r="244" spans="12:12" x14ac:dyDescent="0.2">
      <c r="L244" s="9"/>
    </row>
    <row r="245" spans="12:12" x14ac:dyDescent="0.2">
      <c r="L245" s="9"/>
    </row>
    <row r="246" spans="12:12" x14ac:dyDescent="0.2">
      <c r="L246" s="9"/>
    </row>
    <row r="247" spans="12:12" x14ac:dyDescent="0.2">
      <c r="L247" s="9"/>
    </row>
    <row r="248" spans="12:12" x14ac:dyDescent="0.2">
      <c r="L248" s="9"/>
    </row>
    <row r="249" spans="12:12" x14ac:dyDescent="0.2">
      <c r="L249" s="31"/>
    </row>
    <row r="250" spans="12:12" x14ac:dyDescent="0.2">
      <c r="L250" s="31"/>
    </row>
    <row r="251" spans="12:12" x14ac:dyDescent="0.2">
      <c r="L251" s="31"/>
    </row>
    <row r="252" spans="12:12" x14ac:dyDescent="0.2">
      <c r="L252" s="31"/>
    </row>
    <row r="253" spans="12:12" x14ac:dyDescent="0.2">
      <c r="L253" s="9"/>
    </row>
    <row r="254" spans="12:12" x14ac:dyDescent="0.2">
      <c r="L254" s="9"/>
    </row>
    <row r="255" spans="12:12" x14ac:dyDescent="0.2">
      <c r="L255" s="9"/>
    </row>
    <row r="256" spans="12:12" ht="15.75" x14ac:dyDescent="0.25">
      <c r="L256" s="33"/>
    </row>
    <row r="257" spans="1:12" x14ac:dyDescent="0.2">
      <c r="L257" s="9"/>
    </row>
    <row r="258" spans="1:12" x14ac:dyDescent="0.2">
      <c r="A258" s="34"/>
      <c r="L258" s="9"/>
    </row>
    <row r="259" spans="1:12" x14ac:dyDescent="0.2">
      <c r="A259" s="34"/>
      <c r="L259" s="9"/>
    </row>
    <row r="260" spans="1:12" x14ac:dyDescent="0.2">
      <c r="A260" s="34"/>
      <c r="L260" s="9"/>
    </row>
    <row r="261" spans="1:12" x14ac:dyDescent="0.2">
      <c r="L261" s="9"/>
    </row>
    <row r="262" spans="1:12" x14ac:dyDescent="0.2">
      <c r="L262" s="9" t="s">
        <v>28</v>
      </c>
    </row>
    <row r="263" spans="1:12" x14ac:dyDescent="0.2">
      <c r="L263" s="9"/>
    </row>
    <row r="264" spans="1:12" x14ac:dyDescent="0.2">
      <c r="L264" s="9"/>
    </row>
    <row r="265" spans="1:12" x14ac:dyDescent="0.2">
      <c r="L265" s="9"/>
    </row>
    <row r="266" spans="1:12" x14ac:dyDescent="0.2">
      <c r="L266" s="9"/>
    </row>
    <row r="267" spans="1:12" x14ac:dyDescent="0.2">
      <c r="L267" s="31"/>
    </row>
    <row r="268" spans="1:12" x14ac:dyDescent="0.2">
      <c r="L268" s="31"/>
    </row>
    <row r="269" spans="1:12" x14ac:dyDescent="0.2">
      <c r="L269" s="31"/>
    </row>
    <row r="270" spans="1:12" x14ac:dyDescent="0.2">
      <c r="L270" s="31"/>
    </row>
    <row r="271" spans="1:12" x14ac:dyDescent="0.2">
      <c r="L271" s="31"/>
    </row>
    <row r="272" spans="1:12" x14ac:dyDescent="0.2">
      <c r="L272" s="31"/>
    </row>
    <row r="273" spans="12:12" x14ac:dyDescent="0.2">
      <c r="L273" s="31"/>
    </row>
    <row r="274" spans="12:12" x14ac:dyDescent="0.2">
      <c r="L274" s="31"/>
    </row>
    <row r="275" spans="12:12" x14ac:dyDescent="0.2">
      <c r="L275" s="31"/>
    </row>
    <row r="276" spans="12:12" x14ac:dyDescent="0.2">
      <c r="L276" s="31"/>
    </row>
    <row r="277" spans="12:12" x14ac:dyDescent="0.2">
      <c r="L277" s="31"/>
    </row>
    <row r="278" spans="12:12" x14ac:dyDescent="0.2">
      <c r="L278" s="31"/>
    </row>
    <row r="279" spans="12:12" x14ac:dyDescent="0.2">
      <c r="L279" s="31"/>
    </row>
    <row r="280" spans="12:12" x14ac:dyDescent="0.2">
      <c r="L280" s="31"/>
    </row>
    <row r="281" spans="12:12" x14ac:dyDescent="0.2">
      <c r="L281" s="31"/>
    </row>
    <row r="282" spans="12:12" x14ac:dyDescent="0.2">
      <c r="L282" s="31"/>
    </row>
    <row r="283" spans="12:12" x14ac:dyDescent="0.2">
      <c r="L283" s="31"/>
    </row>
    <row r="284" spans="12:12" x14ac:dyDescent="0.2">
      <c r="L284" s="31"/>
    </row>
    <row r="285" spans="12:12" ht="12.6" customHeight="1" x14ac:dyDescent="0.2">
      <c r="L285" s="31"/>
    </row>
    <row r="292" spans="12:60" ht="12.6" customHeight="1" x14ac:dyDescent="0.25"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5"/>
      <c r="AR292" s="35"/>
      <c r="AS292" s="35"/>
      <c r="AT292" s="35"/>
      <c r="AU292" s="35"/>
      <c r="AV292" s="35"/>
      <c r="AW292" s="35"/>
      <c r="AX292" s="35"/>
      <c r="AY292" s="35"/>
      <c r="AZ292" s="35"/>
      <c r="BA292" s="35"/>
      <c r="BB292" s="35"/>
      <c r="BC292" s="35"/>
      <c r="BD292" s="35"/>
      <c r="BE292" s="35"/>
      <c r="BF292" s="35"/>
      <c r="BG292" s="35"/>
      <c r="BH292" s="35"/>
    </row>
    <row r="302" spans="12:60" ht="34.35" customHeight="1" x14ac:dyDescent="0.2"/>
    <row r="303" spans="12:60" x14ac:dyDescent="0.2">
      <c r="L303" s="36"/>
    </row>
    <row r="304" spans="12:60" x14ac:dyDescent="0.2">
      <c r="L304" s="36"/>
    </row>
    <row r="305" spans="12:12" x14ac:dyDescent="0.2">
      <c r="L305" s="36"/>
    </row>
    <row r="306" spans="12:12" x14ac:dyDescent="0.2">
      <c r="L306" s="36"/>
    </row>
    <row r="307" spans="12:12" x14ac:dyDescent="0.2">
      <c r="L307" s="36"/>
    </row>
    <row r="308" spans="12:12" x14ac:dyDescent="0.2">
      <c r="L308" s="36"/>
    </row>
    <row r="309" spans="12:12" x14ac:dyDescent="0.2">
      <c r="L309" s="36"/>
    </row>
    <row r="310" spans="12:12" x14ac:dyDescent="0.2">
      <c r="L310" s="36"/>
    </row>
    <row r="311" spans="12:12" x14ac:dyDescent="0.2">
      <c r="L311" s="36"/>
    </row>
    <row r="312" spans="12:12" x14ac:dyDescent="0.2">
      <c r="L312" s="36"/>
    </row>
    <row r="313" spans="12:12" x14ac:dyDescent="0.2">
      <c r="L313" s="36"/>
    </row>
    <row r="314" spans="12:12" x14ac:dyDescent="0.2">
      <c r="L314" s="36"/>
    </row>
    <row r="315" spans="12:12" x14ac:dyDescent="0.2">
      <c r="L315" s="36"/>
    </row>
    <row r="316" spans="12:12" x14ac:dyDescent="0.2">
      <c r="L316" s="36"/>
    </row>
    <row r="317" spans="12:12" x14ac:dyDescent="0.2">
      <c r="L317" s="36"/>
    </row>
    <row r="318" spans="12:12" x14ac:dyDescent="0.2">
      <c r="L318" s="36"/>
    </row>
    <row r="319" spans="12:12" x14ac:dyDescent="0.2">
      <c r="L319" s="36"/>
    </row>
    <row r="320" spans="12:12" x14ac:dyDescent="0.2">
      <c r="L320" s="36"/>
    </row>
    <row r="321" spans="12:12" x14ac:dyDescent="0.2">
      <c r="L321" s="36"/>
    </row>
    <row r="322" spans="12:12" x14ac:dyDescent="0.2">
      <c r="L322" s="36"/>
    </row>
    <row r="323" spans="12:12" x14ac:dyDescent="0.2">
      <c r="L323" s="36"/>
    </row>
    <row r="324" spans="12:12" x14ac:dyDescent="0.2">
      <c r="L324" s="36"/>
    </row>
    <row r="325" spans="12:12" x14ac:dyDescent="0.2">
      <c r="L325" s="36"/>
    </row>
    <row r="326" spans="12:12" x14ac:dyDescent="0.2">
      <c r="L326" s="36"/>
    </row>
    <row r="327" spans="12:12" x14ac:dyDescent="0.2">
      <c r="L327" s="36"/>
    </row>
    <row r="328" spans="12:12" x14ac:dyDescent="0.2">
      <c r="L328" s="36"/>
    </row>
    <row r="329" spans="12:12" x14ac:dyDescent="0.2">
      <c r="L329" s="36"/>
    </row>
  </sheetData>
  <sheetProtection selectLockedCells="1" selectUnlockedCells="1"/>
  <mergeCells count="8">
    <mergeCell ref="A167:K167"/>
    <mergeCell ref="A203:K203"/>
    <mergeCell ref="A1:K1"/>
    <mergeCell ref="A29:K29"/>
    <mergeCell ref="A63:K63"/>
    <mergeCell ref="C77:K77"/>
    <mergeCell ref="A98:K98"/>
    <mergeCell ref="A133:K133"/>
  </mergeCells>
  <conditionalFormatting sqref="M3:Q27 M31:R61 M65:R96">
    <cfRule type="cellIs" dxfId="1" priority="1" stopIfTrue="1" operator="lessThan">
      <formula>0</formula>
    </cfRule>
    <cfRule type="cellIs" dxfId="0" priority="2" stopIfTrue="1" operator="greaterThanOrEqual">
      <formula>0</formula>
    </cfRule>
  </conditionalFormatting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9EF2-1784-431B-9E84-68380961F959}">
  <dimension ref="A1:BF312"/>
  <sheetViews>
    <sheetView zoomScale="117" zoomScaleNormal="117" workbookViewId="0">
      <selection activeCell="L134" activeCellId="1" sqref="A276:L284 L134"/>
    </sheetView>
  </sheetViews>
  <sheetFormatPr defaultColWidth="11.5703125" defaultRowHeight="12.75" x14ac:dyDescent="0.2"/>
  <cols>
    <col min="1" max="5" width="11.5703125" style="129"/>
    <col min="6" max="6" width="13.42578125" style="129" customWidth="1"/>
    <col min="7" max="11" width="11.5703125" style="129"/>
    <col min="12" max="12" width="23" style="129" customWidth="1"/>
    <col min="13" max="16384" width="11.5703125" style="129"/>
  </cols>
  <sheetData>
    <row r="1" spans="1:12" ht="18.75" x14ac:dyDescent="0.3">
      <c r="A1" s="228" t="s">
        <v>65</v>
      </c>
      <c r="B1" s="228"/>
      <c r="C1" s="228"/>
      <c r="D1" s="228"/>
      <c r="E1" s="228"/>
      <c r="F1" s="228"/>
      <c r="G1" s="228"/>
      <c r="H1" s="228"/>
      <c r="I1" s="228"/>
      <c r="J1" s="228"/>
      <c r="K1" s="228"/>
      <c r="L1" s="128"/>
    </row>
    <row r="2" spans="1:12" ht="15" x14ac:dyDescent="0.25">
      <c r="A2" s="130" t="s">
        <v>1</v>
      </c>
      <c r="B2" s="130" t="s">
        <v>2</v>
      </c>
      <c r="C2" s="130" t="s">
        <v>3</v>
      </c>
      <c r="D2" s="130" t="s">
        <v>4</v>
      </c>
      <c r="E2" s="130" t="s">
        <v>5</v>
      </c>
      <c r="F2" s="130" t="s">
        <v>6</v>
      </c>
      <c r="G2" s="130" t="s">
        <v>7</v>
      </c>
      <c r="H2" s="130" t="s">
        <v>8</v>
      </c>
      <c r="I2" s="130" t="s">
        <v>9</v>
      </c>
      <c r="J2" s="130" t="s">
        <v>10</v>
      </c>
      <c r="K2" s="130" t="s">
        <v>11</v>
      </c>
      <c r="L2" s="128"/>
    </row>
    <row r="3" spans="1:12" x14ac:dyDescent="0.2">
      <c r="A3" s="131">
        <v>43983</v>
      </c>
      <c r="B3" s="132">
        <f t="shared" ref="B3:B34" si="0">SUM(C3:K3)</f>
        <v>101</v>
      </c>
      <c r="C3" s="133">
        <v>101</v>
      </c>
      <c r="D3" s="133"/>
      <c r="E3" s="133"/>
      <c r="F3" s="133"/>
      <c r="G3" s="133"/>
      <c r="H3" s="133"/>
      <c r="I3" s="133"/>
      <c r="J3" s="133"/>
      <c r="K3" s="133"/>
      <c r="L3" s="128"/>
    </row>
    <row r="4" spans="1:12" x14ac:dyDescent="0.2">
      <c r="A4" s="131">
        <v>43984</v>
      </c>
      <c r="B4" s="132">
        <f t="shared" si="0"/>
        <v>70</v>
      </c>
      <c r="C4" s="133">
        <v>70</v>
      </c>
      <c r="D4" s="133"/>
      <c r="E4" s="133"/>
      <c r="F4" s="133"/>
      <c r="G4" s="133"/>
      <c r="H4" s="133"/>
      <c r="I4" s="133"/>
      <c r="J4" s="133"/>
      <c r="K4" s="133"/>
      <c r="L4" s="128"/>
    </row>
    <row r="5" spans="1:12" x14ac:dyDescent="0.2">
      <c r="A5" s="131">
        <v>43985</v>
      </c>
      <c r="B5" s="132">
        <f t="shared" si="0"/>
        <v>8</v>
      </c>
      <c r="C5" s="133">
        <v>8</v>
      </c>
      <c r="D5" s="133"/>
      <c r="E5" s="133"/>
      <c r="F5" s="133"/>
      <c r="G5" s="133"/>
      <c r="H5" s="133"/>
      <c r="I5" s="133"/>
      <c r="J5" s="133"/>
      <c r="K5" s="133"/>
      <c r="L5" s="128"/>
    </row>
    <row r="6" spans="1:12" x14ac:dyDescent="0.2">
      <c r="A6" s="131">
        <v>43986</v>
      </c>
      <c r="B6" s="132">
        <f t="shared" si="0"/>
        <v>2</v>
      </c>
      <c r="C6" s="133">
        <v>2</v>
      </c>
      <c r="D6" s="133"/>
      <c r="E6" s="133"/>
      <c r="F6" s="133"/>
      <c r="G6" s="133"/>
      <c r="H6" s="133"/>
      <c r="I6" s="133"/>
      <c r="J6" s="133"/>
      <c r="K6" s="133"/>
      <c r="L6" s="128"/>
    </row>
    <row r="7" spans="1:12" x14ac:dyDescent="0.2">
      <c r="A7" s="131">
        <v>43987</v>
      </c>
      <c r="B7" s="132">
        <f t="shared" si="0"/>
        <v>18</v>
      </c>
      <c r="C7" s="133">
        <v>16</v>
      </c>
      <c r="D7" s="133">
        <v>2</v>
      </c>
      <c r="E7" s="133"/>
      <c r="F7" s="133"/>
      <c r="G7" s="133"/>
      <c r="H7" s="133"/>
      <c r="I7" s="133"/>
      <c r="J7" s="133"/>
      <c r="K7" s="133"/>
      <c r="L7" s="128"/>
    </row>
    <row r="8" spans="1:12" x14ac:dyDescent="0.2">
      <c r="A8" s="134">
        <v>43988</v>
      </c>
      <c r="B8" s="132">
        <f t="shared" si="0"/>
        <v>40</v>
      </c>
      <c r="C8" s="133">
        <v>40</v>
      </c>
      <c r="D8" s="133"/>
      <c r="E8" s="133"/>
      <c r="F8" s="133"/>
      <c r="G8" s="133"/>
      <c r="H8" s="133"/>
      <c r="I8" s="133"/>
      <c r="J8" s="133"/>
      <c r="K8" s="133"/>
      <c r="L8" s="128"/>
    </row>
    <row r="9" spans="1:12" x14ac:dyDescent="0.2">
      <c r="A9" s="134">
        <v>43989</v>
      </c>
      <c r="B9" s="132">
        <f t="shared" si="0"/>
        <v>8</v>
      </c>
      <c r="C9" s="133">
        <v>7</v>
      </c>
      <c r="D9" s="133">
        <v>1</v>
      </c>
      <c r="E9" s="133"/>
      <c r="F9" s="133"/>
      <c r="G9" s="133"/>
      <c r="H9" s="133"/>
      <c r="I9" s="133"/>
      <c r="J9" s="133"/>
      <c r="K9" s="133"/>
      <c r="L9" s="128"/>
    </row>
    <row r="10" spans="1:12" x14ac:dyDescent="0.2">
      <c r="A10" s="131">
        <v>43990</v>
      </c>
      <c r="B10" s="132">
        <f t="shared" si="0"/>
        <v>13</v>
      </c>
      <c r="C10" s="133">
        <v>13</v>
      </c>
      <c r="D10" s="133"/>
      <c r="E10" s="133"/>
      <c r="F10" s="133"/>
      <c r="G10" s="133"/>
      <c r="H10" s="133"/>
      <c r="I10" s="133"/>
      <c r="J10" s="133"/>
      <c r="K10" s="133"/>
      <c r="L10" s="128"/>
    </row>
    <row r="11" spans="1:12" x14ac:dyDescent="0.2">
      <c r="A11" s="131">
        <v>43991</v>
      </c>
      <c r="B11" s="132">
        <f t="shared" si="0"/>
        <v>3</v>
      </c>
      <c r="C11" s="133">
        <v>3</v>
      </c>
      <c r="D11" s="133"/>
      <c r="E11" s="133"/>
      <c r="F11" s="133"/>
      <c r="G11" s="133"/>
      <c r="H11" s="133"/>
      <c r="I11" s="133"/>
      <c r="J11" s="133"/>
      <c r="K11" s="133"/>
      <c r="L11" s="128"/>
    </row>
    <row r="12" spans="1:12" x14ac:dyDescent="0.2">
      <c r="A12" s="131">
        <v>43992</v>
      </c>
      <c r="B12" s="132">
        <f t="shared" si="0"/>
        <v>0</v>
      </c>
      <c r="C12" s="133">
        <v>0</v>
      </c>
      <c r="D12" s="133"/>
      <c r="E12" s="133"/>
      <c r="F12" s="133"/>
      <c r="G12" s="133"/>
      <c r="H12" s="133"/>
      <c r="I12" s="133"/>
      <c r="J12" s="133"/>
      <c r="K12" s="133"/>
      <c r="L12" s="128"/>
    </row>
    <row r="13" spans="1:12" x14ac:dyDescent="0.2">
      <c r="A13" s="131">
        <v>43993</v>
      </c>
      <c r="B13" s="132">
        <f t="shared" si="0"/>
        <v>3</v>
      </c>
      <c r="C13" s="133">
        <v>1</v>
      </c>
      <c r="D13" s="133">
        <v>2</v>
      </c>
      <c r="E13" s="133"/>
      <c r="F13" s="133"/>
      <c r="G13" s="133"/>
      <c r="H13" s="133"/>
      <c r="I13" s="133"/>
      <c r="J13" s="133"/>
      <c r="K13" s="133"/>
      <c r="L13" s="128"/>
    </row>
    <row r="14" spans="1:12" x14ac:dyDescent="0.2">
      <c r="A14" s="131">
        <v>43994</v>
      </c>
      <c r="B14" s="132">
        <f t="shared" si="0"/>
        <v>8</v>
      </c>
      <c r="C14" s="133">
        <v>8</v>
      </c>
      <c r="D14" s="133"/>
      <c r="E14" s="133"/>
      <c r="F14" s="133"/>
      <c r="G14" s="133"/>
      <c r="H14" s="133"/>
      <c r="I14" s="133"/>
      <c r="J14" s="133"/>
      <c r="K14" s="133"/>
      <c r="L14" s="128"/>
    </row>
    <row r="15" spans="1:12" x14ac:dyDescent="0.2">
      <c r="A15" s="134">
        <v>43995</v>
      </c>
      <c r="B15" s="132">
        <f t="shared" si="0"/>
        <v>38</v>
      </c>
      <c r="C15" s="133">
        <v>36</v>
      </c>
      <c r="D15" s="133">
        <v>2</v>
      </c>
      <c r="E15" s="133"/>
      <c r="F15" s="133"/>
      <c r="G15" s="133"/>
      <c r="H15" s="133"/>
      <c r="I15" s="133"/>
      <c r="J15" s="133"/>
      <c r="K15" s="133"/>
      <c r="L15" s="128"/>
    </row>
    <row r="16" spans="1:12" x14ac:dyDescent="0.2">
      <c r="A16" s="134">
        <v>43996</v>
      </c>
      <c r="B16" s="132">
        <f t="shared" si="0"/>
        <v>85</v>
      </c>
      <c r="C16" s="133">
        <v>85</v>
      </c>
      <c r="D16" s="133"/>
      <c r="E16" s="133"/>
      <c r="F16" s="133"/>
      <c r="G16" s="133"/>
      <c r="H16" s="133"/>
      <c r="I16" s="133"/>
      <c r="J16" s="133"/>
      <c r="K16" s="133"/>
      <c r="L16" s="128"/>
    </row>
    <row r="17" spans="1:12" x14ac:dyDescent="0.2">
      <c r="A17" s="131">
        <v>43997</v>
      </c>
      <c r="B17" s="132">
        <f t="shared" si="0"/>
        <v>48</v>
      </c>
      <c r="C17" s="133">
        <v>48</v>
      </c>
      <c r="D17" s="133"/>
      <c r="E17" s="133"/>
      <c r="F17" s="133"/>
      <c r="G17" s="133"/>
      <c r="H17" s="133"/>
      <c r="I17" s="133"/>
      <c r="J17" s="133"/>
      <c r="K17" s="133"/>
      <c r="L17" s="128"/>
    </row>
    <row r="18" spans="1:12" x14ac:dyDescent="0.2">
      <c r="A18" s="131">
        <v>43998</v>
      </c>
      <c r="B18" s="132">
        <f t="shared" si="0"/>
        <v>18</v>
      </c>
      <c r="C18" s="133">
        <v>14</v>
      </c>
      <c r="D18" s="133">
        <v>2</v>
      </c>
      <c r="E18" s="133">
        <v>2</v>
      </c>
      <c r="F18" s="133"/>
      <c r="G18" s="133"/>
      <c r="H18" s="133"/>
      <c r="I18" s="133"/>
      <c r="J18" s="133"/>
      <c r="K18" s="133"/>
      <c r="L18" s="128"/>
    </row>
    <row r="19" spans="1:12" x14ac:dyDescent="0.2">
      <c r="A19" s="131">
        <v>43999</v>
      </c>
      <c r="B19" s="132">
        <f t="shared" si="0"/>
        <v>8</v>
      </c>
      <c r="C19" s="133">
        <v>8</v>
      </c>
      <c r="D19" s="133"/>
      <c r="E19" s="133"/>
      <c r="F19" s="133"/>
      <c r="G19" s="133"/>
      <c r="H19" s="133"/>
      <c r="I19" s="133"/>
      <c r="J19" s="133"/>
      <c r="K19" s="133"/>
      <c r="L19" s="128"/>
    </row>
    <row r="20" spans="1:12" x14ac:dyDescent="0.2">
      <c r="A20" s="131">
        <v>44000</v>
      </c>
      <c r="B20" s="132">
        <f t="shared" si="0"/>
        <v>24</v>
      </c>
      <c r="C20" s="133">
        <v>18</v>
      </c>
      <c r="D20" s="133">
        <v>2</v>
      </c>
      <c r="E20" s="133">
        <v>2</v>
      </c>
      <c r="F20" s="133"/>
      <c r="G20" s="133"/>
      <c r="H20" s="133"/>
      <c r="I20" s="133"/>
      <c r="J20" s="133"/>
      <c r="K20" s="133">
        <v>2</v>
      </c>
      <c r="L20" s="128" t="s">
        <v>66</v>
      </c>
    </row>
    <row r="21" spans="1:12" x14ac:dyDescent="0.2">
      <c r="A21" s="131">
        <v>44001</v>
      </c>
      <c r="B21" s="132">
        <f t="shared" si="0"/>
        <v>44</v>
      </c>
      <c r="C21" s="133">
        <v>43</v>
      </c>
      <c r="D21" s="133">
        <v>1</v>
      </c>
      <c r="E21" s="133"/>
      <c r="F21" s="133"/>
      <c r="G21" s="133"/>
      <c r="H21" s="133"/>
      <c r="I21" s="133"/>
      <c r="J21" s="133"/>
      <c r="K21" s="133"/>
      <c r="L21" s="128"/>
    </row>
    <row r="22" spans="1:12" x14ac:dyDescent="0.2">
      <c r="A22" s="134">
        <v>44002</v>
      </c>
      <c r="B22" s="132">
        <f t="shared" si="0"/>
        <v>55</v>
      </c>
      <c r="C22" s="133">
        <v>52</v>
      </c>
      <c r="D22" s="133">
        <v>3</v>
      </c>
      <c r="E22" s="133"/>
      <c r="F22" s="133"/>
      <c r="G22" s="133"/>
      <c r="H22" s="133"/>
      <c r="I22" s="133"/>
      <c r="J22" s="133"/>
      <c r="K22" s="133"/>
      <c r="L22" s="128"/>
    </row>
    <row r="23" spans="1:12" x14ac:dyDescent="0.2">
      <c r="A23" s="134">
        <v>44003</v>
      </c>
      <c r="B23" s="132">
        <f t="shared" si="0"/>
        <v>99</v>
      </c>
      <c r="C23" s="133">
        <v>90</v>
      </c>
      <c r="D23" s="133">
        <v>2</v>
      </c>
      <c r="E23" s="133">
        <v>2</v>
      </c>
      <c r="F23" s="133">
        <v>1</v>
      </c>
      <c r="G23" s="133">
        <v>2</v>
      </c>
      <c r="H23" s="133">
        <v>2</v>
      </c>
      <c r="I23" s="133"/>
      <c r="J23" s="133"/>
      <c r="K23" s="133"/>
      <c r="L23" s="128"/>
    </row>
    <row r="24" spans="1:12" x14ac:dyDescent="0.2">
      <c r="A24" s="131">
        <v>44004</v>
      </c>
      <c r="B24" s="132">
        <f t="shared" si="0"/>
        <v>26</v>
      </c>
      <c r="C24" s="133">
        <v>18</v>
      </c>
      <c r="D24" s="133">
        <v>4</v>
      </c>
      <c r="E24" s="133">
        <v>2</v>
      </c>
      <c r="F24" s="133"/>
      <c r="G24" s="133"/>
      <c r="H24" s="133"/>
      <c r="I24" s="133">
        <v>2</v>
      </c>
      <c r="J24" s="133"/>
      <c r="K24" s="133"/>
      <c r="L24" s="128"/>
    </row>
    <row r="25" spans="1:12" x14ac:dyDescent="0.2">
      <c r="A25" s="131">
        <v>44005</v>
      </c>
      <c r="B25" s="132">
        <f t="shared" si="0"/>
        <v>18</v>
      </c>
      <c r="C25" s="133">
        <v>16</v>
      </c>
      <c r="D25" s="133"/>
      <c r="E25" s="133">
        <v>2</v>
      </c>
      <c r="F25" s="133"/>
      <c r="G25" s="133"/>
      <c r="H25" s="133"/>
      <c r="I25" s="133"/>
      <c r="J25" s="133"/>
      <c r="K25" s="133"/>
      <c r="L25" s="128"/>
    </row>
    <row r="26" spans="1:12" x14ac:dyDescent="0.2">
      <c r="A26" s="131">
        <v>44006</v>
      </c>
      <c r="B26" s="132">
        <f t="shared" si="0"/>
        <v>63</v>
      </c>
      <c r="C26" s="133">
        <v>60</v>
      </c>
      <c r="D26" s="133"/>
      <c r="E26" s="133">
        <v>3</v>
      </c>
      <c r="F26" s="133"/>
      <c r="G26" s="133"/>
      <c r="H26" s="133"/>
      <c r="I26" s="133"/>
      <c r="J26" s="133"/>
      <c r="K26" s="133"/>
      <c r="L26" s="128"/>
    </row>
    <row r="27" spans="1:12" x14ac:dyDescent="0.2">
      <c r="A27" s="131">
        <v>44007</v>
      </c>
      <c r="B27" s="132">
        <f t="shared" si="0"/>
        <v>17</v>
      </c>
      <c r="C27" s="133">
        <v>17</v>
      </c>
      <c r="D27" s="133"/>
      <c r="E27" s="133"/>
      <c r="F27" s="133"/>
      <c r="G27" s="133"/>
      <c r="H27" s="133"/>
      <c r="I27" s="133"/>
      <c r="J27" s="133"/>
      <c r="K27" s="133"/>
      <c r="L27" s="128"/>
    </row>
    <row r="28" spans="1:12" x14ac:dyDescent="0.2">
      <c r="A28" s="131">
        <v>44008</v>
      </c>
      <c r="B28" s="132">
        <f t="shared" si="0"/>
        <v>31</v>
      </c>
      <c r="C28" s="133">
        <v>27</v>
      </c>
      <c r="D28" s="133"/>
      <c r="E28" s="133">
        <v>4</v>
      </c>
      <c r="F28" s="133"/>
      <c r="G28" s="133"/>
      <c r="H28" s="133"/>
      <c r="I28" s="133"/>
      <c r="J28" s="133"/>
      <c r="K28" s="133"/>
      <c r="L28" s="128"/>
    </row>
    <row r="29" spans="1:12" x14ac:dyDescent="0.2">
      <c r="A29" s="134">
        <v>44009</v>
      </c>
      <c r="B29" s="132">
        <f t="shared" si="0"/>
        <v>111</v>
      </c>
      <c r="C29" s="133">
        <v>97</v>
      </c>
      <c r="D29" s="133">
        <v>6</v>
      </c>
      <c r="E29" s="133">
        <v>6</v>
      </c>
      <c r="F29" s="133"/>
      <c r="G29" s="133">
        <v>2</v>
      </c>
      <c r="H29" s="133"/>
      <c r="I29" s="133"/>
      <c r="J29" s="133"/>
      <c r="K29" s="133"/>
      <c r="L29" s="128"/>
    </row>
    <row r="30" spans="1:12" x14ac:dyDescent="0.2">
      <c r="A30" s="134">
        <v>44010</v>
      </c>
      <c r="B30" s="132">
        <f t="shared" si="0"/>
        <v>104</v>
      </c>
      <c r="C30" s="133">
        <v>104</v>
      </c>
      <c r="D30" s="133"/>
      <c r="E30" s="133"/>
      <c r="F30" s="133"/>
      <c r="G30" s="133"/>
      <c r="H30" s="133"/>
      <c r="I30" s="133"/>
      <c r="J30" s="133"/>
      <c r="K30" s="133"/>
      <c r="L30" s="128"/>
    </row>
    <row r="31" spans="1:12" x14ac:dyDescent="0.2">
      <c r="A31" s="131">
        <v>44011</v>
      </c>
      <c r="B31" s="132">
        <f t="shared" si="0"/>
        <v>35</v>
      </c>
      <c r="C31" s="133">
        <v>35</v>
      </c>
      <c r="D31" s="133"/>
      <c r="E31" s="133"/>
      <c r="F31" s="133"/>
      <c r="G31" s="133"/>
      <c r="H31" s="133"/>
      <c r="I31" s="133"/>
      <c r="J31" s="133"/>
      <c r="K31" s="133"/>
      <c r="L31" s="128"/>
    </row>
    <row r="32" spans="1:12" x14ac:dyDescent="0.2">
      <c r="A32" s="131">
        <v>44012</v>
      </c>
      <c r="B32" s="132">
        <f t="shared" si="0"/>
        <v>26</v>
      </c>
      <c r="C32" s="133">
        <v>24</v>
      </c>
      <c r="D32" s="133"/>
      <c r="E32" s="133"/>
      <c r="F32" s="133"/>
      <c r="G32" s="133"/>
      <c r="H32" s="133">
        <v>2</v>
      </c>
      <c r="I32" s="133"/>
      <c r="J32" s="133"/>
      <c r="K32" s="133"/>
      <c r="L32" s="128"/>
    </row>
    <row r="33" spans="1:12" x14ac:dyDescent="0.2">
      <c r="A33" s="134" t="s">
        <v>20</v>
      </c>
      <c r="B33" s="132">
        <f t="shared" si="0"/>
        <v>1124</v>
      </c>
      <c r="C33" s="135">
        <f t="shared" ref="C33:K33" si="1">SUM(C3:C32)</f>
        <v>1061</v>
      </c>
      <c r="D33" s="135">
        <f t="shared" si="1"/>
        <v>27</v>
      </c>
      <c r="E33" s="135">
        <f t="shared" si="1"/>
        <v>23</v>
      </c>
      <c r="F33" s="135">
        <f t="shared" si="1"/>
        <v>1</v>
      </c>
      <c r="G33" s="135">
        <f t="shared" si="1"/>
        <v>4</v>
      </c>
      <c r="H33" s="135">
        <f t="shared" si="1"/>
        <v>4</v>
      </c>
      <c r="I33" s="135">
        <f t="shared" si="1"/>
        <v>2</v>
      </c>
      <c r="J33" s="135">
        <f t="shared" si="1"/>
        <v>0</v>
      </c>
      <c r="K33" s="135">
        <f t="shared" si="1"/>
        <v>2</v>
      </c>
      <c r="L33" s="136"/>
    </row>
    <row r="34" spans="1:12" ht="18.75" x14ac:dyDescent="0.3">
      <c r="A34" s="229" t="s">
        <v>67</v>
      </c>
      <c r="B34" s="229">
        <f t="shared" si="0"/>
        <v>0</v>
      </c>
      <c r="C34" s="229"/>
      <c r="D34" s="229"/>
      <c r="E34" s="229"/>
      <c r="F34" s="229"/>
      <c r="G34" s="229"/>
      <c r="H34" s="229"/>
      <c r="I34" s="229"/>
      <c r="J34" s="229"/>
      <c r="K34" s="229"/>
      <c r="L34" s="128"/>
    </row>
    <row r="35" spans="1:12" ht="15" x14ac:dyDescent="0.25">
      <c r="A35" s="130" t="s">
        <v>1</v>
      </c>
      <c r="B35" s="132"/>
      <c r="C35" s="130" t="s">
        <v>3</v>
      </c>
      <c r="D35" s="130" t="s">
        <v>4</v>
      </c>
      <c r="E35" s="130" t="s">
        <v>5</v>
      </c>
      <c r="F35" s="130" t="s">
        <v>6</v>
      </c>
      <c r="G35" s="130" t="s">
        <v>7</v>
      </c>
      <c r="H35" s="130" t="s">
        <v>8</v>
      </c>
      <c r="I35" s="130" t="s">
        <v>9</v>
      </c>
      <c r="J35" s="130" t="s">
        <v>10</v>
      </c>
      <c r="K35" s="130" t="s">
        <v>11</v>
      </c>
      <c r="L35" s="128"/>
    </row>
    <row r="36" spans="1:12" x14ac:dyDescent="0.2">
      <c r="A36" s="131">
        <v>44013</v>
      </c>
      <c r="B36" s="132">
        <f t="shared" ref="B36:B66" si="2">SUM(C36:K36)</f>
        <v>12</v>
      </c>
      <c r="C36" s="133">
        <v>11</v>
      </c>
      <c r="D36" s="133"/>
      <c r="E36" s="133">
        <v>1</v>
      </c>
      <c r="F36" s="133"/>
      <c r="G36" s="133"/>
      <c r="H36" s="133"/>
      <c r="I36" s="133"/>
      <c r="J36" s="133"/>
      <c r="K36" s="133"/>
      <c r="L36" s="128"/>
    </row>
    <row r="37" spans="1:12" x14ac:dyDescent="0.2">
      <c r="A37" s="131">
        <v>44014</v>
      </c>
      <c r="B37" s="132">
        <f t="shared" si="2"/>
        <v>25</v>
      </c>
      <c r="C37" s="133">
        <v>23</v>
      </c>
      <c r="D37" s="133"/>
      <c r="E37" s="133">
        <v>2</v>
      </c>
      <c r="F37" s="133"/>
      <c r="G37" s="133"/>
      <c r="H37" s="133"/>
      <c r="I37" s="133"/>
      <c r="J37" s="133"/>
      <c r="K37" s="133"/>
      <c r="L37" s="128"/>
    </row>
    <row r="38" spans="1:12" x14ac:dyDescent="0.2">
      <c r="A38" s="131">
        <v>44015</v>
      </c>
      <c r="B38" s="137">
        <f t="shared" si="2"/>
        <v>16</v>
      </c>
      <c r="C38" s="133">
        <v>12</v>
      </c>
      <c r="D38" s="133">
        <v>4</v>
      </c>
      <c r="E38" s="133"/>
      <c r="F38" s="133"/>
      <c r="G38" s="133"/>
      <c r="H38" s="133"/>
      <c r="I38" s="133"/>
      <c r="J38" s="133"/>
      <c r="K38" s="133"/>
      <c r="L38" s="128"/>
    </row>
    <row r="39" spans="1:12" x14ac:dyDescent="0.2">
      <c r="A39" s="134">
        <v>44016</v>
      </c>
      <c r="B39" s="137">
        <f t="shared" si="2"/>
        <v>76</v>
      </c>
      <c r="C39" s="133">
        <v>72</v>
      </c>
      <c r="D39" s="133">
        <v>2</v>
      </c>
      <c r="E39" s="133">
        <v>2</v>
      </c>
      <c r="F39" s="133"/>
      <c r="G39" s="133"/>
      <c r="H39" s="133"/>
      <c r="I39" s="133"/>
      <c r="J39" s="133"/>
      <c r="K39" s="133"/>
      <c r="L39" s="128"/>
    </row>
    <row r="40" spans="1:12" x14ac:dyDescent="0.2">
      <c r="A40" s="134">
        <v>44017</v>
      </c>
      <c r="B40" s="137">
        <f t="shared" si="2"/>
        <v>96</v>
      </c>
      <c r="C40" s="133">
        <v>94</v>
      </c>
      <c r="D40" s="133"/>
      <c r="E40" s="133">
        <v>1</v>
      </c>
      <c r="F40" s="133"/>
      <c r="G40" s="133"/>
      <c r="H40" s="133">
        <v>1</v>
      </c>
      <c r="I40" s="133"/>
      <c r="J40" s="133"/>
      <c r="K40" s="133"/>
      <c r="L40" s="128"/>
    </row>
    <row r="41" spans="1:12" x14ac:dyDescent="0.2">
      <c r="A41" s="131">
        <v>44018</v>
      </c>
      <c r="B41" s="137">
        <f t="shared" si="2"/>
        <v>19</v>
      </c>
      <c r="C41" s="133">
        <v>10</v>
      </c>
      <c r="D41" s="133">
        <v>2</v>
      </c>
      <c r="E41" s="133">
        <v>1</v>
      </c>
      <c r="F41" s="133"/>
      <c r="G41" s="133"/>
      <c r="H41" s="133">
        <v>6</v>
      </c>
      <c r="I41" s="133"/>
      <c r="J41" s="133"/>
      <c r="K41" s="133"/>
      <c r="L41" s="128"/>
    </row>
    <row r="42" spans="1:12" x14ac:dyDescent="0.2">
      <c r="A42" s="131">
        <v>44019</v>
      </c>
      <c r="B42" s="137">
        <f t="shared" si="2"/>
        <v>31</v>
      </c>
      <c r="C42" s="133">
        <v>24</v>
      </c>
      <c r="D42" s="133">
        <v>2</v>
      </c>
      <c r="E42" s="133">
        <v>1</v>
      </c>
      <c r="F42" s="133"/>
      <c r="G42" s="133"/>
      <c r="H42" s="133">
        <v>3</v>
      </c>
      <c r="I42" s="133"/>
      <c r="J42" s="133">
        <v>1</v>
      </c>
      <c r="K42" s="133"/>
      <c r="L42" s="128"/>
    </row>
    <row r="43" spans="1:12" x14ac:dyDescent="0.2">
      <c r="A43" s="131">
        <v>44020</v>
      </c>
      <c r="B43" s="137">
        <f t="shared" si="2"/>
        <v>57</v>
      </c>
      <c r="C43" s="133">
        <v>30</v>
      </c>
      <c r="D43" s="133">
        <v>9</v>
      </c>
      <c r="E43" s="133">
        <v>7</v>
      </c>
      <c r="F43" s="133">
        <v>2</v>
      </c>
      <c r="G43" s="133"/>
      <c r="H43" s="133">
        <v>9</v>
      </c>
      <c r="I43" s="133"/>
      <c r="J43" s="133"/>
      <c r="K43" s="133"/>
      <c r="L43" s="128"/>
    </row>
    <row r="44" spans="1:12" x14ac:dyDescent="0.2">
      <c r="A44" s="131">
        <v>44021</v>
      </c>
      <c r="B44" s="137">
        <f t="shared" si="2"/>
        <v>70</v>
      </c>
      <c r="C44" s="133">
        <v>40</v>
      </c>
      <c r="D44" s="133">
        <v>14</v>
      </c>
      <c r="E44" s="133">
        <v>8</v>
      </c>
      <c r="F44" s="133"/>
      <c r="G44" s="133">
        <v>4</v>
      </c>
      <c r="H44" s="133">
        <v>2</v>
      </c>
      <c r="I44" s="133"/>
      <c r="J44" s="133"/>
      <c r="K44" s="133">
        <v>2</v>
      </c>
      <c r="L44" s="128" t="s">
        <v>47</v>
      </c>
    </row>
    <row r="45" spans="1:12" x14ac:dyDescent="0.2">
      <c r="A45" s="131">
        <v>44022</v>
      </c>
      <c r="B45" s="137">
        <f t="shared" si="2"/>
        <v>44</v>
      </c>
      <c r="C45" s="133">
        <v>33</v>
      </c>
      <c r="D45" s="133">
        <v>2</v>
      </c>
      <c r="E45" s="133"/>
      <c r="F45" s="133"/>
      <c r="G45" s="133">
        <v>9</v>
      </c>
      <c r="H45" s="133"/>
      <c r="I45" s="133"/>
      <c r="J45" s="133"/>
      <c r="K45" s="133"/>
      <c r="L45" s="128"/>
    </row>
    <row r="46" spans="1:12" x14ac:dyDescent="0.2">
      <c r="A46" s="134">
        <v>44023</v>
      </c>
      <c r="B46" s="137">
        <f t="shared" si="2"/>
        <v>79</v>
      </c>
      <c r="C46" s="133">
        <v>67</v>
      </c>
      <c r="D46" s="133">
        <v>6</v>
      </c>
      <c r="E46" s="133">
        <v>2</v>
      </c>
      <c r="F46" s="133"/>
      <c r="G46" s="133">
        <v>4</v>
      </c>
      <c r="H46" s="133"/>
      <c r="I46" s="133"/>
      <c r="J46" s="133"/>
      <c r="K46" s="133"/>
      <c r="L46" s="128"/>
    </row>
    <row r="47" spans="1:12" x14ac:dyDescent="0.2">
      <c r="A47" s="134">
        <v>44024</v>
      </c>
      <c r="B47" s="137">
        <f t="shared" si="2"/>
        <v>84</v>
      </c>
      <c r="C47" s="133">
        <v>68</v>
      </c>
      <c r="D47" s="133">
        <v>11</v>
      </c>
      <c r="E47" s="133">
        <v>3</v>
      </c>
      <c r="F47" s="133"/>
      <c r="G47" s="133"/>
      <c r="H47" s="133">
        <v>2</v>
      </c>
      <c r="I47" s="133"/>
      <c r="J47" s="133"/>
      <c r="K47" s="133"/>
      <c r="L47" s="128"/>
    </row>
    <row r="48" spans="1:12" x14ac:dyDescent="0.2">
      <c r="A48" s="131">
        <v>44025</v>
      </c>
      <c r="B48" s="137">
        <f t="shared" si="2"/>
        <v>53</v>
      </c>
      <c r="C48" s="133">
        <v>33</v>
      </c>
      <c r="D48" s="133">
        <v>10</v>
      </c>
      <c r="E48" s="133">
        <v>5</v>
      </c>
      <c r="F48" s="133"/>
      <c r="G48" s="133">
        <v>1</v>
      </c>
      <c r="H48" s="133">
        <v>4</v>
      </c>
      <c r="I48" s="133"/>
      <c r="J48" s="133"/>
      <c r="K48" s="133"/>
      <c r="L48" s="128"/>
    </row>
    <row r="49" spans="1:12" x14ac:dyDescent="0.2">
      <c r="A49" s="131">
        <v>44026</v>
      </c>
      <c r="B49" s="137">
        <f t="shared" si="2"/>
        <v>41</v>
      </c>
      <c r="C49" s="133">
        <v>14</v>
      </c>
      <c r="D49" s="133">
        <v>13</v>
      </c>
      <c r="E49" s="133">
        <v>2</v>
      </c>
      <c r="F49" s="133"/>
      <c r="G49" s="133">
        <v>3</v>
      </c>
      <c r="H49" s="133">
        <v>4</v>
      </c>
      <c r="I49" s="133"/>
      <c r="J49" s="133"/>
      <c r="K49" s="133">
        <v>5</v>
      </c>
      <c r="L49" s="128" t="s">
        <v>68</v>
      </c>
    </row>
    <row r="50" spans="1:12" x14ac:dyDescent="0.2">
      <c r="A50" s="131">
        <v>44027</v>
      </c>
      <c r="B50" s="137">
        <f t="shared" si="2"/>
        <v>37</v>
      </c>
      <c r="C50" s="133">
        <v>27</v>
      </c>
      <c r="D50" s="133">
        <v>6</v>
      </c>
      <c r="E50" s="133">
        <v>2</v>
      </c>
      <c r="F50" s="133"/>
      <c r="G50" s="133">
        <v>2</v>
      </c>
      <c r="H50" s="133"/>
      <c r="I50" s="133"/>
      <c r="J50" s="133"/>
      <c r="K50" s="133"/>
      <c r="L50" s="128"/>
    </row>
    <row r="51" spans="1:12" x14ac:dyDescent="0.2">
      <c r="A51" s="131">
        <v>44028</v>
      </c>
      <c r="B51" s="137">
        <f t="shared" si="2"/>
        <v>85</v>
      </c>
      <c r="C51" s="133">
        <v>59</v>
      </c>
      <c r="D51" s="133"/>
      <c r="E51" s="133">
        <v>7</v>
      </c>
      <c r="F51" s="133">
        <v>2</v>
      </c>
      <c r="G51" s="133">
        <v>2</v>
      </c>
      <c r="H51" s="133">
        <v>9</v>
      </c>
      <c r="I51" s="133">
        <v>4</v>
      </c>
      <c r="J51" s="133"/>
      <c r="K51" s="133">
        <v>2</v>
      </c>
      <c r="L51" s="128" t="s">
        <v>69</v>
      </c>
    </row>
    <row r="52" spans="1:12" x14ac:dyDescent="0.2">
      <c r="A52" s="131">
        <v>44029</v>
      </c>
      <c r="B52" s="137">
        <f t="shared" si="2"/>
        <v>55</v>
      </c>
      <c r="C52" s="133">
        <v>38</v>
      </c>
      <c r="D52" s="133">
        <v>13</v>
      </c>
      <c r="E52" s="133"/>
      <c r="F52" s="133"/>
      <c r="G52" s="133">
        <v>4</v>
      </c>
      <c r="H52" s="133"/>
      <c r="I52" s="133"/>
      <c r="J52" s="133"/>
      <c r="K52" s="133"/>
      <c r="L52" s="128"/>
    </row>
    <row r="53" spans="1:12" x14ac:dyDescent="0.2">
      <c r="A53" s="134">
        <v>44030</v>
      </c>
      <c r="B53" s="137">
        <f t="shared" si="2"/>
        <v>130</v>
      </c>
      <c r="C53" s="133">
        <v>124</v>
      </c>
      <c r="D53" s="133">
        <v>4</v>
      </c>
      <c r="E53" s="133">
        <v>2</v>
      </c>
      <c r="F53" s="133"/>
      <c r="G53" s="133"/>
      <c r="H53" s="133"/>
      <c r="I53" s="133"/>
      <c r="J53" s="133"/>
      <c r="K53" s="133"/>
      <c r="L53" s="128"/>
    </row>
    <row r="54" spans="1:12" x14ac:dyDescent="0.2">
      <c r="A54" s="134">
        <v>44031</v>
      </c>
      <c r="B54" s="137">
        <f t="shared" si="2"/>
        <v>83</v>
      </c>
      <c r="C54" s="133">
        <v>75</v>
      </c>
      <c r="D54" s="133">
        <v>3</v>
      </c>
      <c r="E54" s="133">
        <v>2</v>
      </c>
      <c r="F54" s="133"/>
      <c r="G54" s="133"/>
      <c r="H54" s="133"/>
      <c r="I54" s="133">
        <v>3</v>
      </c>
      <c r="J54" s="133"/>
      <c r="K54" s="133"/>
      <c r="L54" s="128"/>
    </row>
    <row r="55" spans="1:12" x14ac:dyDescent="0.2">
      <c r="A55" s="131">
        <v>44032</v>
      </c>
      <c r="B55" s="137">
        <f t="shared" si="2"/>
        <v>40</v>
      </c>
      <c r="C55" s="133">
        <v>24</v>
      </c>
      <c r="D55" s="133">
        <v>4</v>
      </c>
      <c r="E55" s="133">
        <v>6</v>
      </c>
      <c r="F55" s="133">
        <v>2</v>
      </c>
      <c r="G55" s="133"/>
      <c r="H55" s="133">
        <v>2</v>
      </c>
      <c r="I55" s="133"/>
      <c r="J55" s="133"/>
      <c r="K55" s="133">
        <v>2</v>
      </c>
      <c r="L55" s="128" t="s">
        <v>70</v>
      </c>
    </row>
    <row r="56" spans="1:12" x14ac:dyDescent="0.2">
      <c r="A56" s="131">
        <v>44033</v>
      </c>
      <c r="B56" s="137">
        <f t="shared" si="2"/>
        <v>43</v>
      </c>
      <c r="C56" s="133">
        <v>28</v>
      </c>
      <c r="D56" s="133">
        <v>9</v>
      </c>
      <c r="E56" s="133">
        <v>2</v>
      </c>
      <c r="F56" s="133"/>
      <c r="G56" s="133"/>
      <c r="H56" s="133"/>
      <c r="I56" s="133">
        <v>2</v>
      </c>
      <c r="J56" s="133"/>
      <c r="K56" s="133">
        <v>2</v>
      </c>
      <c r="L56" s="128" t="s">
        <v>71</v>
      </c>
    </row>
    <row r="57" spans="1:12" x14ac:dyDescent="0.2">
      <c r="A57" s="131">
        <v>44034</v>
      </c>
      <c r="B57" s="137">
        <f t="shared" si="2"/>
        <v>42</v>
      </c>
      <c r="C57" s="133">
        <v>29</v>
      </c>
      <c r="D57" s="133">
        <v>4</v>
      </c>
      <c r="E57" s="133">
        <v>5</v>
      </c>
      <c r="F57" s="133"/>
      <c r="G57" s="133">
        <v>2</v>
      </c>
      <c r="H57" s="133">
        <v>2</v>
      </c>
      <c r="I57" s="133"/>
      <c r="J57" s="133"/>
      <c r="K57" s="133"/>
      <c r="L57" s="128"/>
    </row>
    <row r="58" spans="1:12" x14ac:dyDescent="0.2">
      <c r="A58" s="131">
        <v>44035</v>
      </c>
      <c r="B58" s="137">
        <f t="shared" si="2"/>
        <v>69</v>
      </c>
      <c r="C58" s="133">
        <v>42</v>
      </c>
      <c r="D58" s="133">
        <v>16</v>
      </c>
      <c r="E58" s="133"/>
      <c r="F58" s="133"/>
      <c r="G58" s="133">
        <v>2</v>
      </c>
      <c r="H58" s="133">
        <v>5</v>
      </c>
      <c r="I58" s="133"/>
      <c r="J58" s="133"/>
      <c r="K58" s="133">
        <v>4</v>
      </c>
      <c r="L58" s="128" t="s">
        <v>72</v>
      </c>
    </row>
    <row r="59" spans="1:12" x14ac:dyDescent="0.2">
      <c r="A59" s="131">
        <v>44036</v>
      </c>
      <c r="B59" s="137">
        <f t="shared" si="2"/>
        <v>61</v>
      </c>
      <c r="C59" s="133">
        <v>34</v>
      </c>
      <c r="D59" s="133">
        <v>8</v>
      </c>
      <c r="E59" s="133">
        <v>10</v>
      </c>
      <c r="F59" s="133"/>
      <c r="G59" s="133">
        <v>2</v>
      </c>
      <c r="H59" s="133">
        <v>7</v>
      </c>
      <c r="I59" s="133"/>
      <c r="J59" s="133"/>
      <c r="K59" s="133"/>
      <c r="L59" s="128"/>
    </row>
    <row r="60" spans="1:12" x14ac:dyDescent="0.2">
      <c r="A60" s="134">
        <v>44037</v>
      </c>
      <c r="B60" s="137">
        <f t="shared" si="2"/>
        <v>46</v>
      </c>
      <c r="C60" s="133">
        <v>40</v>
      </c>
      <c r="D60" s="133">
        <v>4</v>
      </c>
      <c r="E60" s="133"/>
      <c r="F60" s="133"/>
      <c r="G60" s="133"/>
      <c r="H60" s="133"/>
      <c r="I60" s="133"/>
      <c r="J60" s="133"/>
      <c r="K60" s="133">
        <v>2</v>
      </c>
      <c r="L60" s="128" t="s">
        <v>73</v>
      </c>
    </row>
    <row r="61" spans="1:12" x14ac:dyDescent="0.2">
      <c r="A61" s="134">
        <v>44038</v>
      </c>
      <c r="B61" s="137">
        <f t="shared" si="2"/>
        <v>78</v>
      </c>
      <c r="C61" s="133">
        <v>74</v>
      </c>
      <c r="D61" s="133">
        <v>1</v>
      </c>
      <c r="E61" s="133"/>
      <c r="F61" s="133"/>
      <c r="G61" s="133"/>
      <c r="H61" s="133"/>
      <c r="I61" s="133"/>
      <c r="J61" s="133"/>
      <c r="K61" s="133">
        <v>3</v>
      </c>
      <c r="L61" s="128" t="s">
        <v>74</v>
      </c>
    </row>
    <row r="62" spans="1:12" x14ac:dyDescent="0.2">
      <c r="A62" s="131">
        <v>44039</v>
      </c>
      <c r="B62" s="137">
        <f t="shared" si="2"/>
        <v>62</v>
      </c>
      <c r="C62" s="133">
        <v>49</v>
      </c>
      <c r="D62" s="133">
        <v>6</v>
      </c>
      <c r="E62" s="133">
        <v>2</v>
      </c>
      <c r="F62" s="133"/>
      <c r="G62" s="133"/>
      <c r="H62" s="133">
        <v>3</v>
      </c>
      <c r="I62" s="133"/>
      <c r="J62" s="133"/>
      <c r="K62" s="133">
        <v>2</v>
      </c>
      <c r="L62" s="128" t="s">
        <v>47</v>
      </c>
    </row>
    <row r="63" spans="1:12" x14ac:dyDescent="0.2">
      <c r="A63" s="131">
        <v>44040</v>
      </c>
      <c r="B63" s="137">
        <f t="shared" si="2"/>
        <v>123</v>
      </c>
      <c r="C63" s="133">
        <v>78</v>
      </c>
      <c r="D63" s="133">
        <v>18</v>
      </c>
      <c r="E63" s="133">
        <v>5</v>
      </c>
      <c r="F63" s="133"/>
      <c r="G63" s="133">
        <v>7</v>
      </c>
      <c r="H63" s="133">
        <v>11</v>
      </c>
      <c r="I63" s="133"/>
      <c r="J63" s="133"/>
      <c r="K63" s="133">
        <v>4</v>
      </c>
      <c r="L63" s="128" t="s">
        <v>75</v>
      </c>
    </row>
    <row r="64" spans="1:12" x14ac:dyDescent="0.2">
      <c r="A64" s="131">
        <v>44041</v>
      </c>
      <c r="B64" s="137">
        <f t="shared" si="2"/>
        <v>60</v>
      </c>
      <c r="C64" s="133">
        <v>40</v>
      </c>
      <c r="D64" s="133">
        <v>5</v>
      </c>
      <c r="E64" s="133">
        <v>7</v>
      </c>
      <c r="F64" s="133"/>
      <c r="G64" s="133">
        <v>1</v>
      </c>
      <c r="H64" s="133">
        <v>4</v>
      </c>
      <c r="I64" s="133"/>
      <c r="J64" s="133"/>
      <c r="K64" s="133">
        <v>3</v>
      </c>
      <c r="L64" s="128" t="s">
        <v>47</v>
      </c>
    </row>
    <row r="65" spans="1:12" x14ac:dyDescent="0.2">
      <c r="A65" s="131">
        <v>44042</v>
      </c>
      <c r="B65" s="137">
        <f t="shared" si="2"/>
        <v>38</v>
      </c>
      <c r="C65" s="133">
        <v>28</v>
      </c>
      <c r="D65" s="133">
        <v>2</v>
      </c>
      <c r="E65" s="133">
        <v>2</v>
      </c>
      <c r="F65" s="133">
        <v>4</v>
      </c>
      <c r="G65" s="133"/>
      <c r="H65" s="133"/>
      <c r="I65" s="133"/>
      <c r="J65" s="133"/>
      <c r="K65" s="133">
        <v>2</v>
      </c>
      <c r="L65" s="128" t="s">
        <v>47</v>
      </c>
    </row>
    <row r="66" spans="1:12" x14ac:dyDescent="0.2">
      <c r="A66" s="131">
        <v>44043</v>
      </c>
      <c r="B66" s="137">
        <f t="shared" si="2"/>
        <v>54</v>
      </c>
      <c r="C66" s="133">
        <v>40</v>
      </c>
      <c r="D66" s="133">
        <v>4</v>
      </c>
      <c r="E66" s="133">
        <v>10</v>
      </c>
      <c r="F66" s="133"/>
      <c r="G66" s="133"/>
      <c r="H66" s="133"/>
      <c r="I66" s="133"/>
      <c r="J66" s="133"/>
      <c r="K66" s="133"/>
      <c r="L66" s="128"/>
    </row>
    <row r="67" spans="1:12" x14ac:dyDescent="0.2">
      <c r="A67" s="138" t="s">
        <v>20</v>
      </c>
      <c r="B67" s="139">
        <f t="shared" ref="B67:K67" si="3">SUM(B36:B66)</f>
        <v>1809</v>
      </c>
      <c r="C67" s="139">
        <f t="shared" si="3"/>
        <v>1360</v>
      </c>
      <c r="D67" s="139">
        <f t="shared" si="3"/>
        <v>182</v>
      </c>
      <c r="E67" s="139">
        <f t="shared" si="3"/>
        <v>97</v>
      </c>
      <c r="F67" s="139">
        <f t="shared" si="3"/>
        <v>10</v>
      </c>
      <c r="G67" s="139">
        <f t="shared" si="3"/>
        <v>43</v>
      </c>
      <c r="H67" s="139">
        <f t="shared" si="3"/>
        <v>74</v>
      </c>
      <c r="I67" s="139">
        <f t="shared" si="3"/>
        <v>9</v>
      </c>
      <c r="J67" s="139">
        <f t="shared" si="3"/>
        <v>1</v>
      </c>
      <c r="K67" s="139">
        <f t="shared" si="3"/>
        <v>33</v>
      </c>
      <c r="L67" s="128"/>
    </row>
    <row r="68" spans="1:12" ht="18.75" x14ac:dyDescent="0.3">
      <c r="A68" s="230" t="s">
        <v>76</v>
      </c>
      <c r="B68" s="230"/>
      <c r="C68" s="230"/>
      <c r="D68" s="230"/>
      <c r="E68" s="230"/>
      <c r="F68" s="230"/>
      <c r="G68" s="230"/>
      <c r="H68" s="230"/>
      <c r="I68" s="230"/>
      <c r="J68" s="230"/>
      <c r="K68" s="230"/>
      <c r="L68" s="128"/>
    </row>
    <row r="69" spans="1:12" ht="15" x14ac:dyDescent="0.25">
      <c r="A69" s="130" t="s">
        <v>1</v>
      </c>
      <c r="B69" s="130" t="s">
        <v>2</v>
      </c>
      <c r="C69" s="130" t="s">
        <v>3</v>
      </c>
      <c r="D69" s="130" t="s">
        <v>4</v>
      </c>
      <c r="E69" s="130" t="s">
        <v>5</v>
      </c>
      <c r="F69" s="130" t="s">
        <v>6</v>
      </c>
      <c r="G69" s="130" t="s">
        <v>7</v>
      </c>
      <c r="H69" s="130" t="s">
        <v>8</v>
      </c>
      <c r="I69" s="130" t="s">
        <v>9</v>
      </c>
      <c r="J69" s="130" t="s">
        <v>10</v>
      </c>
      <c r="K69" s="130" t="s">
        <v>11</v>
      </c>
      <c r="L69" s="128"/>
    </row>
    <row r="70" spans="1:12" x14ac:dyDescent="0.2">
      <c r="A70" s="134">
        <v>44044</v>
      </c>
      <c r="B70" s="132">
        <f t="shared" ref="B70:B100" si="4">SUM(C70:K70)</f>
        <v>47</v>
      </c>
      <c r="C70" s="133">
        <v>33</v>
      </c>
      <c r="D70" s="133">
        <v>7</v>
      </c>
      <c r="E70" s="133">
        <v>5</v>
      </c>
      <c r="F70" s="133"/>
      <c r="G70" s="133"/>
      <c r="H70" s="133">
        <v>1</v>
      </c>
      <c r="I70" s="133">
        <v>1</v>
      </c>
      <c r="J70" s="133"/>
      <c r="K70" s="133"/>
      <c r="L70" s="128"/>
    </row>
    <row r="71" spans="1:12" x14ac:dyDescent="0.2">
      <c r="A71" s="134">
        <v>44045</v>
      </c>
      <c r="B71" s="132">
        <f t="shared" si="4"/>
        <v>45</v>
      </c>
      <c r="C71" s="133">
        <v>32</v>
      </c>
      <c r="D71" s="133">
        <v>6</v>
      </c>
      <c r="E71" s="133">
        <v>5</v>
      </c>
      <c r="F71" s="133"/>
      <c r="G71" s="133">
        <v>2</v>
      </c>
      <c r="H71" s="133"/>
      <c r="I71" s="133"/>
      <c r="J71" s="133"/>
      <c r="K71" s="133"/>
      <c r="L71" s="128"/>
    </row>
    <row r="72" spans="1:12" x14ac:dyDescent="0.2">
      <c r="A72" s="140">
        <v>44046</v>
      </c>
      <c r="B72" s="132">
        <f t="shared" si="4"/>
        <v>72</v>
      </c>
      <c r="C72" s="133">
        <v>30</v>
      </c>
      <c r="D72" s="133">
        <v>23</v>
      </c>
      <c r="E72" s="133">
        <v>13</v>
      </c>
      <c r="F72" s="133">
        <v>2</v>
      </c>
      <c r="G72" s="133"/>
      <c r="H72" s="133">
        <v>2</v>
      </c>
      <c r="I72" s="133"/>
      <c r="J72" s="133"/>
      <c r="K72" s="133">
        <v>2</v>
      </c>
      <c r="L72" s="128" t="s">
        <v>77</v>
      </c>
    </row>
    <row r="73" spans="1:12" x14ac:dyDescent="0.2">
      <c r="A73" s="140">
        <v>44047</v>
      </c>
      <c r="B73" s="132">
        <f t="shared" si="4"/>
        <v>103</v>
      </c>
      <c r="C73" s="133">
        <v>68</v>
      </c>
      <c r="D73" s="133">
        <v>23</v>
      </c>
      <c r="E73" s="133"/>
      <c r="F73" s="133"/>
      <c r="G73" s="133"/>
      <c r="H73" s="133"/>
      <c r="I73" s="133">
        <v>4</v>
      </c>
      <c r="J73" s="133"/>
      <c r="K73" s="133">
        <v>8</v>
      </c>
      <c r="L73" s="128" t="s">
        <v>78</v>
      </c>
    </row>
    <row r="74" spans="1:12" x14ac:dyDescent="0.2">
      <c r="A74" s="140">
        <v>44048</v>
      </c>
      <c r="B74" s="132">
        <f t="shared" si="4"/>
        <v>36</v>
      </c>
      <c r="C74" s="133">
        <v>23</v>
      </c>
      <c r="D74" s="133">
        <v>8</v>
      </c>
      <c r="E74" s="133">
        <v>3</v>
      </c>
      <c r="F74" s="133">
        <v>1</v>
      </c>
      <c r="G74" s="133">
        <v>1</v>
      </c>
      <c r="H74" s="133"/>
      <c r="I74" s="133"/>
      <c r="J74" s="133"/>
      <c r="K74" s="133"/>
      <c r="L74" s="128"/>
    </row>
    <row r="75" spans="1:12" x14ac:dyDescent="0.2">
      <c r="A75" s="140">
        <v>44049</v>
      </c>
      <c r="B75" s="132">
        <f t="shared" si="4"/>
        <v>29</v>
      </c>
      <c r="C75" s="133">
        <v>16</v>
      </c>
      <c r="D75" s="133">
        <v>10</v>
      </c>
      <c r="E75" s="133">
        <v>3</v>
      </c>
      <c r="F75" s="133"/>
      <c r="G75" s="133"/>
      <c r="H75" s="133"/>
      <c r="I75" s="133"/>
      <c r="J75" s="133"/>
      <c r="K75" s="133"/>
      <c r="L75" s="128"/>
    </row>
    <row r="76" spans="1:12" x14ac:dyDescent="0.2">
      <c r="A76" s="140">
        <v>44050</v>
      </c>
      <c r="B76" s="132">
        <f t="shared" si="4"/>
        <v>37</v>
      </c>
      <c r="C76" s="133">
        <v>22</v>
      </c>
      <c r="D76" s="133">
        <v>6</v>
      </c>
      <c r="E76" s="133">
        <v>3</v>
      </c>
      <c r="F76" s="133">
        <v>2</v>
      </c>
      <c r="G76" s="133">
        <v>1</v>
      </c>
      <c r="H76" s="133"/>
      <c r="I76" s="133"/>
      <c r="J76" s="133"/>
      <c r="K76" s="133">
        <v>3</v>
      </c>
      <c r="L76" s="128" t="s">
        <v>79</v>
      </c>
    </row>
    <row r="77" spans="1:12" x14ac:dyDescent="0.2">
      <c r="A77" s="134">
        <v>44051</v>
      </c>
      <c r="B77" s="132">
        <f t="shared" si="4"/>
        <v>34</v>
      </c>
      <c r="C77" s="133">
        <v>22</v>
      </c>
      <c r="D77" s="133">
        <v>8</v>
      </c>
      <c r="E77" s="133">
        <v>2</v>
      </c>
      <c r="F77" s="133"/>
      <c r="G77" s="133"/>
      <c r="H77" s="133"/>
      <c r="I77" s="133"/>
      <c r="J77" s="133"/>
      <c r="K77" s="133">
        <v>2</v>
      </c>
      <c r="L77" s="128" t="s">
        <v>47</v>
      </c>
    </row>
    <row r="78" spans="1:12" x14ac:dyDescent="0.2">
      <c r="A78" s="134">
        <v>44052</v>
      </c>
      <c r="B78" s="132">
        <f t="shared" si="4"/>
        <v>96</v>
      </c>
      <c r="C78" s="133">
        <v>72</v>
      </c>
      <c r="D78" s="133">
        <v>12</v>
      </c>
      <c r="E78" s="133">
        <v>7</v>
      </c>
      <c r="F78" s="133"/>
      <c r="G78" s="133">
        <v>3</v>
      </c>
      <c r="H78" s="133"/>
      <c r="I78" s="133"/>
      <c r="J78" s="133">
        <v>1</v>
      </c>
      <c r="K78" s="133">
        <v>1</v>
      </c>
      <c r="L78" s="128" t="s">
        <v>19</v>
      </c>
    </row>
    <row r="79" spans="1:12" x14ac:dyDescent="0.2">
      <c r="A79" s="140">
        <v>44053</v>
      </c>
      <c r="B79" s="132">
        <f t="shared" si="4"/>
        <v>75</v>
      </c>
      <c r="C79" s="133">
        <v>50</v>
      </c>
      <c r="D79" s="133">
        <v>15</v>
      </c>
      <c r="E79" s="133">
        <v>6</v>
      </c>
      <c r="F79" s="133"/>
      <c r="G79" s="133"/>
      <c r="H79" s="133">
        <v>4</v>
      </c>
      <c r="I79" s="133"/>
      <c r="J79" s="133"/>
      <c r="K79" s="133"/>
      <c r="L79" s="128"/>
    </row>
    <row r="80" spans="1:12" x14ac:dyDescent="0.2">
      <c r="A80" s="140">
        <v>44054</v>
      </c>
      <c r="B80" s="132">
        <f t="shared" si="4"/>
        <v>62</v>
      </c>
      <c r="C80" s="133">
        <v>47</v>
      </c>
      <c r="D80" s="133">
        <v>13</v>
      </c>
      <c r="E80" s="133"/>
      <c r="F80" s="133"/>
      <c r="G80" s="133">
        <v>1</v>
      </c>
      <c r="H80" s="133"/>
      <c r="I80" s="133"/>
      <c r="J80" s="133"/>
      <c r="K80" s="133">
        <v>1</v>
      </c>
      <c r="L80" s="128" t="s">
        <v>47</v>
      </c>
    </row>
    <row r="81" spans="1:12" x14ac:dyDescent="0.2">
      <c r="A81" s="140">
        <v>44055</v>
      </c>
      <c r="B81" s="132">
        <f t="shared" si="4"/>
        <v>97</v>
      </c>
      <c r="C81" s="133">
        <v>72</v>
      </c>
      <c r="D81" s="133">
        <v>16</v>
      </c>
      <c r="E81" s="133">
        <v>5</v>
      </c>
      <c r="F81" s="133"/>
      <c r="G81" s="133"/>
      <c r="H81" s="133"/>
      <c r="I81" s="133">
        <v>2</v>
      </c>
      <c r="J81" s="133"/>
      <c r="K81" s="133">
        <v>2</v>
      </c>
      <c r="L81" s="128" t="s">
        <v>71</v>
      </c>
    </row>
    <row r="82" spans="1:12" x14ac:dyDescent="0.2">
      <c r="A82" s="140">
        <v>44056</v>
      </c>
      <c r="B82" s="132">
        <f t="shared" si="4"/>
        <v>54</v>
      </c>
      <c r="C82" s="133">
        <v>41</v>
      </c>
      <c r="D82" s="133">
        <v>9</v>
      </c>
      <c r="E82" s="133">
        <v>2</v>
      </c>
      <c r="F82" s="133"/>
      <c r="G82" s="133"/>
      <c r="H82" s="133">
        <v>2</v>
      </c>
      <c r="I82" s="133"/>
      <c r="J82" s="133"/>
      <c r="K82" s="133"/>
      <c r="L82" s="128"/>
    </row>
    <row r="83" spans="1:12" x14ac:dyDescent="0.2">
      <c r="A83" s="140">
        <v>44057</v>
      </c>
      <c r="B83" s="132">
        <f t="shared" si="4"/>
        <v>71</v>
      </c>
      <c r="C83" s="133">
        <v>61</v>
      </c>
      <c r="D83" s="133">
        <v>4</v>
      </c>
      <c r="E83" s="133">
        <v>4</v>
      </c>
      <c r="F83" s="133"/>
      <c r="G83" s="133"/>
      <c r="H83" s="133">
        <v>2</v>
      </c>
      <c r="I83" s="133"/>
      <c r="J83" s="133"/>
      <c r="K83" s="133"/>
    </row>
    <row r="84" spans="1:12" x14ac:dyDescent="0.2">
      <c r="A84" s="134">
        <v>44058</v>
      </c>
      <c r="B84" s="132">
        <f t="shared" si="4"/>
        <v>165</v>
      </c>
      <c r="C84" s="133">
        <v>130</v>
      </c>
      <c r="D84" s="133">
        <v>25</v>
      </c>
      <c r="E84" s="133">
        <v>6</v>
      </c>
      <c r="F84" s="133">
        <v>2</v>
      </c>
      <c r="G84" s="133"/>
      <c r="H84" s="133"/>
      <c r="I84" s="133"/>
      <c r="J84" s="133"/>
      <c r="K84" s="133">
        <v>2</v>
      </c>
      <c r="L84" s="128" t="s">
        <v>74</v>
      </c>
    </row>
    <row r="85" spans="1:12" x14ac:dyDescent="0.2">
      <c r="A85" s="134">
        <v>44059</v>
      </c>
      <c r="B85" s="132">
        <f t="shared" si="4"/>
        <v>103</v>
      </c>
      <c r="C85" s="133">
        <v>83</v>
      </c>
      <c r="D85" s="133">
        <v>9</v>
      </c>
      <c r="E85" s="133">
        <v>4</v>
      </c>
      <c r="F85" s="133">
        <v>1</v>
      </c>
      <c r="G85" s="133"/>
      <c r="H85" s="133"/>
      <c r="I85" s="133"/>
      <c r="J85" s="133"/>
      <c r="K85" s="133">
        <v>6</v>
      </c>
      <c r="L85" s="128" t="s">
        <v>80</v>
      </c>
    </row>
    <row r="86" spans="1:12" x14ac:dyDescent="0.2">
      <c r="A86" s="140">
        <v>44060</v>
      </c>
      <c r="B86" s="132">
        <f t="shared" si="4"/>
        <v>110</v>
      </c>
      <c r="C86" s="133">
        <v>86</v>
      </c>
      <c r="D86" s="133">
        <v>12</v>
      </c>
      <c r="E86" s="133">
        <v>6</v>
      </c>
      <c r="F86" s="133">
        <v>4</v>
      </c>
      <c r="G86" s="133"/>
      <c r="H86" s="133">
        <v>2</v>
      </c>
      <c r="I86" s="133"/>
      <c r="J86" s="133"/>
      <c r="K86" s="133"/>
      <c r="L86" s="128"/>
    </row>
    <row r="87" spans="1:12" x14ac:dyDescent="0.2">
      <c r="A87" s="140">
        <v>44061</v>
      </c>
      <c r="B87" s="132">
        <f t="shared" si="4"/>
        <v>84</v>
      </c>
      <c r="C87" s="133">
        <v>75</v>
      </c>
      <c r="D87" s="133"/>
      <c r="E87" s="133">
        <v>5</v>
      </c>
      <c r="F87" s="133">
        <v>4</v>
      </c>
      <c r="G87" s="133"/>
      <c r="H87" s="133"/>
      <c r="I87" s="133"/>
      <c r="J87" s="133"/>
      <c r="K87" s="133"/>
      <c r="L87" s="128"/>
    </row>
    <row r="88" spans="1:12" x14ac:dyDescent="0.2">
      <c r="A88" s="140">
        <v>44062</v>
      </c>
      <c r="B88" s="132">
        <f t="shared" si="4"/>
        <v>113</v>
      </c>
      <c r="C88" s="133">
        <v>99</v>
      </c>
      <c r="D88" s="133">
        <v>10</v>
      </c>
      <c r="E88" s="133">
        <v>4</v>
      </c>
      <c r="F88" s="133"/>
      <c r="G88" s="133"/>
      <c r="H88" s="133"/>
      <c r="I88" s="133"/>
      <c r="J88" s="133"/>
      <c r="K88" s="133"/>
      <c r="L88" s="128"/>
    </row>
    <row r="89" spans="1:12" x14ac:dyDescent="0.2">
      <c r="A89" s="140">
        <v>44063</v>
      </c>
      <c r="B89" s="132">
        <f t="shared" si="4"/>
        <v>116</v>
      </c>
      <c r="C89" s="133">
        <v>94</v>
      </c>
      <c r="D89" s="133">
        <v>11</v>
      </c>
      <c r="E89" s="133"/>
      <c r="F89" s="133">
        <v>6</v>
      </c>
      <c r="G89" s="133">
        <v>3</v>
      </c>
      <c r="H89" s="133">
        <v>2</v>
      </c>
      <c r="I89" s="133"/>
      <c r="J89" s="133"/>
      <c r="K89" s="133"/>
      <c r="L89" s="128"/>
    </row>
    <row r="90" spans="1:12" x14ac:dyDescent="0.2">
      <c r="A90" s="140">
        <v>44064</v>
      </c>
      <c r="B90" s="132">
        <f t="shared" si="4"/>
        <v>132</v>
      </c>
      <c r="C90" s="133">
        <v>112</v>
      </c>
      <c r="D90" s="133">
        <v>5</v>
      </c>
      <c r="E90" s="133">
        <v>3</v>
      </c>
      <c r="F90" s="133"/>
      <c r="G90" s="133">
        <v>3</v>
      </c>
      <c r="H90" s="133">
        <v>9</v>
      </c>
      <c r="I90" s="133"/>
      <c r="J90" s="133"/>
      <c r="K90" s="133"/>
      <c r="L90" s="128"/>
    </row>
    <row r="91" spans="1:12" x14ac:dyDescent="0.2">
      <c r="A91" s="134">
        <v>44065</v>
      </c>
      <c r="B91" s="132">
        <f t="shared" si="4"/>
        <v>138</v>
      </c>
      <c r="C91" s="133">
        <v>120</v>
      </c>
      <c r="D91" s="133">
        <v>14</v>
      </c>
      <c r="E91" s="133"/>
      <c r="F91" s="133">
        <v>2</v>
      </c>
      <c r="G91" s="133">
        <v>2</v>
      </c>
      <c r="H91" s="133"/>
      <c r="I91" s="133"/>
      <c r="J91" s="133"/>
      <c r="K91" s="133"/>
      <c r="L91" s="128"/>
    </row>
    <row r="92" spans="1:12" x14ac:dyDescent="0.2">
      <c r="A92" s="134">
        <v>44066</v>
      </c>
      <c r="B92" s="132">
        <f t="shared" si="4"/>
        <v>49</v>
      </c>
      <c r="C92" s="133">
        <v>45</v>
      </c>
      <c r="D92" s="133">
        <v>2</v>
      </c>
      <c r="E92" s="133">
        <v>1</v>
      </c>
      <c r="F92" s="133">
        <v>1</v>
      </c>
      <c r="G92" s="133"/>
      <c r="H92" s="133"/>
      <c r="I92" s="133"/>
      <c r="J92" s="133"/>
      <c r="K92" s="133"/>
      <c r="L92" s="128"/>
    </row>
    <row r="93" spans="1:12" x14ac:dyDescent="0.2">
      <c r="A93" s="140">
        <v>44067</v>
      </c>
      <c r="B93" s="132">
        <f t="shared" si="4"/>
        <v>88</v>
      </c>
      <c r="C93" s="133">
        <v>63</v>
      </c>
      <c r="D93" s="133">
        <v>4</v>
      </c>
      <c r="E93" s="133">
        <v>13</v>
      </c>
      <c r="F93" s="133"/>
      <c r="G93" s="133">
        <v>4</v>
      </c>
      <c r="H93" s="133">
        <v>2</v>
      </c>
      <c r="I93" s="133"/>
      <c r="J93" s="133"/>
      <c r="K93" s="133">
        <v>2</v>
      </c>
      <c r="L93" s="128" t="s">
        <v>47</v>
      </c>
    </row>
    <row r="94" spans="1:12" x14ac:dyDescent="0.2">
      <c r="A94" s="140">
        <v>44068</v>
      </c>
      <c r="B94" s="132">
        <f t="shared" si="4"/>
        <v>133</v>
      </c>
      <c r="C94" s="133">
        <v>98</v>
      </c>
      <c r="D94" s="133">
        <v>5</v>
      </c>
      <c r="E94" s="133">
        <v>23</v>
      </c>
      <c r="F94" s="133"/>
      <c r="G94" s="133"/>
      <c r="H94" s="133">
        <v>3</v>
      </c>
      <c r="I94" s="133"/>
      <c r="J94" s="133"/>
      <c r="K94" s="133">
        <v>4</v>
      </c>
      <c r="L94" s="128" t="s">
        <v>81</v>
      </c>
    </row>
    <row r="95" spans="1:12" x14ac:dyDescent="0.2">
      <c r="A95" s="140">
        <v>44069</v>
      </c>
      <c r="B95" s="132">
        <f t="shared" si="4"/>
        <v>91</v>
      </c>
      <c r="C95" s="133">
        <v>66</v>
      </c>
      <c r="D95" s="133">
        <v>6</v>
      </c>
      <c r="E95" s="133">
        <v>15</v>
      </c>
      <c r="F95" s="133"/>
      <c r="G95" s="133"/>
      <c r="H95" s="133">
        <v>4</v>
      </c>
      <c r="I95" s="133"/>
      <c r="J95" s="133"/>
      <c r="K95" s="133"/>
      <c r="L95" s="128"/>
    </row>
    <row r="96" spans="1:12" x14ac:dyDescent="0.2">
      <c r="A96" s="140">
        <v>44070</v>
      </c>
      <c r="B96" s="132">
        <f t="shared" si="4"/>
        <v>103</v>
      </c>
      <c r="C96" s="133">
        <v>92</v>
      </c>
      <c r="D96" s="133">
        <v>1</v>
      </c>
      <c r="E96" s="133">
        <v>6</v>
      </c>
      <c r="F96" s="133">
        <v>2</v>
      </c>
      <c r="G96" s="133"/>
      <c r="H96" s="133"/>
      <c r="I96" s="133">
        <v>2</v>
      </c>
      <c r="J96" s="133"/>
      <c r="K96" s="133"/>
      <c r="L96" s="128"/>
    </row>
    <row r="97" spans="1:12" x14ac:dyDescent="0.2">
      <c r="A97" s="140">
        <v>44071</v>
      </c>
      <c r="B97" s="132">
        <f t="shared" si="4"/>
        <v>37</v>
      </c>
      <c r="C97" s="133">
        <v>27</v>
      </c>
      <c r="D97" s="133">
        <v>4</v>
      </c>
      <c r="E97" s="133">
        <v>4</v>
      </c>
      <c r="F97" s="133"/>
      <c r="G97" s="133"/>
      <c r="H97" s="133"/>
      <c r="I97" s="133">
        <v>2</v>
      </c>
      <c r="J97" s="133"/>
      <c r="K97" s="133"/>
      <c r="L97" s="128"/>
    </row>
    <row r="98" spans="1:12" x14ac:dyDescent="0.2">
      <c r="A98" s="134">
        <v>44072</v>
      </c>
      <c r="B98" s="132">
        <f t="shared" si="4"/>
        <v>23</v>
      </c>
      <c r="C98" s="133">
        <v>8</v>
      </c>
      <c r="D98" s="133">
        <v>4</v>
      </c>
      <c r="E98" s="133">
        <v>10</v>
      </c>
      <c r="F98" s="133"/>
      <c r="G98" s="133"/>
      <c r="H98" s="133"/>
      <c r="I98" s="133"/>
      <c r="J98" s="133"/>
      <c r="K98" s="133">
        <v>1</v>
      </c>
      <c r="L98" s="128" t="s">
        <v>74</v>
      </c>
    </row>
    <row r="99" spans="1:12" x14ac:dyDescent="0.2">
      <c r="A99" s="134">
        <v>44073</v>
      </c>
      <c r="B99" s="132">
        <f t="shared" si="4"/>
        <v>62</v>
      </c>
      <c r="C99" s="133">
        <v>43</v>
      </c>
      <c r="D99" s="133">
        <v>2</v>
      </c>
      <c r="E99" s="133">
        <v>11</v>
      </c>
      <c r="F99" s="133">
        <v>2</v>
      </c>
      <c r="G99" s="133"/>
      <c r="H99" s="133">
        <v>3</v>
      </c>
      <c r="I99" s="133">
        <v>1</v>
      </c>
      <c r="J99" s="133"/>
      <c r="K99" s="133"/>
      <c r="L99" s="128"/>
    </row>
    <row r="100" spans="1:12" x14ac:dyDescent="0.2">
      <c r="A100" s="140">
        <v>44074</v>
      </c>
      <c r="B100" s="132">
        <f t="shared" si="4"/>
        <v>86</v>
      </c>
      <c r="C100" s="133">
        <v>49</v>
      </c>
      <c r="D100" s="133">
        <v>4</v>
      </c>
      <c r="E100" s="133">
        <v>22</v>
      </c>
      <c r="F100" s="133">
        <v>3</v>
      </c>
      <c r="G100" s="133"/>
      <c r="H100" s="133">
        <v>2</v>
      </c>
      <c r="I100" s="133"/>
      <c r="J100" s="133"/>
      <c r="K100" s="133">
        <v>6</v>
      </c>
      <c r="L100" s="128" t="s">
        <v>82</v>
      </c>
    </row>
    <row r="101" spans="1:12" x14ac:dyDescent="0.2">
      <c r="A101" s="138" t="s">
        <v>20</v>
      </c>
      <c r="B101" s="141">
        <f t="shared" ref="B101:K101" si="5">SUM(B71:B100)</f>
        <v>2444</v>
      </c>
      <c r="C101" s="141">
        <f t="shared" si="5"/>
        <v>1846</v>
      </c>
      <c r="D101" s="141">
        <f t="shared" si="5"/>
        <v>271</v>
      </c>
      <c r="E101" s="141">
        <f t="shared" si="5"/>
        <v>186</v>
      </c>
      <c r="F101" s="141">
        <f t="shared" si="5"/>
        <v>32</v>
      </c>
      <c r="G101" s="141">
        <f t="shared" si="5"/>
        <v>20</v>
      </c>
      <c r="H101" s="141">
        <f t="shared" si="5"/>
        <v>37</v>
      </c>
      <c r="I101" s="141">
        <f t="shared" si="5"/>
        <v>11</v>
      </c>
      <c r="J101" s="141">
        <f t="shared" si="5"/>
        <v>1</v>
      </c>
      <c r="K101" s="141">
        <f t="shared" si="5"/>
        <v>40</v>
      </c>
      <c r="L101" s="128"/>
    </row>
    <row r="102" spans="1:12" ht="18.75" x14ac:dyDescent="0.3">
      <c r="A102" s="231" t="s">
        <v>83</v>
      </c>
      <c r="B102" s="231"/>
      <c r="C102" s="231"/>
      <c r="D102" s="231"/>
      <c r="E102" s="231"/>
      <c r="F102" s="231"/>
      <c r="G102" s="231"/>
      <c r="H102" s="231"/>
      <c r="I102" s="231"/>
      <c r="J102" s="231"/>
      <c r="K102" s="231"/>
      <c r="L102" s="128"/>
    </row>
    <row r="103" spans="1:12" ht="15" x14ac:dyDescent="0.25">
      <c r="A103" s="130" t="s">
        <v>1</v>
      </c>
      <c r="B103" s="130" t="s">
        <v>2</v>
      </c>
      <c r="C103" s="130" t="s">
        <v>3</v>
      </c>
      <c r="D103" s="130" t="s">
        <v>4</v>
      </c>
      <c r="E103" s="130" t="s">
        <v>5</v>
      </c>
      <c r="F103" s="130" t="s">
        <v>6</v>
      </c>
      <c r="G103" s="130" t="s">
        <v>7</v>
      </c>
      <c r="H103" s="130" t="s">
        <v>8</v>
      </c>
      <c r="I103" s="130" t="s">
        <v>9</v>
      </c>
      <c r="J103" s="130" t="s">
        <v>10</v>
      </c>
      <c r="K103" s="130" t="s">
        <v>11</v>
      </c>
      <c r="L103" s="128"/>
    </row>
    <row r="104" spans="1:12" x14ac:dyDescent="0.2">
      <c r="A104" s="131">
        <v>44075</v>
      </c>
      <c r="B104" s="132">
        <f t="shared" ref="B104:B133" si="6">SUM(C104:K104)</f>
        <v>101</v>
      </c>
      <c r="C104" s="133">
        <v>61</v>
      </c>
      <c r="D104" s="133">
        <v>6</v>
      </c>
      <c r="E104" s="133">
        <v>20</v>
      </c>
      <c r="F104" s="133"/>
      <c r="G104" s="133"/>
      <c r="H104" s="133">
        <v>2</v>
      </c>
      <c r="I104" s="133"/>
      <c r="J104" s="133"/>
      <c r="K104" s="133">
        <v>12</v>
      </c>
      <c r="L104" s="128" t="s">
        <v>84</v>
      </c>
    </row>
    <row r="105" spans="1:12" x14ac:dyDescent="0.2">
      <c r="A105" s="131">
        <v>44076</v>
      </c>
      <c r="B105" s="132">
        <f t="shared" si="6"/>
        <v>62</v>
      </c>
      <c r="C105" s="133">
        <v>44</v>
      </c>
      <c r="D105" s="133">
        <v>10</v>
      </c>
      <c r="E105" s="133">
        <v>4</v>
      </c>
      <c r="F105" s="133"/>
      <c r="G105" s="133"/>
      <c r="H105" s="133">
        <v>2</v>
      </c>
      <c r="I105" s="133"/>
      <c r="J105" s="133"/>
      <c r="K105" s="133">
        <v>2</v>
      </c>
      <c r="L105" s="128" t="s">
        <v>47</v>
      </c>
    </row>
    <row r="106" spans="1:12" x14ac:dyDescent="0.2">
      <c r="A106" s="131">
        <v>44077</v>
      </c>
      <c r="B106" s="132">
        <f t="shared" si="6"/>
        <v>41</v>
      </c>
      <c r="C106" s="133">
        <v>28</v>
      </c>
      <c r="D106" s="133">
        <v>3</v>
      </c>
      <c r="E106" s="133">
        <v>6</v>
      </c>
      <c r="F106" s="133">
        <v>3</v>
      </c>
      <c r="G106" s="133">
        <v>1</v>
      </c>
      <c r="H106" s="133"/>
      <c r="I106" s="133"/>
      <c r="J106" s="133"/>
      <c r="K106" s="133"/>
      <c r="L106" s="128"/>
    </row>
    <row r="107" spans="1:12" x14ac:dyDescent="0.2">
      <c r="A107" s="131">
        <v>44078</v>
      </c>
      <c r="B107" s="132">
        <f t="shared" si="6"/>
        <v>54</v>
      </c>
      <c r="C107" s="133">
        <v>34</v>
      </c>
      <c r="D107" s="133">
        <v>9</v>
      </c>
      <c r="E107" s="133">
        <v>11</v>
      </c>
      <c r="F107" s="133"/>
      <c r="G107" s="133"/>
      <c r="H107" s="133"/>
      <c r="I107" s="133"/>
      <c r="J107" s="133"/>
      <c r="K107" s="133"/>
      <c r="L107" s="128"/>
    </row>
    <row r="108" spans="1:12" x14ac:dyDescent="0.2">
      <c r="A108" s="134">
        <v>44079</v>
      </c>
      <c r="B108" s="132">
        <f t="shared" si="6"/>
        <v>81</v>
      </c>
      <c r="C108" s="133">
        <v>62</v>
      </c>
      <c r="D108" s="133">
        <v>5</v>
      </c>
      <c r="E108" s="133">
        <v>6</v>
      </c>
      <c r="F108" s="133">
        <v>6</v>
      </c>
      <c r="G108" s="133"/>
      <c r="H108" s="133"/>
      <c r="I108" s="133"/>
      <c r="J108" s="133"/>
      <c r="K108" s="133">
        <v>2</v>
      </c>
      <c r="L108" s="128" t="s">
        <v>47</v>
      </c>
    </row>
    <row r="109" spans="1:12" x14ac:dyDescent="0.2">
      <c r="A109" s="134">
        <v>44080</v>
      </c>
      <c r="B109" s="132">
        <f t="shared" si="6"/>
        <v>80</v>
      </c>
      <c r="C109" s="133">
        <v>68</v>
      </c>
      <c r="D109" s="133">
        <v>6</v>
      </c>
      <c r="E109" s="133">
        <v>5</v>
      </c>
      <c r="F109" s="133"/>
      <c r="G109" s="133"/>
      <c r="H109" s="133"/>
      <c r="I109" s="133"/>
      <c r="J109" s="133"/>
      <c r="K109" s="133">
        <v>1</v>
      </c>
      <c r="L109" s="128" t="s">
        <v>85</v>
      </c>
    </row>
    <row r="110" spans="1:12" x14ac:dyDescent="0.2">
      <c r="A110" s="131">
        <v>44081</v>
      </c>
      <c r="B110" s="132">
        <f t="shared" si="6"/>
        <v>53</v>
      </c>
      <c r="C110" s="133">
        <v>16</v>
      </c>
      <c r="D110" s="133">
        <v>10</v>
      </c>
      <c r="E110" s="133">
        <v>17</v>
      </c>
      <c r="F110" s="133"/>
      <c r="G110" s="133">
        <v>2</v>
      </c>
      <c r="H110" s="133">
        <v>6</v>
      </c>
      <c r="I110" s="133"/>
      <c r="J110" s="133"/>
      <c r="K110" s="133">
        <v>2</v>
      </c>
      <c r="L110" s="128" t="s">
        <v>47</v>
      </c>
    </row>
    <row r="111" spans="1:12" x14ac:dyDescent="0.2">
      <c r="A111" s="131">
        <v>44082</v>
      </c>
      <c r="B111" s="132">
        <f t="shared" si="6"/>
        <v>49</v>
      </c>
      <c r="C111" s="133">
        <v>24</v>
      </c>
      <c r="D111" s="133">
        <v>4</v>
      </c>
      <c r="E111" s="133">
        <v>10</v>
      </c>
      <c r="F111" s="133">
        <v>2</v>
      </c>
      <c r="G111" s="133">
        <v>2</v>
      </c>
      <c r="H111" s="133">
        <v>4</v>
      </c>
      <c r="I111" s="133"/>
      <c r="J111" s="133"/>
      <c r="K111" s="133">
        <v>3</v>
      </c>
      <c r="L111" s="128" t="s">
        <v>53</v>
      </c>
    </row>
    <row r="112" spans="1:12" x14ac:dyDescent="0.2">
      <c r="A112" s="131">
        <v>44083</v>
      </c>
      <c r="B112" s="132">
        <f t="shared" si="6"/>
        <v>73</v>
      </c>
      <c r="C112" s="133">
        <v>45</v>
      </c>
      <c r="D112" s="133">
        <v>14</v>
      </c>
      <c r="E112" s="133">
        <v>6</v>
      </c>
      <c r="F112" s="133">
        <v>2</v>
      </c>
      <c r="G112" s="133"/>
      <c r="H112" s="133">
        <v>4</v>
      </c>
      <c r="I112" s="133"/>
      <c r="J112" s="133"/>
      <c r="K112" s="133">
        <v>2</v>
      </c>
      <c r="L112" s="128" t="s">
        <v>47</v>
      </c>
    </row>
    <row r="113" spans="1:12" x14ac:dyDescent="0.2">
      <c r="A113" s="131">
        <v>44084</v>
      </c>
      <c r="B113" s="132">
        <f t="shared" si="6"/>
        <v>53</v>
      </c>
      <c r="C113" s="133">
        <v>41</v>
      </c>
      <c r="D113" s="133">
        <v>9</v>
      </c>
      <c r="E113" s="133">
        <v>2</v>
      </c>
      <c r="F113" s="133"/>
      <c r="G113" s="133"/>
      <c r="H113" s="133"/>
      <c r="I113" s="133"/>
      <c r="J113" s="133"/>
      <c r="K113" s="133">
        <v>1</v>
      </c>
      <c r="L113" s="128" t="s">
        <v>29</v>
      </c>
    </row>
    <row r="114" spans="1:12" x14ac:dyDescent="0.2">
      <c r="A114" s="131">
        <v>44085</v>
      </c>
      <c r="B114" s="132">
        <f t="shared" si="6"/>
        <v>52</v>
      </c>
      <c r="C114" s="133">
        <v>30</v>
      </c>
      <c r="D114" s="133">
        <v>2</v>
      </c>
      <c r="E114" s="133">
        <v>9</v>
      </c>
      <c r="F114" s="133">
        <v>3</v>
      </c>
      <c r="G114" s="133">
        <v>2</v>
      </c>
      <c r="H114" s="133">
        <v>2</v>
      </c>
      <c r="I114" s="133"/>
      <c r="J114" s="133"/>
      <c r="K114" s="133">
        <v>4</v>
      </c>
      <c r="L114" s="128" t="s">
        <v>47</v>
      </c>
    </row>
    <row r="115" spans="1:12" x14ac:dyDescent="0.2">
      <c r="A115" s="134">
        <v>44086</v>
      </c>
      <c r="B115" s="132">
        <f t="shared" si="6"/>
        <v>79</v>
      </c>
      <c r="C115" s="133">
        <v>52</v>
      </c>
      <c r="D115" s="133">
        <v>10</v>
      </c>
      <c r="E115" s="133">
        <v>10</v>
      </c>
      <c r="F115" s="133">
        <v>5</v>
      </c>
      <c r="G115" s="133">
        <v>2</v>
      </c>
      <c r="H115" s="133"/>
      <c r="I115" s="133"/>
      <c r="J115" s="133"/>
      <c r="K115" s="133"/>
      <c r="L115" s="128"/>
    </row>
    <row r="116" spans="1:12" x14ac:dyDescent="0.2">
      <c r="A116" s="134">
        <v>44087</v>
      </c>
      <c r="B116" s="132">
        <f t="shared" si="6"/>
        <v>102</v>
      </c>
      <c r="C116" s="133">
        <v>90</v>
      </c>
      <c r="D116" s="133">
        <v>8</v>
      </c>
      <c r="E116" s="133">
        <v>2</v>
      </c>
      <c r="F116" s="133"/>
      <c r="G116" s="133"/>
      <c r="H116" s="133"/>
      <c r="I116" s="133"/>
      <c r="J116" s="133"/>
      <c r="K116" s="133">
        <v>2</v>
      </c>
      <c r="L116" s="128" t="s">
        <v>47</v>
      </c>
    </row>
    <row r="117" spans="1:12" x14ac:dyDescent="0.2">
      <c r="A117" s="131">
        <v>44088</v>
      </c>
      <c r="B117" s="132">
        <f t="shared" si="6"/>
        <v>56</v>
      </c>
      <c r="C117" s="133">
        <v>29</v>
      </c>
      <c r="D117" s="133">
        <v>6</v>
      </c>
      <c r="E117" s="133">
        <v>16</v>
      </c>
      <c r="F117" s="133">
        <v>3</v>
      </c>
      <c r="G117" s="133"/>
      <c r="H117" s="133"/>
      <c r="I117" s="133"/>
      <c r="J117" s="133"/>
      <c r="K117" s="133">
        <v>2</v>
      </c>
      <c r="L117" s="128" t="s">
        <v>71</v>
      </c>
    </row>
    <row r="118" spans="1:12" x14ac:dyDescent="0.2">
      <c r="A118" s="131">
        <v>44089</v>
      </c>
      <c r="B118" s="132">
        <f t="shared" si="6"/>
        <v>33</v>
      </c>
      <c r="C118" s="133">
        <v>21</v>
      </c>
      <c r="D118" s="133">
        <v>2</v>
      </c>
      <c r="E118" s="133">
        <v>6</v>
      </c>
      <c r="F118" s="133"/>
      <c r="G118" s="133"/>
      <c r="H118" s="133"/>
      <c r="I118" s="133">
        <v>2</v>
      </c>
      <c r="J118" s="133"/>
      <c r="K118" s="133">
        <v>2</v>
      </c>
      <c r="L118" s="128" t="s">
        <v>47</v>
      </c>
    </row>
    <row r="119" spans="1:12" x14ac:dyDescent="0.2">
      <c r="A119" s="131">
        <v>44090</v>
      </c>
      <c r="B119" s="132">
        <f t="shared" si="6"/>
        <v>76</v>
      </c>
      <c r="C119" s="133">
        <v>49</v>
      </c>
      <c r="D119" s="133">
        <v>7</v>
      </c>
      <c r="E119" s="133">
        <v>16</v>
      </c>
      <c r="F119" s="133">
        <v>2</v>
      </c>
      <c r="G119" s="133"/>
      <c r="H119" s="133"/>
      <c r="I119" s="133"/>
      <c r="J119" s="133"/>
      <c r="K119" s="133">
        <v>2</v>
      </c>
      <c r="L119" s="128" t="s">
        <v>47</v>
      </c>
    </row>
    <row r="120" spans="1:12" x14ac:dyDescent="0.2">
      <c r="A120" s="131">
        <v>44091</v>
      </c>
      <c r="B120" s="132">
        <f t="shared" si="6"/>
        <v>29</v>
      </c>
      <c r="C120" s="133">
        <v>20</v>
      </c>
      <c r="D120" s="133">
        <v>1</v>
      </c>
      <c r="E120" s="133">
        <v>8</v>
      </c>
      <c r="F120" s="133"/>
      <c r="G120" s="133"/>
      <c r="H120" s="133"/>
      <c r="I120" s="133"/>
      <c r="J120" s="133"/>
      <c r="K120" s="133"/>
      <c r="L120" s="128"/>
    </row>
    <row r="121" spans="1:12" x14ac:dyDescent="0.2">
      <c r="A121" s="131">
        <v>44092</v>
      </c>
      <c r="B121" s="132">
        <f t="shared" si="6"/>
        <v>45</v>
      </c>
      <c r="C121" s="133">
        <v>27</v>
      </c>
      <c r="D121" s="133">
        <v>4</v>
      </c>
      <c r="E121" s="133">
        <v>11</v>
      </c>
      <c r="F121" s="133"/>
      <c r="G121" s="133">
        <v>3</v>
      </c>
      <c r="H121" s="133"/>
      <c r="I121" s="133"/>
      <c r="J121" s="133"/>
      <c r="K121" s="133"/>
      <c r="L121" s="128"/>
    </row>
    <row r="122" spans="1:12" x14ac:dyDescent="0.2">
      <c r="A122" s="134">
        <v>44093</v>
      </c>
      <c r="B122" s="132">
        <f t="shared" si="6"/>
        <v>37</v>
      </c>
      <c r="C122" s="133">
        <v>25</v>
      </c>
      <c r="D122" s="133">
        <v>4</v>
      </c>
      <c r="E122" s="133">
        <v>3</v>
      </c>
      <c r="F122" s="133">
        <v>2</v>
      </c>
      <c r="G122" s="133">
        <v>1</v>
      </c>
      <c r="H122" s="133">
        <v>2</v>
      </c>
      <c r="I122" s="133"/>
      <c r="J122" s="133"/>
      <c r="K122" s="133"/>
      <c r="L122" s="128"/>
    </row>
    <row r="123" spans="1:12" x14ac:dyDescent="0.2">
      <c r="A123" s="134">
        <v>44094</v>
      </c>
      <c r="B123" s="132">
        <f t="shared" si="6"/>
        <v>35</v>
      </c>
      <c r="C123" s="133">
        <v>25</v>
      </c>
      <c r="D123" s="133">
        <v>5</v>
      </c>
      <c r="E123" s="133">
        <v>4</v>
      </c>
      <c r="F123" s="133"/>
      <c r="G123" s="133">
        <v>1</v>
      </c>
      <c r="H123" s="133"/>
      <c r="I123" s="133"/>
      <c r="J123" s="133"/>
      <c r="K123" s="133"/>
      <c r="L123" s="128"/>
    </row>
    <row r="124" spans="1:12" x14ac:dyDescent="0.2">
      <c r="A124" s="131">
        <v>44095</v>
      </c>
      <c r="B124" s="132">
        <f t="shared" si="6"/>
        <v>17</v>
      </c>
      <c r="C124" s="133">
        <v>7</v>
      </c>
      <c r="D124" s="133">
        <v>2</v>
      </c>
      <c r="E124" s="133">
        <v>6</v>
      </c>
      <c r="F124" s="133">
        <v>2</v>
      </c>
      <c r="G124" s="133"/>
      <c r="H124" s="133"/>
      <c r="I124" s="133"/>
      <c r="J124" s="133"/>
      <c r="K124" s="133"/>
      <c r="L124" s="128"/>
    </row>
    <row r="125" spans="1:12" x14ac:dyDescent="0.2">
      <c r="A125" s="131">
        <v>44096</v>
      </c>
      <c r="B125" s="132">
        <f t="shared" si="6"/>
        <v>12</v>
      </c>
      <c r="C125" s="133">
        <v>8</v>
      </c>
      <c r="D125" s="133">
        <v>1</v>
      </c>
      <c r="E125" s="133">
        <v>3</v>
      </c>
      <c r="F125" s="133"/>
      <c r="G125" s="133"/>
      <c r="H125" s="133"/>
      <c r="I125" s="133"/>
      <c r="J125" s="133"/>
      <c r="K125" s="133"/>
      <c r="L125" s="128"/>
    </row>
    <row r="126" spans="1:12" x14ac:dyDescent="0.2">
      <c r="A126" s="131">
        <v>44097</v>
      </c>
      <c r="B126" s="132">
        <f t="shared" si="6"/>
        <v>15</v>
      </c>
      <c r="C126" s="133">
        <v>8</v>
      </c>
      <c r="D126" s="133">
        <v>3</v>
      </c>
      <c r="E126" s="133">
        <v>2</v>
      </c>
      <c r="F126" s="133"/>
      <c r="G126" s="133"/>
      <c r="H126" s="133">
        <v>2</v>
      </c>
      <c r="I126" s="133"/>
      <c r="J126" s="133"/>
      <c r="K126" s="133"/>
      <c r="L126" s="128"/>
    </row>
    <row r="127" spans="1:12" x14ac:dyDescent="0.2">
      <c r="A127" s="131">
        <v>44098</v>
      </c>
      <c r="B127" s="132">
        <f t="shared" si="6"/>
        <v>22</v>
      </c>
      <c r="C127" s="133">
        <v>16</v>
      </c>
      <c r="D127" s="133">
        <v>2</v>
      </c>
      <c r="E127" s="133">
        <v>2</v>
      </c>
      <c r="F127" s="133">
        <v>2</v>
      </c>
      <c r="G127" s="133"/>
      <c r="H127" s="133"/>
      <c r="I127" s="133"/>
      <c r="J127" s="133"/>
      <c r="K127" s="133"/>
      <c r="L127" s="128"/>
    </row>
    <row r="128" spans="1:12" x14ac:dyDescent="0.2">
      <c r="A128" s="131">
        <v>44099</v>
      </c>
      <c r="B128" s="132">
        <f t="shared" si="6"/>
        <v>15</v>
      </c>
      <c r="C128" s="133">
        <v>8</v>
      </c>
      <c r="D128" s="133">
        <v>4</v>
      </c>
      <c r="E128" s="133">
        <v>1</v>
      </c>
      <c r="F128" s="133"/>
      <c r="G128" s="133"/>
      <c r="H128" s="133"/>
      <c r="I128" s="133"/>
      <c r="J128" s="133"/>
      <c r="K128" s="133">
        <v>2</v>
      </c>
      <c r="L128" s="128" t="s">
        <v>47</v>
      </c>
    </row>
    <row r="129" spans="1:12" x14ac:dyDescent="0.2">
      <c r="A129" s="134">
        <v>44100</v>
      </c>
      <c r="B129" s="132">
        <f t="shared" si="6"/>
        <v>65</v>
      </c>
      <c r="C129" s="133">
        <v>55</v>
      </c>
      <c r="D129" s="133">
        <v>2</v>
      </c>
      <c r="E129" s="133">
        <v>6</v>
      </c>
      <c r="F129" s="133"/>
      <c r="G129" s="133">
        <v>2</v>
      </c>
      <c r="H129" s="133"/>
      <c r="I129" s="133"/>
      <c r="J129" s="133"/>
      <c r="K129" s="133"/>
      <c r="L129" s="128"/>
    </row>
    <row r="130" spans="1:12" x14ac:dyDescent="0.2">
      <c r="A130" s="134">
        <v>44101</v>
      </c>
      <c r="B130" s="132">
        <f t="shared" si="6"/>
        <v>71</v>
      </c>
      <c r="C130" s="133">
        <v>55</v>
      </c>
      <c r="D130" s="133">
        <v>1</v>
      </c>
      <c r="E130" s="133">
        <v>12</v>
      </c>
      <c r="F130" s="133"/>
      <c r="G130" s="133"/>
      <c r="H130" s="133">
        <v>2</v>
      </c>
      <c r="I130" s="133"/>
      <c r="J130" s="133"/>
      <c r="K130" s="133">
        <v>1</v>
      </c>
      <c r="L130" s="128" t="s">
        <v>47</v>
      </c>
    </row>
    <row r="131" spans="1:12" x14ac:dyDescent="0.2">
      <c r="A131" s="131">
        <v>44102</v>
      </c>
      <c r="B131" s="132">
        <f t="shared" si="6"/>
        <v>48</v>
      </c>
      <c r="C131" s="133">
        <v>24</v>
      </c>
      <c r="D131" s="133">
        <v>10</v>
      </c>
      <c r="E131" s="133">
        <v>8</v>
      </c>
      <c r="F131" s="133">
        <v>2</v>
      </c>
      <c r="G131" s="133">
        <v>4</v>
      </c>
      <c r="H131" s="133"/>
      <c r="I131" s="133"/>
      <c r="J131" s="133"/>
      <c r="K131" s="133"/>
      <c r="L131" s="128" t="s">
        <v>55</v>
      </c>
    </row>
    <row r="132" spans="1:12" x14ac:dyDescent="0.2">
      <c r="A132" s="131">
        <v>44103</v>
      </c>
      <c r="B132" s="132">
        <f t="shared" si="6"/>
        <v>41</v>
      </c>
      <c r="C132" s="133">
        <v>21</v>
      </c>
      <c r="D132" s="133">
        <v>3</v>
      </c>
      <c r="E132" s="133">
        <v>16</v>
      </c>
      <c r="F132" s="133"/>
      <c r="G132" s="133">
        <v>1</v>
      </c>
      <c r="H132" s="133"/>
      <c r="I132" s="133"/>
      <c r="J132" s="133"/>
      <c r="K132" s="133"/>
      <c r="L132" s="128"/>
    </row>
    <row r="133" spans="1:12" x14ac:dyDescent="0.2">
      <c r="A133" s="131">
        <v>44104</v>
      </c>
      <c r="B133" s="132">
        <f t="shared" si="6"/>
        <v>31</v>
      </c>
      <c r="C133" s="133">
        <v>19</v>
      </c>
      <c r="D133" s="133">
        <v>2</v>
      </c>
      <c r="E133" s="133">
        <v>8</v>
      </c>
      <c r="F133" s="133"/>
      <c r="G133" s="133">
        <v>1</v>
      </c>
      <c r="H133" s="133"/>
      <c r="I133" s="133"/>
      <c r="J133" s="133"/>
      <c r="K133" s="133">
        <v>1</v>
      </c>
      <c r="L133" s="128" t="s">
        <v>86</v>
      </c>
    </row>
    <row r="134" spans="1:12" x14ac:dyDescent="0.2">
      <c r="A134" s="138" t="s">
        <v>20</v>
      </c>
      <c r="B134" s="141">
        <f t="shared" ref="B134:K134" si="7">SUM(B104:B133)</f>
        <v>1528</v>
      </c>
      <c r="C134" s="141">
        <f t="shared" si="7"/>
        <v>1012</v>
      </c>
      <c r="D134" s="141">
        <f t="shared" si="7"/>
        <v>155</v>
      </c>
      <c r="E134" s="141">
        <f t="shared" si="7"/>
        <v>236</v>
      </c>
      <c r="F134" s="141">
        <f t="shared" si="7"/>
        <v>34</v>
      </c>
      <c r="G134" s="141">
        <f t="shared" si="7"/>
        <v>22</v>
      </c>
      <c r="H134" s="141">
        <f t="shared" si="7"/>
        <v>26</v>
      </c>
      <c r="I134" s="141">
        <f t="shared" si="7"/>
        <v>2</v>
      </c>
      <c r="J134" s="141">
        <f t="shared" si="7"/>
        <v>0</v>
      </c>
      <c r="K134" s="141">
        <f t="shared" si="7"/>
        <v>41</v>
      </c>
      <c r="L134" s="128"/>
    </row>
    <row r="135" spans="1:12" ht="18.75" x14ac:dyDescent="0.3">
      <c r="A135" s="232" t="s">
        <v>87</v>
      </c>
      <c r="B135" s="232">
        <f>C135+D135+E135+F135+G135+H135+I135+K135+J135</f>
        <v>0</v>
      </c>
      <c r="C135" s="232"/>
      <c r="D135" s="232"/>
      <c r="E135" s="232"/>
      <c r="F135" s="232"/>
      <c r="G135" s="232"/>
      <c r="H135" s="232"/>
      <c r="I135" s="232"/>
      <c r="J135" s="232"/>
      <c r="K135" s="232"/>
      <c r="L135" s="128"/>
    </row>
    <row r="136" spans="1:12" ht="15" x14ac:dyDescent="0.25">
      <c r="A136" s="130" t="s">
        <v>1</v>
      </c>
      <c r="B136" s="130" t="s">
        <v>2</v>
      </c>
      <c r="C136" s="130" t="s">
        <v>3</v>
      </c>
      <c r="D136" s="130" t="s">
        <v>4</v>
      </c>
      <c r="E136" s="130" t="s">
        <v>5</v>
      </c>
      <c r="F136" s="130" t="s">
        <v>6</v>
      </c>
      <c r="G136" s="130" t="s">
        <v>7</v>
      </c>
      <c r="H136" s="130" t="s">
        <v>8</v>
      </c>
      <c r="I136" s="130" t="s">
        <v>9</v>
      </c>
      <c r="J136" s="130" t="s">
        <v>10</v>
      </c>
      <c r="K136" s="130" t="s">
        <v>11</v>
      </c>
      <c r="L136" s="128"/>
    </row>
    <row r="137" spans="1:12" x14ac:dyDescent="0.2">
      <c r="A137" s="131">
        <v>44105</v>
      </c>
      <c r="B137" s="132">
        <f t="shared" ref="B137:B168" si="8">C137+D137+E137+F137+G137+H137+I137+K137+J137</f>
        <v>17</v>
      </c>
      <c r="C137" s="133">
        <v>11</v>
      </c>
      <c r="D137" s="133">
        <v>2</v>
      </c>
      <c r="E137" s="133"/>
      <c r="F137" s="133">
        <v>2</v>
      </c>
      <c r="G137" s="133"/>
      <c r="H137" s="133">
        <v>2</v>
      </c>
      <c r="I137" s="133"/>
      <c r="J137" s="133"/>
      <c r="K137" s="133"/>
      <c r="L137" s="128"/>
    </row>
    <row r="138" spans="1:12" x14ac:dyDescent="0.2">
      <c r="A138" s="131">
        <v>44106</v>
      </c>
      <c r="B138" s="132">
        <f t="shared" si="8"/>
        <v>8</v>
      </c>
      <c r="C138" s="133">
        <v>5</v>
      </c>
      <c r="D138" s="133"/>
      <c r="E138" s="133"/>
      <c r="F138" s="133">
        <v>3</v>
      </c>
      <c r="G138" s="133"/>
      <c r="H138" s="133"/>
      <c r="I138" s="133"/>
      <c r="J138" s="133"/>
      <c r="K138" s="133"/>
      <c r="L138" s="128"/>
    </row>
    <row r="139" spans="1:12" x14ac:dyDescent="0.2">
      <c r="A139" s="134">
        <v>44107</v>
      </c>
      <c r="B139" s="132">
        <f t="shared" si="8"/>
        <v>14</v>
      </c>
      <c r="C139" s="133">
        <v>11</v>
      </c>
      <c r="D139" s="133">
        <v>1</v>
      </c>
      <c r="E139" s="133">
        <v>2</v>
      </c>
      <c r="F139" s="133"/>
      <c r="G139" s="133"/>
      <c r="H139" s="133"/>
      <c r="I139" s="133"/>
      <c r="J139" s="133"/>
      <c r="K139" s="133"/>
      <c r="L139" s="128"/>
    </row>
    <row r="140" spans="1:12" x14ac:dyDescent="0.2">
      <c r="A140" s="134">
        <v>44108</v>
      </c>
      <c r="B140" s="132">
        <f t="shared" si="8"/>
        <v>27</v>
      </c>
      <c r="C140" s="133">
        <v>16</v>
      </c>
      <c r="D140" s="133">
        <v>3</v>
      </c>
      <c r="E140" s="133">
        <v>4</v>
      </c>
      <c r="F140" s="133"/>
      <c r="G140" s="133"/>
      <c r="H140" s="133">
        <v>4</v>
      </c>
      <c r="I140" s="133"/>
      <c r="J140" s="133"/>
      <c r="K140" s="133"/>
      <c r="L140" s="128"/>
    </row>
    <row r="141" spans="1:12" x14ac:dyDescent="0.2">
      <c r="A141" s="131">
        <v>44109</v>
      </c>
      <c r="B141" s="132">
        <f t="shared" si="8"/>
        <v>48</v>
      </c>
      <c r="C141" s="133">
        <v>22</v>
      </c>
      <c r="D141" s="133">
        <v>6</v>
      </c>
      <c r="E141" s="133">
        <v>16</v>
      </c>
      <c r="F141" s="133"/>
      <c r="G141" s="133"/>
      <c r="H141" s="133">
        <v>4</v>
      </c>
      <c r="I141" s="133"/>
      <c r="J141" s="133"/>
      <c r="K141" s="133"/>
      <c r="L141" s="128"/>
    </row>
    <row r="142" spans="1:12" x14ac:dyDescent="0.2">
      <c r="A142" s="131">
        <v>44110</v>
      </c>
      <c r="B142" s="132">
        <f t="shared" si="8"/>
        <v>14</v>
      </c>
      <c r="C142" s="133">
        <v>6</v>
      </c>
      <c r="D142" s="133">
        <v>8</v>
      </c>
      <c r="E142" s="133"/>
      <c r="F142" s="133"/>
      <c r="G142" s="133"/>
      <c r="H142" s="133"/>
      <c r="I142" s="135"/>
      <c r="J142" s="133"/>
      <c r="K142" s="133"/>
      <c r="L142" s="128"/>
    </row>
    <row r="143" spans="1:12" x14ac:dyDescent="0.2">
      <c r="A143" s="131">
        <v>44111</v>
      </c>
      <c r="B143" s="132">
        <f t="shared" si="8"/>
        <v>21</v>
      </c>
      <c r="C143" s="133">
        <v>13</v>
      </c>
      <c r="D143" s="133">
        <v>3</v>
      </c>
      <c r="E143" s="133">
        <v>2</v>
      </c>
      <c r="F143" s="133"/>
      <c r="G143" s="133">
        <v>2</v>
      </c>
      <c r="H143" s="133"/>
      <c r="I143" s="133">
        <v>1</v>
      </c>
      <c r="J143" s="133"/>
      <c r="K143" s="133"/>
      <c r="L143" s="128"/>
    </row>
    <row r="144" spans="1:12" x14ac:dyDescent="0.2">
      <c r="A144" s="131">
        <v>44112</v>
      </c>
      <c r="B144" s="132">
        <f t="shared" si="8"/>
        <v>27</v>
      </c>
      <c r="C144" s="133">
        <v>17</v>
      </c>
      <c r="D144" s="133"/>
      <c r="E144" s="133">
        <v>7</v>
      </c>
      <c r="F144" s="133"/>
      <c r="G144" s="133">
        <v>3</v>
      </c>
      <c r="H144" s="133"/>
      <c r="I144" s="133"/>
      <c r="J144" s="133"/>
      <c r="K144" s="133"/>
      <c r="L144" s="128"/>
    </row>
    <row r="145" spans="1:12" x14ac:dyDescent="0.2">
      <c r="A145" s="131">
        <v>44113</v>
      </c>
      <c r="B145" s="132">
        <f t="shared" si="8"/>
        <v>27</v>
      </c>
      <c r="C145" s="133">
        <v>13</v>
      </c>
      <c r="D145" s="133">
        <v>2</v>
      </c>
      <c r="E145" s="133">
        <v>10</v>
      </c>
      <c r="F145" s="133"/>
      <c r="G145" s="133">
        <v>2</v>
      </c>
      <c r="H145" s="133"/>
      <c r="I145" s="133"/>
      <c r="J145" s="133"/>
      <c r="K145" s="133"/>
      <c r="L145" s="128"/>
    </row>
    <row r="146" spans="1:12" x14ac:dyDescent="0.2">
      <c r="A146" s="134">
        <v>44114</v>
      </c>
      <c r="B146" s="132">
        <f t="shared" si="8"/>
        <v>52</v>
      </c>
      <c r="C146" s="133">
        <v>45</v>
      </c>
      <c r="D146" s="133">
        <v>1</v>
      </c>
      <c r="E146" s="133">
        <v>4</v>
      </c>
      <c r="F146" s="133"/>
      <c r="G146" s="133">
        <v>2</v>
      </c>
      <c r="H146" s="133"/>
      <c r="I146" s="133"/>
      <c r="J146" s="133"/>
      <c r="K146" s="133"/>
      <c r="L146" s="128"/>
    </row>
    <row r="147" spans="1:12" x14ac:dyDescent="0.2">
      <c r="A147" s="134">
        <v>44115</v>
      </c>
      <c r="B147" s="132">
        <f t="shared" si="8"/>
        <v>26</v>
      </c>
      <c r="C147" s="133">
        <v>20</v>
      </c>
      <c r="D147" s="133"/>
      <c r="E147" s="133">
        <v>4</v>
      </c>
      <c r="F147" s="133"/>
      <c r="G147" s="133"/>
      <c r="H147" s="133"/>
      <c r="I147" s="133"/>
      <c r="J147" s="133"/>
      <c r="K147" s="133">
        <v>2</v>
      </c>
      <c r="L147" s="128" t="s">
        <v>88</v>
      </c>
    </row>
    <row r="148" spans="1:12" x14ac:dyDescent="0.2">
      <c r="A148" s="131">
        <v>44116</v>
      </c>
      <c r="B148" s="132">
        <f t="shared" si="8"/>
        <v>19</v>
      </c>
      <c r="C148" s="133">
        <v>9</v>
      </c>
      <c r="D148" s="133">
        <v>2</v>
      </c>
      <c r="E148" s="133">
        <v>4</v>
      </c>
      <c r="F148" s="133">
        <v>2</v>
      </c>
      <c r="G148" s="133">
        <v>2</v>
      </c>
      <c r="H148" s="133"/>
      <c r="I148" s="133"/>
      <c r="J148" s="133"/>
      <c r="K148" s="133"/>
      <c r="L148" s="128"/>
    </row>
    <row r="149" spans="1:12" x14ac:dyDescent="0.2">
      <c r="A149" s="131">
        <v>44117</v>
      </c>
      <c r="B149" s="132">
        <f t="shared" si="8"/>
        <v>19</v>
      </c>
      <c r="C149" s="133">
        <v>11</v>
      </c>
      <c r="E149" s="133">
        <v>8</v>
      </c>
      <c r="F149" s="133"/>
      <c r="G149" s="133"/>
      <c r="H149" s="133"/>
      <c r="I149" s="133"/>
      <c r="J149" s="133"/>
      <c r="K149" s="133"/>
      <c r="L149" s="128"/>
    </row>
    <row r="150" spans="1:12" x14ac:dyDescent="0.2">
      <c r="A150" s="131">
        <v>44118</v>
      </c>
      <c r="B150" s="132">
        <f t="shared" si="8"/>
        <v>12</v>
      </c>
      <c r="C150" s="133">
        <v>8</v>
      </c>
      <c r="D150" s="133"/>
      <c r="E150" s="133">
        <v>4</v>
      </c>
      <c r="F150" s="133"/>
      <c r="G150" s="133"/>
      <c r="H150" s="133"/>
      <c r="I150" s="133"/>
      <c r="J150" s="133"/>
      <c r="K150" s="133"/>
      <c r="L150" s="128"/>
    </row>
    <row r="151" spans="1:12" x14ac:dyDescent="0.2">
      <c r="A151" s="131">
        <v>44119</v>
      </c>
      <c r="B151" s="132">
        <f t="shared" si="8"/>
        <v>15</v>
      </c>
      <c r="C151" s="133">
        <v>5</v>
      </c>
      <c r="D151" s="133"/>
      <c r="E151" s="133">
        <v>6</v>
      </c>
      <c r="F151" s="133"/>
      <c r="G151" s="133">
        <v>4</v>
      </c>
      <c r="H151" s="133"/>
      <c r="I151" s="133"/>
      <c r="J151" s="133"/>
      <c r="K151" s="133"/>
      <c r="L151" s="128"/>
    </row>
    <row r="152" spans="1:12" x14ac:dyDescent="0.2">
      <c r="A152" s="131">
        <v>44120</v>
      </c>
      <c r="B152" s="132">
        <f t="shared" si="8"/>
        <v>31</v>
      </c>
      <c r="C152" s="133">
        <v>23</v>
      </c>
      <c r="D152" s="133"/>
      <c r="E152" s="133">
        <v>4</v>
      </c>
      <c r="F152" s="133"/>
      <c r="G152" s="133">
        <v>2</v>
      </c>
      <c r="H152" s="133"/>
      <c r="I152" s="133"/>
      <c r="J152" s="133"/>
      <c r="K152" s="133">
        <v>2</v>
      </c>
      <c r="L152" s="128" t="s">
        <v>23</v>
      </c>
    </row>
    <row r="153" spans="1:12" x14ac:dyDescent="0.2">
      <c r="A153" s="134">
        <v>44121</v>
      </c>
      <c r="B153" s="132">
        <f t="shared" si="8"/>
        <v>19</v>
      </c>
      <c r="C153" s="133">
        <v>13</v>
      </c>
      <c r="D153" s="133"/>
      <c r="E153" s="133">
        <v>4</v>
      </c>
      <c r="F153" s="133"/>
      <c r="G153" s="133">
        <v>2</v>
      </c>
      <c r="H153" s="133"/>
      <c r="I153" s="133"/>
      <c r="J153" s="133"/>
      <c r="K153" s="133"/>
      <c r="L153" s="128"/>
    </row>
    <row r="154" spans="1:12" x14ac:dyDescent="0.2">
      <c r="A154" s="134">
        <v>44122</v>
      </c>
      <c r="B154" s="132">
        <f t="shared" si="8"/>
        <v>18</v>
      </c>
      <c r="C154" s="133">
        <v>17</v>
      </c>
      <c r="D154" s="133"/>
      <c r="E154" s="133">
        <v>1</v>
      </c>
      <c r="F154" s="133"/>
      <c r="G154" s="133"/>
      <c r="H154" s="133"/>
      <c r="I154" s="133"/>
      <c r="J154" s="133"/>
      <c r="K154" s="133"/>
      <c r="L154" s="128"/>
    </row>
    <row r="155" spans="1:12" x14ac:dyDescent="0.2">
      <c r="A155" s="131">
        <v>44123</v>
      </c>
      <c r="B155" s="132">
        <f t="shared" si="8"/>
        <v>9</v>
      </c>
      <c r="C155" s="133">
        <v>3</v>
      </c>
      <c r="D155" s="133">
        <v>4</v>
      </c>
      <c r="E155" s="133"/>
      <c r="F155" s="133"/>
      <c r="G155" s="133">
        <v>2</v>
      </c>
      <c r="H155" s="133"/>
      <c r="I155" s="133"/>
      <c r="J155" s="133"/>
      <c r="K155" s="133"/>
      <c r="L155" s="128"/>
    </row>
    <row r="156" spans="1:12" x14ac:dyDescent="0.2">
      <c r="A156" s="131">
        <v>44124</v>
      </c>
      <c r="B156" s="132">
        <f t="shared" si="8"/>
        <v>9</v>
      </c>
      <c r="C156" s="133">
        <v>5</v>
      </c>
      <c r="D156" s="133">
        <v>2</v>
      </c>
      <c r="E156" s="133"/>
      <c r="F156" s="133">
        <v>2</v>
      </c>
      <c r="G156" s="133"/>
      <c r="H156" s="133"/>
      <c r="I156" s="133"/>
      <c r="J156" s="133"/>
      <c r="K156" s="133"/>
      <c r="L156" s="128"/>
    </row>
    <row r="157" spans="1:12" x14ac:dyDescent="0.2">
      <c r="A157" s="131">
        <v>44125</v>
      </c>
      <c r="B157" s="132">
        <f t="shared" si="8"/>
        <v>12</v>
      </c>
      <c r="C157" s="133">
        <v>7</v>
      </c>
      <c r="D157" s="133">
        <v>4</v>
      </c>
      <c r="E157" s="133"/>
      <c r="F157" s="133">
        <v>1</v>
      </c>
      <c r="G157" s="133"/>
      <c r="H157" s="133"/>
      <c r="I157" s="133"/>
      <c r="J157" s="133"/>
      <c r="K157" s="133"/>
      <c r="L157" s="128"/>
    </row>
    <row r="158" spans="1:12" x14ac:dyDescent="0.2">
      <c r="A158" s="131">
        <v>44126</v>
      </c>
      <c r="B158" s="132">
        <f t="shared" si="8"/>
        <v>7</v>
      </c>
      <c r="C158" s="133">
        <v>5</v>
      </c>
      <c r="D158" s="133"/>
      <c r="E158" s="133"/>
      <c r="F158" s="133"/>
      <c r="G158" s="133">
        <v>2</v>
      </c>
      <c r="H158" s="133"/>
      <c r="I158" s="133"/>
      <c r="J158" s="133"/>
      <c r="K158" s="133"/>
      <c r="L158" s="128"/>
    </row>
    <row r="159" spans="1:12" x14ac:dyDescent="0.2">
      <c r="A159" s="131">
        <v>44127</v>
      </c>
      <c r="B159" s="132">
        <f t="shared" si="8"/>
        <v>0</v>
      </c>
      <c r="C159" s="133"/>
      <c r="D159" s="133"/>
      <c r="E159" s="133"/>
      <c r="F159" s="133"/>
      <c r="G159" s="133"/>
      <c r="H159" s="133"/>
      <c r="I159" s="133"/>
      <c r="J159" s="133"/>
      <c r="K159" s="133"/>
      <c r="L159" s="128"/>
    </row>
    <row r="160" spans="1:12" x14ac:dyDescent="0.2">
      <c r="A160" s="134">
        <v>44128</v>
      </c>
      <c r="B160" s="132">
        <f t="shared" si="8"/>
        <v>6</v>
      </c>
      <c r="C160" s="133">
        <v>5</v>
      </c>
      <c r="D160" s="133"/>
      <c r="E160" s="133">
        <v>1</v>
      </c>
      <c r="F160" s="133"/>
      <c r="G160" s="133"/>
      <c r="H160" s="133"/>
      <c r="I160" s="133"/>
      <c r="J160" s="133"/>
      <c r="K160" s="133"/>
      <c r="L160" s="128"/>
    </row>
    <row r="161" spans="1:12" x14ac:dyDescent="0.2">
      <c r="A161" s="134">
        <v>44129</v>
      </c>
      <c r="B161" s="132">
        <f t="shared" si="8"/>
        <v>25</v>
      </c>
      <c r="C161" s="133">
        <v>22</v>
      </c>
      <c r="D161" s="133"/>
      <c r="E161" s="133"/>
      <c r="F161" s="133"/>
      <c r="G161" s="133">
        <v>3</v>
      </c>
      <c r="H161" s="133"/>
      <c r="I161" s="133"/>
      <c r="J161" s="133"/>
      <c r="K161" s="133"/>
      <c r="L161" s="128"/>
    </row>
    <row r="162" spans="1:12" x14ac:dyDescent="0.2">
      <c r="A162" s="131">
        <v>44130</v>
      </c>
      <c r="B162" s="132">
        <f t="shared" si="8"/>
        <v>2</v>
      </c>
      <c r="C162" s="133"/>
      <c r="D162" s="133"/>
      <c r="E162" s="133"/>
      <c r="F162" s="133"/>
      <c r="G162" s="133"/>
      <c r="H162" s="133"/>
      <c r="I162" s="133">
        <v>2</v>
      </c>
      <c r="J162" s="133"/>
      <c r="K162" s="133"/>
      <c r="L162" s="128"/>
    </row>
    <row r="163" spans="1:12" x14ac:dyDescent="0.2">
      <c r="A163" s="131">
        <v>44131</v>
      </c>
      <c r="B163" s="132">
        <f t="shared" si="8"/>
        <v>6</v>
      </c>
      <c r="C163" s="133">
        <v>4</v>
      </c>
      <c r="D163" s="133"/>
      <c r="E163" s="133">
        <v>2</v>
      </c>
      <c r="F163" s="133"/>
      <c r="G163" s="133"/>
      <c r="H163" s="133"/>
      <c r="I163" s="133"/>
      <c r="J163" s="133"/>
      <c r="K163" s="133"/>
      <c r="L163" s="128"/>
    </row>
    <row r="164" spans="1:12" x14ac:dyDescent="0.2">
      <c r="A164" s="131">
        <v>44132</v>
      </c>
      <c r="B164" s="132">
        <f t="shared" si="8"/>
        <v>6</v>
      </c>
      <c r="C164" s="133">
        <v>2</v>
      </c>
      <c r="D164" s="133">
        <v>3</v>
      </c>
      <c r="E164" s="133">
        <v>1</v>
      </c>
      <c r="F164" s="133"/>
      <c r="G164" s="133"/>
      <c r="H164" s="133"/>
      <c r="I164" s="133"/>
      <c r="J164" s="133"/>
      <c r="K164" s="133"/>
      <c r="L164" s="128"/>
    </row>
    <row r="165" spans="1:12" x14ac:dyDescent="0.2">
      <c r="A165" s="131">
        <v>44133</v>
      </c>
      <c r="B165" s="132">
        <f t="shared" si="8"/>
        <v>15</v>
      </c>
      <c r="C165" s="133">
        <v>13</v>
      </c>
      <c r="D165" s="133">
        <v>2</v>
      </c>
      <c r="E165" s="133"/>
      <c r="F165" s="133"/>
      <c r="G165" s="133"/>
      <c r="H165" s="133"/>
      <c r="I165" s="133"/>
      <c r="J165" s="133"/>
      <c r="K165" s="133"/>
      <c r="L165" s="128"/>
    </row>
    <row r="166" spans="1:12" x14ac:dyDescent="0.2">
      <c r="A166" s="131">
        <v>44134</v>
      </c>
      <c r="B166" s="132">
        <f t="shared" si="8"/>
        <v>9</v>
      </c>
      <c r="C166" s="133">
        <v>9</v>
      </c>
      <c r="D166" s="133"/>
      <c r="E166" s="133"/>
      <c r="F166" s="133"/>
      <c r="G166" s="133"/>
      <c r="H166" s="133"/>
      <c r="I166" s="133"/>
      <c r="J166" s="133"/>
      <c r="K166" s="133"/>
      <c r="L166" s="128"/>
    </row>
    <row r="167" spans="1:12" x14ac:dyDescent="0.2">
      <c r="A167" s="131">
        <v>44135</v>
      </c>
      <c r="B167" s="132">
        <f t="shared" si="8"/>
        <v>18</v>
      </c>
      <c r="C167" s="133">
        <v>17</v>
      </c>
      <c r="D167" s="133"/>
      <c r="E167" s="133">
        <v>1</v>
      </c>
      <c r="F167" s="133"/>
      <c r="G167" s="133"/>
      <c r="H167" s="133"/>
      <c r="I167" s="133"/>
      <c r="J167" s="133"/>
      <c r="K167" s="133"/>
      <c r="L167" s="128"/>
    </row>
    <row r="168" spans="1:12" x14ac:dyDescent="0.2">
      <c r="A168" s="141" t="s">
        <v>20</v>
      </c>
      <c r="B168" s="141">
        <f t="shared" si="8"/>
        <v>538</v>
      </c>
      <c r="C168" s="141">
        <f t="shared" ref="C168:K168" si="9">SUM(C137:C167)</f>
        <v>357</v>
      </c>
      <c r="D168" s="141">
        <f t="shared" si="9"/>
        <v>43</v>
      </c>
      <c r="E168" s="141">
        <f t="shared" si="9"/>
        <v>85</v>
      </c>
      <c r="F168" s="141">
        <f t="shared" si="9"/>
        <v>10</v>
      </c>
      <c r="G168" s="141">
        <f t="shared" si="9"/>
        <v>26</v>
      </c>
      <c r="H168" s="141">
        <f t="shared" si="9"/>
        <v>10</v>
      </c>
      <c r="I168" s="141">
        <f t="shared" si="9"/>
        <v>3</v>
      </c>
      <c r="J168" s="141">
        <f t="shared" si="9"/>
        <v>0</v>
      </c>
      <c r="K168" s="141">
        <f t="shared" si="9"/>
        <v>4</v>
      </c>
      <c r="L168" s="142"/>
    </row>
    <row r="169" spans="1:12" ht="18.75" x14ac:dyDescent="0.3">
      <c r="A169" s="227" t="s">
        <v>89</v>
      </c>
      <c r="B169" s="227"/>
      <c r="C169" s="227"/>
      <c r="D169" s="227"/>
      <c r="E169" s="227"/>
      <c r="F169" s="227"/>
      <c r="G169" s="227"/>
      <c r="H169" s="227"/>
      <c r="I169" s="227"/>
      <c r="J169" s="227"/>
      <c r="K169" s="227"/>
      <c r="L169" s="128"/>
    </row>
    <row r="170" spans="1:12" ht="15" x14ac:dyDescent="0.25">
      <c r="A170" s="130" t="s">
        <v>1</v>
      </c>
      <c r="B170" s="130" t="s">
        <v>2</v>
      </c>
      <c r="C170" s="130" t="s">
        <v>3</v>
      </c>
      <c r="D170" s="130" t="s">
        <v>4</v>
      </c>
      <c r="E170" s="130" t="s">
        <v>5</v>
      </c>
      <c r="F170" s="130" t="s">
        <v>6</v>
      </c>
      <c r="G170" s="130" t="s">
        <v>7</v>
      </c>
      <c r="H170" s="130" t="s">
        <v>8</v>
      </c>
      <c r="I170" s="130" t="s">
        <v>9</v>
      </c>
      <c r="J170" s="130" t="s">
        <v>10</v>
      </c>
      <c r="K170" s="130" t="s">
        <v>11</v>
      </c>
      <c r="L170" s="128"/>
    </row>
    <row r="171" spans="1:12" x14ac:dyDescent="0.2">
      <c r="A171" s="134">
        <v>43770</v>
      </c>
      <c r="B171" s="132">
        <f t="shared" ref="B171:B176" si="10">C171+D171+E171+F171+G171+H171+I171+J171+K171</f>
        <v>7</v>
      </c>
      <c r="C171" s="133">
        <v>7</v>
      </c>
      <c r="D171" s="133"/>
      <c r="E171" s="133"/>
      <c r="F171" s="133"/>
      <c r="G171" s="133"/>
      <c r="H171" s="133"/>
      <c r="I171" s="133"/>
      <c r="J171" s="133"/>
      <c r="K171" s="133"/>
      <c r="L171" s="128"/>
    </row>
    <row r="172" spans="1:12" x14ac:dyDescent="0.2">
      <c r="A172" s="131">
        <v>43771</v>
      </c>
      <c r="B172" s="132">
        <f t="shared" si="10"/>
        <v>8</v>
      </c>
      <c r="C172" s="133">
        <v>4</v>
      </c>
      <c r="D172" s="133">
        <v>2</v>
      </c>
      <c r="E172" s="133"/>
      <c r="F172" s="133"/>
      <c r="G172" s="133">
        <v>2</v>
      </c>
      <c r="H172" s="133"/>
      <c r="I172" s="133"/>
      <c r="J172" s="133"/>
      <c r="K172" s="133"/>
      <c r="L172" s="128"/>
    </row>
    <row r="173" spans="1:12" x14ac:dyDescent="0.2">
      <c r="A173" s="131">
        <v>43772</v>
      </c>
      <c r="B173" s="132">
        <f t="shared" si="10"/>
        <v>3</v>
      </c>
      <c r="C173" s="133">
        <v>2</v>
      </c>
      <c r="D173" s="133"/>
      <c r="E173" s="133">
        <v>1</v>
      </c>
      <c r="F173" s="133"/>
      <c r="G173" s="133"/>
      <c r="H173" s="133"/>
      <c r="I173" s="133"/>
      <c r="J173" s="133"/>
      <c r="K173" s="133"/>
      <c r="L173" s="128"/>
    </row>
    <row r="174" spans="1:12" x14ac:dyDescent="0.2">
      <c r="A174" s="131">
        <v>43773</v>
      </c>
      <c r="B174" s="132">
        <f t="shared" si="10"/>
        <v>5</v>
      </c>
      <c r="C174" s="133">
        <v>3</v>
      </c>
      <c r="D174" s="133">
        <v>2</v>
      </c>
      <c r="E174" s="133"/>
      <c r="F174" s="133"/>
      <c r="G174" s="133"/>
      <c r="H174" s="133"/>
      <c r="I174" s="133"/>
      <c r="J174" s="133"/>
      <c r="K174" s="133"/>
      <c r="L174" s="128"/>
    </row>
    <row r="175" spans="1:12" x14ac:dyDescent="0.2">
      <c r="A175" s="131">
        <v>43774</v>
      </c>
      <c r="B175" s="132">
        <f t="shared" si="10"/>
        <v>1</v>
      </c>
      <c r="C175" s="133">
        <v>1</v>
      </c>
      <c r="D175" s="143"/>
      <c r="E175" s="143"/>
      <c r="F175" s="143"/>
      <c r="G175" s="143"/>
      <c r="H175" s="143"/>
      <c r="I175" s="143"/>
      <c r="J175" s="143"/>
      <c r="K175" s="143"/>
      <c r="L175" s="128"/>
    </row>
    <row r="176" spans="1:12" x14ac:dyDescent="0.2">
      <c r="A176" s="131">
        <v>43775</v>
      </c>
      <c r="B176" s="132">
        <f t="shared" si="10"/>
        <v>0</v>
      </c>
      <c r="C176" s="133"/>
      <c r="D176" s="143"/>
      <c r="E176" s="133"/>
      <c r="F176" s="133"/>
      <c r="G176" s="143"/>
      <c r="H176" s="143"/>
      <c r="I176" s="133"/>
      <c r="J176" s="143"/>
      <c r="K176" s="133"/>
      <c r="L176" s="128"/>
    </row>
    <row r="177" spans="1:12" x14ac:dyDescent="0.2">
      <c r="A177" s="132" t="s">
        <v>62</v>
      </c>
      <c r="B177" s="132">
        <f t="shared" ref="B177:K177" si="11">SUM(B171:B176)</f>
        <v>24</v>
      </c>
      <c r="C177" s="132">
        <f t="shared" si="11"/>
        <v>17</v>
      </c>
      <c r="D177" s="132">
        <f t="shared" si="11"/>
        <v>4</v>
      </c>
      <c r="E177" s="132">
        <f t="shared" si="11"/>
        <v>1</v>
      </c>
      <c r="F177" s="132">
        <f t="shared" si="11"/>
        <v>0</v>
      </c>
      <c r="G177" s="132">
        <f t="shared" si="11"/>
        <v>2</v>
      </c>
      <c r="H177" s="132">
        <f t="shared" si="11"/>
        <v>0</v>
      </c>
      <c r="I177" s="132">
        <f t="shared" si="11"/>
        <v>0</v>
      </c>
      <c r="J177" s="132">
        <f t="shared" si="11"/>
        <v>0</v>
      </c>
      <c r="K177" s="132">
        <f t="shared" si="11"/>
        <v>0</v>
      </c>
      <c r="L177" s="128"/>
    </row>
    <row r="178" spans="1:12" x14ac:dyDescent="0.2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28"/>
    </row>
    <row r="179" spans="1:12" x14ac:dyDescent="0.2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28"/>
    </row>
    <row r="180" spans="1:12" ht="15" x14ac:dyDescent="0.25">
      <c r="A180" s="144"/>
      <c r="B180" s="145" t="s">
        <v>2</v>
      </c>
      <c r="C180" s="145" t="s">
        <v>3</v>
      </c>
      <c r="D180" s="145" t="s">
        <v>4</v>
      </c>
      <c r="E180" s="145" t="s">
        <v>5</v>
      </c>
      <c r="F180" s="145" t="s">
        <v>6</v>
      </c>
      <c r="G180" s="145" t="s">
        <v>7</v>
      </c>
      <c r="H180" s="145" t="s">
        <v>8</v>
      </c>
      <c r="I180" s="145" t="s">
        <v>9</v>
      </c>
      <c r="J180" s="145" t="s">
        <v>10</v>
      </c>
      <c r="K180" s="145" t="s">
        <v>11</v>
      </c>
      <c r="L180" s="128"/>
    </row>
    <row r="181" spans="1:12" ht="12.6" customHeight="1" x14ac:dyDescent="0.2">
      <c r="A181" s="146" t="s">
        <v>90</v>
      </c>
      <c r="B181" s="132">
        <f>SUM(C181:G181,H181,I181,J181,K181)</f>
        <v>7467</v>
      </c>
      <c r="C181" s="132">
        <f t="shared" ref="C181:K181" si="12">SUM(C168,C134,C101,C67,C33,C177)</f>
        <v>5653</v>
      </c>
      <c r="D181" s="132">
        <f t="shared" si="12"/>
        <v>682</v>
      </c>
      <c r="E181" s="132">
        <f t="shared" si="12"/>
        <v>628</v>
      </c>
      <c r="F181" s="132">
        <f t="shared" si="12"/>
        <v>87</v>
      </c>
      <c r="G181" s="132">
        <f t="shared" si="12"/>
        <v>117</v>
      </c>
      <c r="H181" s="132">
        <f t="shared" si="12"/>
        <v>151</v>
      </c>
      <c r="I181" s="132">
        <f t="shared" si="12"/>
        <v>27</v>
      </c>
      <c r="J181" s="132">
        <f t="shared" si="12"/>
        <v>2</v>
      </c>
      <c r="K181" s="132">
        <f t="shared" si="12"/>
        <v>120</v>
      </c>
      <c r="L181" s="128"/>
    </row>
    <row r="182" spans="1:12" x14ac:dyDescent="0.2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28"/>
    </row>
    <row r="183" spans="1:12" x14ac:dyDescent="0.2">
      <c r="A183" s="147" t="s">
        <v>91</v>
      </c>
      <c r="B183" s="133">
        <v>20436</v>
      </c>
      <c r="C183" s="133">
        <v>9298</v>
      </c>
      <c r="D183" s="133">
        <v>4236</v>
      </c>
      <c r="E183" s="133">
        <v>3524</v>
      </c>
      <c r="F183" s="133">
        <v>882</v>
      </c>
      <c r="G183" s="133">
        <v>398</v>
      </c>
      <c r="H183" s="133">
        <v>391</v>
      </c>
      <c r="I183" s="133">
        <v>677</v>
      </c>
      <c r="J183" s="133">
        <v>148</v>
      </c>
      <c r="K183" s="133">
        <v>882</v>
      </c>
      <c r="L183" s="128"/>
    </row>
    <row r="184" spans="1:12" hidden="1" x14ac:dyDescent="0.2">
      <c r="A184" s="148" t="s">
        <v>92</v>
      </c>
      <c r="B184" s="133">
        <v>20465</v>
      </c>
      <c r="C184" s="133">
        <v>9535</v>
      </c>
      <c r="D184" s="133">
        <v>3974</v>
      </c>
      <c r="E184" s="133">
        <v>3154</v>
      </c>
      <c r="F184" s="133">
        <v>790</v>
      </c>
      <c r="G184" s="133">
        <v>499</v>
      </c>
      <c r="H184" s="133">
        <v>720</v>
      </c>
      <c r="I184" s="133">
        <v>445</v>
      </c>
      <c r="J184" s="133">
        <v>201</v>
      </c>
      <c r="K184" s="133">
        <v>1147</v>
      </c>
      <c r="L184" s="128"/>
    </row>
    <row r="185" spans="1:12" hidden="1" x14ac:dyDescent="0.2">
      <c r="A185" s="148" t="s">
        <v>93</v>
      </c>
      <c r="B185" s="133">
        <v>17683</v>
      </c>
      <c r="C185" s="133">
        <v>8733</v>
      </c>
      <c r="D185" s="133">
        <v>3221</v>
      </c>
      <c r="E185" s="133">
        <v>2783</v>
      </c>
      <c r="F185" s="133">
        <v>778</v>
      </c>
      <c r="G185" s="133">
        <v>528</v>
      </c>
      <c r="H185" s="133">
        <v>403</v>
      </c>
      <c r="I185" s="133">
        <v>280</v>
      </c>
      <c r="J185" s="133">
        <v>116</v>
      </c>
      <c r="K185" s="133">
        <v>842</v>
      </c>
      <c r="L185" s="128"/>
    </row>
    <row r="186" spans="1:12" ht="23.25" customHeight="1" x14ac:dyDescent="0.2">
      <c r="A186" s="149" t="s">
        <v>94</v>
      </c>
      <c r="B186" s="150">
        <f t="shared" ref="B186:K186" si="13">AVERAGE(B183:B185)</f>
        <v>19528</v>
      </c>
      <c r="C186" s="151">
        <f t="shared" si="13"/>
        <v>9188.6666666666661</v>
      </c>
      <c r="D186" s="151">
        <f t="shared" si="13"/>
        <v>3810.3333333333335</v>
      </c>
      <c r="E186" s="151">
        <f t="shared" si="13"/>
        <v>3153.6666666666665</v>
      </c>
      <c r="F186" s="151">
        <f t="shared" si="13"/>
        <v>816.66666666666663</v>
      </c>
      <c r="G186" s="150">
        <f t="shared" si="13"/>
        <v>475</v>
      </c>
      <c r="H186" s="151">
        <f t="shared" si="13"/>
        <v>504.66666666666669</v>
      </c>
      <c r="I186" s="151">
        <f t="shared" si="13"/>
        <v>467.33333333333331</v>
      </c>
      <c r="J186" s="150">
        <f t="shared" si="13"/>
        <v>155</v>
      </c>
      <c r="K186" s="150">
        <f t="shared" si="13"/>
        <v>957</v>
      </c>
      <c r="L186" s="128"/>
    </row>
    <row r="187" spans="1:12" ht="23.25" customHeight="1" x14ac:dyDescent="0.2">
      <c r="A187" s="152"/>
      <c r="B187" s="144"/>
      <c r="C187" s="153"/>
      <c r="D187" s="153"/>
      <c r="E187" s="153"/>
      <c r="F187" s="153"/>
      <c r="G187" s="144"/>
      <c r="H187" s="153"/>
      <c r="I187" s="153"/>
      <c r="J187" s="144"/>
      <c r="K187" s="144"/>
      <c r="L187" s="128"/>
    </row>
    <row r="188" spans="1:12" ht="34.9" customHeight="1" x14ac:dyDescent="0.2">
      <c r="A188" s="154" t="s">
        <v>95</v>
      </c>
      <c r="B188" s="155">
        <f t="shared" ref="B188:K188" si="14">(B181-B183)/B183</f>
        <v>-0.63461538461538458</v>
      </c>
      <c r="C188" s="155">
        <f t="shared" si="14"/>
        <v>-0.39201978920197894</v>
      </c>
      <c r="D188" s="155">
        <f t="shared" si="14"/>
        <v>-0.83899905571293676</v>
      </c>
      <c r="E188" s="155">
        <f t="shared" si="14"/>
        <v>-0.82179341657207716</v>
      </c>
      <c r="F188" s="155">
        <f t="shared" si="14"/>
        <v>-0.90136054421768708</v>
      </c>
      <c r="G188" s="155">
        <f t="shared" si="14"/>
        <v>-0.70603015075376885</v>
      </c>
      <c r="H188" s="155">
        <f t="shared" si="14"/>
        <v>-0.61381074168797956</v>
      </c>
      <c r="I188" s="155">
        <f t="shared" si="14"/>
        <v>-0.96011816838995567</v>
      </c>
      <c r="J188" s="155">
        <f t="shared" si="14"/>
        <v>-0.98648648648648651</v>
      </c>
      <c r="K188" s="155">
        <f t="shared" si="14"/>
        <v>-0.86394557823129248</v>
      </c>
      <c r="L188" s="128"/>
    </row>
    <row r="189" spans="1:12" ht="34.35" customHeight="1" x14ac:dyDescent="0.2">
      <c r="A189" s="156" t="s">
        <v>96</v>
      </c>
      <c r="B189" s="155">
        <f t="shared" ref="B189:K189" si="15">(B181-B186)/B186</f>
        <v>-0.61762597296190092</v>
      </c>
      <c r="C189" s="155">
        <f t="shared" si="15"/>
        <v>-0.38478560545599649</v>
      </c>
      <c r="D189" s="155">
        <f t="shared" si="15"/>
        <v>-0.82101303473011988</v>
      </c>
      <c r="E189" s="155">
        <f t="shared" si="15"/>
        <v>-0.80086671599196702</v>
      </c>
      <c r="F189" s="155">
        <f t="shared" si="15"/>
        <v>-0.89346938775510198</v>
      </c>
      <c r="G189" s="155">
        <f t="shared" si="15"/>
        <v>-0.75368421052631573</v>
      </c>
      <c r="H189" s="155">
        <f t="shared" si="15"/>
        <v>-0.70079260237780716</v>
      </c>
      <c r="I189" s="155">
        <f t="shared" si="15"/>
        <v>-0.94222539229671898</v>
      </c>
      <c r="J189" s="155">
        <f t="shared" si="15"/>
        <v>-0.98709677419354835</v>
      </c>
      <c r="K189" s="155">
        <f t="shared" si="15"/>
        <v>-0.87460815047021945</v>
      </c>
      <c r="L189" s="128"/>
    </row>
    <row r="190" spans="1:12" x14ac:dyDescent="0.2">
      <c r="A190" s="157"/>
      <c r="B190" s="157"/>
      <c r="C190" s="157"/>
      <c r="D190" s="157"/>
      <c r="E190" s="157"/>
      <c r="F190" s="157"/>
      <c r="G190" s="157"/>
      <c r="H190" s="157"/>
      <c r="I190" s="157"/>
      <c r="J190" s="157"/>
      <c r="K190" s="157"/>
      <c r="L190" s="128"/>
    </row>
    <row r="191" spans="1:12" x14ac:dyDescent="0.2">
      <c r="A191" s="157"/>
      <c r="B191" s="157"/>
      <c r="C191" s="157"/>
      <c r="D191" s="157"/>
      <c r="E191" s="157"/>
      <c r="F191" s="157"/>
      <c r="G191" s="157"/>
      <c r="H191" s="157"/>
      <c r="I191" s="157"/>
      <c r="J191" s="157"/>
      <c r="K191" s="157"/>
      <c r="L191" s="128"/>
    </row>
    <row r="192" spans="1:12" x14ac:dyDescent="0.2">
      <c r="A192" s="157"/>
      <c r="B192" s="157"/>
      <c r="C192" s="157"/>
      <c r="D192" s="157"/>
      <c r="E192" s="157"/>
      <c r="F192" s="157"/>
      <c r="G192" s="157"/>
      <c r="H192" s="157"/>
      <c r="I192" s="157"/>
      <c r="J192" s="157"/>
      <c r="K192" s="157"/>
      <c r="L192" s="157"/>
    </row>
    <row r="193" spans="1:12" x14ac:dyDescent="0.2">
      <c r="A193" s="157"/>
      <c r="B193" s="157"/>
      <c r="C193" s="157"/>
      <c r="D193" s="157"/>
      <c r="E193" s="157"/>
      <c r="F193" s="157"/>
      <c r="G193" s="157"/>
      <c r="H193" s="157"/>
      <c r="I193" s="157"/>
      <c r="J193" s="157"/>
      <c r="K193" s="157"/>
      <c r="L193" s="157"/>
    </row>
    <row r="194" spans="1:12" x14ac:dyDescent="0.2">
      <c r="A194" s="157"/>
      <c r="B194" s="157"/>
      <c r="C194" s="157"/>
      <c r="D194" s="157"/>
      <c r="E194" s="157"/>
      <c r="F194" s="157"/>
      <c r="G194" s="157"/>
      <c r="H194" s="157"/>
      <c r="I194" s="157"/>
      <c r="J194" s="157"/>
      <c r="K194" s="157"/>
      <c r="L194" s="157"/>
    </row>
    <row r="195" spans="1:12" x14ac:dyDescent="0.2">
      <c r="A195" s="157"/>
      <c r="B195" s="157"/>
      <c r="C195" s="157"/>
      <c r="D195" s="157"/>
      <c r="E195" s="157"/>
      <c r="F195" s="157"/>
      <c r="G195" s="157"/>
      <c r="H195" s="157"/>
      <c r="I195" s="157"/>
      <c r="J195" s="157"/>
      <c r="K195" s="157"/>
      <c r="L195" s="157"/>
    </row>
    <row r="196" spans="1:12" x14ac:dyDescent="0.2">
      <c r="A196" s="157"/>
      <c r="B196" s="157"/>
      <c r="C196" s="157"/>
      <c r="D196" s="157"/>
      <c r="E196" s="157"/>
      <c r="F196" s="157"/>
      <c r="G196" s="157"/>
      <c r="H196" s="157"/>
      <c r="I196" s="157"/>
      <c r="J196" s="157"/>
      <c r="K196" s="157"/>
      <c r="L196" s="128"/>
    </row>
    <row r="197" spans="1:12" x14ac:dyDescent="0.2">
      <c r="A197" s="157"/>
      <c r="B197" s="157"/>
      <c r="C197" s="157"/>
      <c r="D197" s="157"/>
      <c r="E197" s="157"/>
      <c r="F197" s="157"/>
      <c r="G197" s="157"/>
      <c r="H197" s="157"/>
      <c r="I197" s="157"/>
      <c r="J197" s="157"/>
      <c r="K197" s="157"/>
      <c r="L197" s="128"/>
    </row>
    <row r="198" spans="1:12" x14ac:dyDescent="0.2">
      <c r="A198" s="157"/>
      <c r="B198" s="157"/>
      <c r="C198" s="157"/>
      <c r="D198" s="157"/>
      <c r="E198" s="157"/>
      <c r="F198" s="157"/>
      <c r="G198" s="157"/>
      <c r="H198" s="157"/>
      <c r="I198" s="157"/>
      <c r="J198" s="157"/>
      <c r="K198" s="157"/>
      <c r="L198" s="128"/>
    </row>
    <row r="199" spans="1:12" ht="15.75" x14ac:dyDescent="0.25">
      <c r="A199" s="157"/>
      <c r="B199" s="157"/>
      <c r="C199" s="157"/>
      <c r="D199" s="157"/>
      <c r="E199" s="157"/>
      <c r="F199" s="157"/>
      <c r="G199" s="157"/>
      <c r="H199" s="157"/>
      <c r="I199" s="157"/>
      <c r="J199" s="157"/>
      <c r="K199" s="157"/>
      <c r="L199" s="158"/>
    </row>
    <row r="200" spans="1:12" x14ac:dyDescent="0.2">
      <c r="A200" s="157"/>
      <c r="B200" s="157"/>
      <c r="C200" s="157"/>
      <c r="D200" s="157"/>
      <c r="E200" s="157"/>
      <c r="F200" s="157"/>
      <c r="G200" s="157"/>
      <c r="H200" s="157"/>
      <c r="I200" s="157"/>
      <c r="J200" s="157"/>
      <c r="K200" s="157"/>
      <c r="L200" s="128"/>
    </row>
    <row r="201" spans="1:12" x14ac:dyDescent="0.2">
      <c r="A201" s="157"/>
      <c r="B201" s="157"/>
      <c r="C201" s="157"/>
      <c r="D201" s="157"/>
      <c r="E201" s="157"/>
      <c r="F201" s="157"/>
      <c r="G201" s="157"/>
      <c r="H201" s="157"/>
      <c r="I201" s="157"/>
      <c r="J201" s="157"/>
      <c r="K201" s="157"/>
      <c r="L201" s="128"/>
    </row>
    <row r="202" spans="1:12" x14ac:dyDescent="0.2">
      <c r="A202" s="157"/>
      <c r="B202" s="157"/>
      <c r="C202" s="157"/>
      <c r="D202" s="157"/>
      <c r="E202" s="157"/>
      <c r="F202" s="157"/>
      <c r="G202" s="157"/>
      <c r="H202" s="157"/>
      <c r="I202" s="157"/>
      <c r="J202" s="157"/>
      <c r="K202" s="157"/>
      <c r="L202" s="128"/>
    </row>
    <row r="203" spans="1:12" x14ac:dyDescent="0.2">
      <c r="A203" s="157"/>
      <c r="B203" s="157"/>
      <c r="C203" s="157"/>
      <c r="D203" s="157"/>
      <c r="E203" s="157"/>
      <c r="F203" s="157"/>
      <c r="G203" s="157"/>
      <c r="H203" s="157"/>
      <c r="I203" s="157"/>
      <c r="J203" s="157"/>
      <c r="K203" s="157"/>
      <c r="L203" s="128"/>
    </row>
    <row r="204" spans="1:12" x14ac:dyDescent="0.2">
      <c r="A204" s="157"/>
      <c r="B204" s="157"/>
      <c r="C204" s="157"/>
      <c r="D204" s="157"/>
      <c r="E204" s="157"/>
      <c r="F204" s="157"/>
      <c r="G204" s="157"/>
      <c r="H204" s="157"/>
      <c r="I204" s="157"/>
      <c r="J204" s="157"/>
      <c r="K204" s="157"/>
      <c r="L204" s="128"/>
    </row>
    <row r="205" spans="1:12" x14ac:dyDescent="0.2">
      <c r="A205" s="157"/>
      <c r="B205" s="157"/>
      <c r="C205" s="157"/>
      <c r="D205" s="157"/>
      <c r="E205" s="157"/>
      <c r="F205" s="157"/>
      <c r="G205" s="157"/>
      <c r="H205" s="157"/>
      <c r="I205" s="157"/>
      <c r="J205" s="157"/>
      <c r="K205" s="157"/>
      <c r="L205" s="128"/>
    </row>
    <row r="206" spans="1:12" x14ac:dyDescent="0.2">
      <c r="L206" s="128"/>
    </row>
    <row r="207" spans="1:12" x14ac:dyDescent="0.2">
      <c r="L207" s="128"/>
    </row>
    <row r="208" spans="1:12" x14ac:dyDescent="0.2">
      <c r="L208" s="128"/>
    </row>
    <row r="209" spans="1:12" x14ac:dyDescent="0.2">
      <c r="L209" s="128"/>
    </row>
    <row r="210" spans="1:12" x14ac:dyDescent="0.2">
      <c r="L210" s="157"/>
    </row>
    <row r="211" spans="1:12" x14ac:dyDescent="0.2">
      <c r="L211" s="157"/>
    </row>
    <row r="212" spans="1:12" x14ac:dyDescent="0.2">
      <c r="L212" s="157"/>
    </row>
    <row r="213" spans="1:12" x14ac:dyDescent="0.2">
      <c r="L213" s="157"/>
    </row>
    <row r="214" spans="1:12" x14ac:dyDescent="0.2">
      <c r="L214" s="157"/>
    </row>
    <row r="215" spans="1:12" x14ac:dyDescent="0.2">
      <c r="L215" s="157"/>
    </row>
    <row r="216" spans="1:12" x14ac:dyDescent="0.2">
      <c r="L216" s="157"/>
    </row>
    <row r="217" spans="1:12" x14ac:dyDescent="0.2">
      <c r="L217" s="157"/>
    </row>
    <row r="218" spans="1:12" x14ac:dyDescent="0.2">
      <c r="L218" s="157"/>
    </row>
    <row r="219" spans="1:12" x14ac:dyDescent="0.2">
      <c r="L219" s="157"/>
    </row>
    <row r="220" spans="1:12" x14ac:dyDescent="0.2">
      <c r="L220" s="157"/>
    </row>
    <row r="221" spans="1:12" x14ac:dyDescent="0.2">
      <c r="L221" s="157"/>
    </row>
    <row r="222" spans="1:12" x14ac:dyDescent="0.2">
      <c r="L222" s="157"/>
    </row>
    <row r="223" spans="1:12" x14ac:dyDescent="0.2">
      <c r="A223" s="159"/>
      <c r="L223" s="157"/>
    </row>
    <row r="224" spans="1:12" x14ac:dyDescent="0.2">
      <c r="A224" s="159"/>
      <c r="L224" s="157"/>
    </row>
    <row r="225" spans="1:12" x14ac:dyDescent="0.2">
      <c r="A225" s="159"/>
      <c r="L225" s="157"/>
    </row>
    <row r="226" spans="1:12" x14ac:dyDescent="0.2">
      <c r="L226" s="157"/>
    </row>
    <row r="227" spans="1:12" x14ac:dyDescent="0.2">
      <c r="L227" s="157"/>
    </row>
    <row r="228" spans="1:12" x14ac:dyDescent="0.2">
      <c r="L228" s="157"/>
    </row>
    <row r="246" spans="12:12" x14ac:dyDescent="0.2">
      <c r="L246" s="160"/>
    </row>
    <row r="247" spans="12:12" x14ac:dyDescent="0.2">
      <c r="L247" s="160"/>
    </row>
    <row r="248" spans="12:12" x14ac:dyDescent="0.2">
      <c r="L248" s="160"/>
    </row>
    <row r="249" spans="12:12" x14ac:dyDescent="0.2">
      <c r="L249" s="160"/>
    </row>
    <row r="250" spans="12:12" x14ac:dyDescent="0.2">
      <c r="L250" s="160"/>
    </row>
    <row r="251" spans="12:12" x14ac:dyDescent="0.2">
      <c r="L251" s="160"/>
    </row>
    <row r="252" spans="12:12" x14ac:dyDescent="0.2">
      <c r="L252" s="160"/>
    </row>
    <row r="253" spans="12:12" x14ac:dyDescent="0.2">
      <c r="L253" s="160"/>
    </row>
    <row r="254" spans="12:12" x14ac:dyDescent="0.2">
      <c r="L254" s="160"/>
    </row>
    <row r="255" spans="12:12" x14ac:dyDescent="0.2">
      <c r="L255" s="160"/>
    </row>
    <row r="256" spans="12:12" x14ac:dyDescent="0.2">
      <c r="L256" s="160"/>
    </row>
    <row r="257" spans="12:12" x14ac:dyDescent="0.2">
      <c r="L257" s="160"/>
    </row>
    <row r="258" spans="12:12" x14ac:dyDescent="0.2">
      <c r="L258" s="160"/>
    </row>
    <row r="259" spans="12:12" x14ac:dyDescent="0.2">
      <c r="L259" s="160"/>
    </row>
    <row r="260" spans="12:12" x14ac:dyDescent="0.2">
      <c r="L260" s="160"/>
    </row>
    <row r="261" spans="12:12" x14ac:dyDescent="0.2">
      <c r="L261" s="160"/>
    </row>
    <row r="262" spans="12:12" x14ac:dyDescent="0.2">
      <c r="L262" s="160"/>
    </row>
    <row r="263" spans="12:12" x14ac:dyDescent="0.2">
      <c r="L263" s="160"/>
    </row>
    <row r="264" spans="12:12" x14ac:dyDescent="0.2">
      <c r="L264" s="160"/>
    </row>
    <row r="265" spans="12:12" x14ac:dyDescent="0.2">
      <c r="L265" s="160"/>
    </row>
    <row r="266" spans="12:12" x14ac:dyDescent="0.2">
      <c r="L266" s="160"/>
    </row>
    <row r="267" spans="12:12" x14ac:dyDescent="0.2">
      <c r="L267" s="160"/>
    </row>
    <row r="268" spans="12:12" x14ac:dyDescent="0.2">
      <c r="L268" s="160"/>
    </row>
    <row r="269" spans="12:12" x14ac:dyDescent="0.2">
      <c r="L269" s="160"/>
    </row>
    <row r="270" spans="12:12" x14ac:dyDescent="0.2">
      <c r="L270" s="160"/>
    </row>
    <row r="271" spans="12:12" x14ac:dyDescent="0.2">
      <c r="L271" s="160"/>
    </row>
    <row r="272" spans="12:12" x14ac:dyDescent="0.2">
      <c r="L272" s="160"/>
    </row>
    <row r="295" spans="13:58" ht="12.6" customHeight="1" x14ac:dyDescent="0.2"/>
    <row r="302" spans="13:58" ht="12.6" customHeight="1" x14ac:dyDescent="0.25"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  <c r="AI302" s="161"/>
      <c r="AJ302" s="161"/>
      <c r="AK302" s="161"/>
      <c r="AL302" s="161"/>
      <c r="AM302" s="161"/>
      <c r="AN302" s="161"/>
      <c r="AO302" s="161"/>
      <c r="AP302" s="161"/>
      <c r="AQ302" s="161"/>
      <c r="AR302" s="161"/>
      <c r="AS302" s="161"/>
      <c r="AT302" s="161"/>
      <c r="AU302" s="161"/>
      <c r="AV302" s="161"/>
      <c r="AW302" s="161"/>
      <c r="AX302" s="161"/>
      <c r="AY302" s="161"/>
      <c r="AZ302" s="161"/>
      <c r="BA302" s="161"/>
      <c r="BB302" s="161"/>
      <c r="BC302" s="161"/>
      <c r="BD302" s="161"/>
      <c r="BE302" s="161"/>
      <c r="BF302" s="161"/>
    </row>
    <row r="312" s="129" customFormat="1" ht="34.35" customHeight="1" x14ac:dyDescent="0.2"/>
  </sheetData>
  <sheetProtection selectLockedCells="1" selectUnlockedCells="1"/>
  <mergeCells count="6">
    <mergeCell ref="A169:K169"/>
    <mergeCell ref="A1:K1"/>
    <mergeCell ref="A34:K34"/>
    <mergeCell ref="A68:K68"/>
    <mergeCell ref="A102:K102"/>
    <mergeCell ref="A135:K135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330"/>
  <sheetViews>
    <sheetView topLeftCell="A57" zoomScale="117" zoomScaleNormal="117" workbookViewId="0">
      <selection activeCell="C30" sqref="C30"/>
    </sheetView>
  </sheetViews>
  <sheetFormatPr defaultColWidth="11.5703125" defaultRowHeight="12.75" x14ac:dyDescent="0.2"/>
  <cols>
    <col min="6" max="6" width="13.42578125" customWidth="1"/>
    <col min="12" max="12" width="23" customWidth="1"/>
  </cols>
  <sheetData>
    <row r="1" spans="1:12" ht="18.75" x14ac:dyDescent="0.3">
      <c r="A1" s="235" t="s">
        <v>97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1"/>
    </row>
    <row r="2" spans="1:12" x14ac:dyDescent="0.2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1"/>
    </row>
    <row r="3" spans="1:12" x14ac:dyDescent="0.2">
      <c r="A3" s="10">
        <v>43556</v>
      </c>
      <c r="B3" s="6">
        <f t="shared" ref="B3:B32" si="0">SUM(C3:K3)</f>
        <v>0</v>
      </c>
      <c r="C3" s="7"/>
      <c r="D3" s="7"/>
      <c r="E3" s="7"/>
      <c r="F3" s="7"/>
      <c r="G3" s="7"/>
      <c r="H3" s="7"/>
      <c r="I3" s="7"/>
      <c r="J3" s="7"/>
      <c r="K3" s="7"/>
      <c r="L3" s="1"/>
    </row>
    <row r="4" spans="1:12" x14ac:dyDescent="0.2">
      <c r="A4" s="10">
        <v>43557</v>
      </c>
      <c r="B4" s="6">
        <f t="shared" si="0"/>
        <v>0</v>
      </c>
      <c r="C4" s="7"/>
      <c r="D4" s="7"/>
      <c r="E4" s="7"/>
      <c r="F4" s="7"/>
      <c r="G4" s="7"/>
      <c r="H4" s="7"/>
      <c r="I4" s="7"/>
      <c r="J4" s="7"/>
      <c r="K4" s="7"/>
      <c r="L4" s="1"/>
    </row>
    <row r="5" spans="1:12" x14ac:dyDescent="0.2">
      <c r="A5" s="10">
        <v>43558</v>
      </c>
      <c r="B5" s="6">
        <f t="shared" si="0"/>
        <v>0</v>
      </c>
      <c r="C5" s="7"/>
      <c r="D5" s="7"/>
      <c r="E5" s="7"/>
      <c r="F5" s="7"/>
      <c r="G5" s="7"/>
      <c r="H5" s="7"/>
      <c r="I5" s="7"/>
      <c r="J5" s="7"/>
      <c r="K5" s="7"/>
      <c r="L5" s="1"/>
    </row>
    <row r="6" spans="1:12" x14ac:dyDescent="0.2">
      <c r="A6" s="10">
        <v>43559</v>
      </c>
      <c r="B6" s="6">
        <f t="shared" si="0"/>
        <v>0</v>
      </c>
      <c r="C6" s="7"/>
      <c r="D6" s="7"/>
      <c r="E6" s="7"/>
      <c r="F6" s="7"/>
      <c r="G6" s="7"/>
      <c r="H6" s="7"/>
      <c r="I6" s="7"/>
      <c r="J6" s="7"/>
      <c r="K6" s="7"/>
      <c r="L6" s="1"/>
    </row>
    <row r="7" spans="1:12" x14ac:dyDescent="0.2">
      <c r="A7" s="10">
        <v>43560</v>
      </c>
      <c r="B7" s="6">
        <f t="shared" si="0"/>
        <v>0</v>
      </c>
      <c r="C7" s="7"/>
      <c r="D7" s="7"/>
      <c r="E7" s="7"/>
      <c r="F7" s="7"/>
      <c r="G7" s="7"/>
      <c r="H7" s="7"/>
      <c r="I7" s="7"/>
      <c r="J7" s="7"/>
      <c r="K7" s="7"/>
      <c r="L7" s="1"/>
    </row>
    <row r="8" spans="1:12" x14ac:dyDescent="0.2">
      <c r="A8" s="5">
        <v>43561</v>
      </c>
      <c r="B8" s="6">
        <f t="shared" si="0"/>
        <v>87</v>
      </c>
      <c r="C8" s="7">
        <v>60</v>
      </c>
      <c r="D8" s="7">
        <v>6</v>
      </c>
      <c r="E8" s="7">
        <v>18</v>
      </c>
      <c r="F8" s="7"/>
      <c r="G8" s="7"/>
      <c r="H8" s="7"/>
      <c r="I8" s="7"/>
      <c r="J8" s="7"/>
      <c r="K8" s="7">
        <v>3</v>
      </c>
      <c r="L8" s="9" t="s">
        <v>98</v>
      </c>
    </row>
    <row r="9" spans="1:12" x14ac:dyDescent="0.2">
      <c r="A9" s="5">
        <v>43562</v>
      </c>
      <c r="B9" s="6">
        <f t="shared" si="0"/>
        <v>19</v>
      </c>
      <c r="C9" s="7">
        <v>14</v>
      </c>
      <c r="D9" s="7">
        <v>4</v>
      </c>
      <c r="E9" s="7">
        <v>1</v>
      </c>
      <c r="F9" s="7"/>
      <c r="G9" s="7"/>
      <c r="H9" s="7"/>
      <c r="I9" s="7"/>
      <c r="J9" s="7"/>
      <c r="K9" s="7"/>
      <c r="L9" s="9"/>
    </row>
    <row r="10" spans="1:12" x14ac:dyDescent="0.2">
      <c r="A10" s="10">
        <v>43563</v>
      </c>
      <c r="B10" s="6">
        <f t="shared" si="0"/>
        <v>46</v>
      </c>
      <c r="C10" s="7">
        <v>15</v>
      </c>
      <c r="D10" s="7">
        <v>12</v>
      </c>
      <c r="E10" s="7">
        <v>7</v>
      </c>
      <c r="F10" s="7">
        <v>2</v>
      </c>
      <c r="G10" s="7"/>
      <c r="H10" s="7"/>
      <c r="I10" s="7">
        <v>2</v>
      </c>
      <c r="J10" s="7"/>
      <c r="K10" s="7">
        <v>8</v>
      </c>
      <c r="L10" s="9" t="s">
        <v>99</v>
      </c>
    </row>
    <row r="11" spans="1:12" x14ac:dyDescent="0.2">
      <c r="A11" s="10">
        <v>43564</v>
      </c>
      <c r="B11" s="6">
        <f t="shared" si="0"/>
        <v>32</v>
      </c>
      <c r="C11" s="7">
        <v>4</v>
      </c>
      <c r="D11" s="7">
        <v>8</v>
      </c>
      <c r="E11" s="7">
        <v>16</v>
      </c>
      <c r="F11" s="7"/>
      <c r="G11" s="7"/>
      <c r="H11" s="7"/>
      <c r="I11" s="7"/>
      <c r="J11" s="7"/>
      <c r="K11" s="7">
        <v>4</v>
      </c>
      <c r="L11" s="9" t="s">
        <v>100</v>
      </c>
    </row>
    <row r="12" spans="1:12" x14ac:dyDescent="0.2">
      <c r="A12" s="10">
        <v>43565</v>
      </c>
      <c r="B12" s="6">
        <f t="shared" si="0"/>
        <v>57</v>
      </c>
      <c r="C12" s="7">
        <v>15</v>
      </c>
      <c r="D12" s="7">
        <v>2</v>
      </c>
      <c r="E12" s="7">
        <v>40</v>
      </c>
      <c r="F12" s="7"/>
      <c r="G12" s="7"/>
      <c r="H12" s="7"/>
      <c r="I12" s="7"/>
      <c r="J12" s="7"/>
      <c r="K12" s="7"/>
      <c r="L12" s="9"/>
    </row>
    <row r="13" spans="1:12" x14ac:dyDescent="0.2">
      <c r="A13" s="10">
        <v>43566</v>
      </c>
      <c r="B13" s="6">
        <f t="shared" si="0"/>
        <v>21</v>
      </c>
      <c r="C13" s="7">
        <v>4</v>
      </c>
      <c r="D13" s="7">
        <v>10</v>
      </c>
      <c r="E13" s="7">
        <v>5</v>
      </c>
      <c r="F13" s="7">
        <v>2</v>
      </c>
      <c r="G13" s="7"/>
      <c r="H13" s="7"/>
      <c r="I13" s="7"/>
      <c r="J13" s="7"/>
      <c r="K13" s="7"/>
      <c r="L13" s="9"/>
    </row>
    <row r="14" spans="1:12" x14ac:dyDescent="0.2">
      <c r="A14" s="10">
        <v>43567</v>
      </c>
      <c r="B14" s="6">
        <f t="shared" si="0"/>
        <v>45</v>
      </c>
      <c r="C14" s="7">
        <v>10</v>
      </c>
      <c r="D14" s="7">
        <v>1</v>
      </c>
      <c r="E14" s="7">
        <v>32</v>
      </c>
      <c r="F14" s="7"/>
      <c r="G14" s="7"/>
      <c r="H14" s="7">
        <v>1</v>
      </c>
      <c r="I14" s="7"/>
      <c r="J14" s="7"/>
      <c r="K14" s="7">
        <v>1</v>
      </c>
      <c r="L14" s="9" t="s">
        <v>101</v>
      </c>
    </row>
    <row r="15" spans="1:12" x14ac:dyDescent="0.2">
      <c r="A15" s="5">
        <v>43568</v>
      </c>
      <c r="B15" s="6">
        <f t="shared" si="0"/>
        <v>50</v>
      </c>
      <c r="C15" s="7">
        <v>30</v>
      </c>
      <c r="D15" s="7">
        <v>4</v>
      </c>
      <c r="E15" s="7">
        <v>14</v>
      </c>
      <c r="F15" s="7"/>
      <c r="G15" s="7"/>
      <c r="H15" s="7"/>
      <c r="I15" s="7"/>
      <c r="J15" s="7"/>
      <c r="K15" s="7">
        <v>2</v>
      </c>
      <c r="L15" s="9" t="s">
        <v>499</v>
      </c>
    </row>
    <row r="16" spans="1:12" x14ac:dyDescent="0.2">
      <c r="A16" s="5">
        <v>43569</v>
      </c>
      <c r="B16" s="6">
        <f t="shared" si="0"/>
        <v>41</v>
      </c>
      <c r="C16" s="7">
        <v>12</v>
      </c>
      <c r="D16" s="7">
        <v>10</v>
      </c>
      <c r="E16" s="7">
        <v>12</v>
      </c>
      <c r="F16" s="7">
        <v>2</v>
      </c>
      <c r="G16" s="7"/>
      <c r="H16" s="7"/>
      <c r="I16" s="7">
        <v>3</v>
      </c>
      <c r="J16" s="7">
        <v>2</v>
      </c>
      <c r="K16" s="7"/>
      <c r="L16" s="9"/>
    </row>
    <row r="17" spans="1:12" x14ac:dyDescent="0.2">
      <c r="A17" s="10">
        <v>43570</v>
      </c>
      <c r="B17" s="6">
        <f t="shared" si="0"/>
        <v>73</v>
      </c>
      <c r="C17" s="7">
        <v>16</v>
      </c>
      <c r="D17" s="7">
        <v>18</v>
      </c>
      <c r="E17" s="7">
        <v>8</v>
      </c>
      <c r="F17" s="7"/>
      <c r="G17" s="7">
        <v>12</v>
      </c>
      <c r="H17" s="7"/>
      <c r="I17" s="7">
        <v>9</v>
      </c>
      <c r="J17" s="7">
        <v>2</v>
      </c>
      <c r="K17" s="7">
        <v>8</v>
      </c>
      <c r="L17" s="9" t="s">
        <v>102</v>
      </c>
    </row>
    <row r="18" spans="1:12" x14ac:dyDescent="0.2">
      <c r="A18" s="10">
        <v>43571</v>
      </c>
      <c r="B18" s="6">
        <f t="shared" si="0"/>
        <v>67</v>
      </c>
      <c r="C18" s="7"/>
      <c r="D18" s="7">
        <v>12</v>
      </c>
      <c r="E18" s="7">
        <v>28</v>
      </c>
      <c r="F18" s="7">
        <v>4</v>
      </c>
      <c r="G18" s="7">
        <v>10</v>
      </c>
      <c r="H18" s="7">
        <v>2</v>
      </c>
      <c r="I18" s="7">
        <v>4</v>
      </c>
      <c r="J18" s="7"/>
      <c r="K18" s="7">
        <v>7</v>
      </c>
      <c r="L18" s="11" t="s">
        <v>103</v>
      </c>
    </row>
    <row r="19" spans="1:12" x14ac:dyDescent="0.2">
      <c r="A19" s="10">
        <v>43572</v>
      </c>
      <c r="B19" s="6">
        <f t="shared" si="0"/>
        <v>32</v>
      </c>
      <c r="C19" s="7">
        <v>10</v>
      </c>
      <c r="D19" s="7">
        <v>9</v>
      </c>
      <c r="E19" s="7">
        <v>9</v>
      </c>
      <c r="F19" s="7"/>
      <c r="G19" s="7">
        <v>3</v>
      </c>
      <c r="H19" s="7"/>
      <c r="I19" s="7">
        <v>1</v>
      </c>
      <c r="J19" s="7"/>
      <c r="K19" s="7"/>
      <c r="L19" s="11"/>
    </row>
    <row r="20" spans="1:12" x14ac:dyDescent="0.2">
      <c r="A20" s="10">
        <v>43573</v>
      </c>
      <c r="B20" s="6">
        <f t="shared" si="0"/>
        <v>69</v>
      </c>
      <c r="C20" s="7">
        <v>21</v>
      </c>
      <c r="D20" s="7">
        <v>20</v>
      </c>
      <c r="E20" s="7">
        <v>16</v>
      </c>
      <c r="F20" s="7">
        <v>1</v>
      </c>
      <c r="G20" s="7">
        <v>1</v>
      </c>
      <c r="H20" s="7"/>
      <c r="I20" s="7">
        <v>9</v>
      </c>
      <c r="J20" s="7"/>
      <c r="K20" s="7">
        <v>1</v>
      </c>
      <c r="L20" s="11" t="s">
        <v>104</v>
      </c>
    </row>
    <row r="21" spans="1:12" x14ac:dyDescent="0.2">
      <c r="A21" s="10">
        <v>43574</v>
      </c>
      <c r="B21" s="6">
        <f t="shared" si="0"/>
        <v>82</v>
      </c>
      <c r="C21" s="7">
        <v>47</v>
      </c>
      <c r="D21" s="7">
        <v>11</v>
      </c>
      <c r="E21" s="7">
        <v>9</v>
      </c>
      <c r="F21" s="7">
        <v>3</v>
      </c>
      <c r="G21" s="7">
        <v>2</v>
      </c>
      <c r="H21" s="7"/>
      <c r="I21" s="7">
        <v>10</v>
      </c>
      <c r="J21" s="7"/>
      <c r="K21" s="7"/>
      <c r="L21" s="11"/>
    </row>
    <row r="22" spans="1:12" ht="25.5" x14ac:dyDescent="0.2">
      <c r="A22" s="5">
        <v>43575</v>
      </c>
      <c r="B22" s="6">
        <f t="shared" si="0"/>
        <v>188</v>
      </c>
      <c r="C22" s="7">
        <v>109</v>
      </c>
      <c r="D22" s="7">
        <v>32</v>
      </c>
      <c r="E22" s="7">
        <v>29</v>
      </c>
      <c r="F22" s="7">
        <v>4</v>
      </c>
      <c r="G22" s="7">
        <v>4</v>
      </c>
      <c r="H22" s="7"/>
      <c r="I22" s="7"/>
      <c r="J22" s="7"/>
      <c r="K22" s="7">
        <v>10</v>
      </c>
      <c r="L22" s="11" t="s">
        <v>105</v>
      </c>
    </row>
    <row r="23" spans="1:12" x14ac:dyDescent="0.2">
      <c r="A23" s="5">
        <v>43576</v>
      </c>
      <c r="B23" s="6">
        <f t="shared" si="0"/>
        <v>243</v>
      </c>
      <c r="C23" s="7">
        <v>170</v>
      </c>
      <c r="D23" s="7">
        <v>32</v>
      </c>
      <c r="E23" s="7">
        <v>23</v>
      </c>
      <c r="F23" s="7"/>
      <c r="G23" s="7">
        <v>7</v>
      </c>
      <c r="H23" s="7"/>
      <c r="I23" s="7"/>
      <c r="J23" s="7">
        <v>4</v>
      </c>
      <c r="K23" s="7">
        <v>7</v>
      </c>
      <c r="L23" s="11" t="s">
        <v>43</v>
      </c>
    </row>
    <row r="24" spans="1:12" x14ac:dyDescent="0.2">
      <c r="A24" s="10">
        <v>43577</v>
      </c>
      <c r="B24" s="6">
        <f t="shared" si="0"/>
        <v>297</v>
      </c>
      <c r="C24" s="7">
        <v>267</v>
      </c>
      <c r="D24" s="7">
        <v>14</v>
      </c>
      <c r="E24" s="7">
        <v>4</v>
      </c>
      <c r="F24" s="7">
        <v>5</v>
      </c>
      <c r="G24" s="7">
        <v>3</v>
      </c>
      <c r="H24" s="7"/>
      <c r="I24" s="7"/>
      <c r="J24" s="7"/>
      <c r="K24" s="7">
        <v>4</v>
      </c>
      <c r="L24" s="11" t="s">
        <v>106</v>
      </c>
    </row>
    <row r="25" spans="1:12" x14ac:dyDescent="0.2">
      <c r="A25" s="10">
        <v>43578</v>
      </c>
      <c r="B25" s="6">
        <f t="shared" si="0"/>
        <v>64</v>
      </c>
      <c r="C25" s="7">
        <v>14</v>
      </c>
      <c r="D25" s="7">
        <v>33</v>
      </c>
      <c r="E25" s="7">
        <v>13</v>
      </c>
      <c r="F25" s="7">
        <v>2</v>
      </c>
      <c r="G25" s="7">
        <v>2</v>
      </c>
      <c r="H25" s="7"/>
      <c r="I25" s="7"/>
      <c r="J25" s="7"/>
      <c r="K25" s="7"/>
      <c r="L25" s="11"/>
    </row>
    <row r="26" spans="1:12" x14ac:dyDescent="0.2">
      <c r="A26" s="10">
        <v>43579</v>
      </c>
      <c r="B26" s="6">
        <f t="shared" si="0"/>
        <v>43</v>
      </c>
      <c r="C26" s="7">
        <v>24</v>
      </c>
      <c r="D26" s="7">
        <v>5</v>
      </c>
      <c r="E26" s="7">
        <v>2</v>
      </c>
      <c r="F26" s="7">
        <v>3</v>
      </c>
      <c r="G26" s="7"/>
      <c r="H26" s="7"/>
      <c r="I26" s="7">
        <v>9</v>
      </c>
      <c r="J26" s="7"/>
      <c r="K26" s="7"/>
      <c r="L26" s="11"/>
    </row>
    <row r="27" spans="1:12" x14ac:dyDescent="0.2">
      <c r="A27" s="10">
        <v>43580</v>
      </c>
      <c r="B27" s="6">
        <f t="shared" si="0"/>
        <v>122</v>
      </c>
      <c r="C27" s="7">
        <v>85</v>
      </c>
      <c r="D27" s="7">
        <v>9</v>
      </c>
      <c r="E27" s="7">
        <v>23</v>
      </c>
      <c r="F27" s="7">
        <v>2</v>
      </c>
      <c r="G27" s="7"/>
      <c r="H27" s="7"/>
      <c r="I27" s="7">
        <v>2</v>
      </c>
      <c r="J27" s="7"/>
      <c r="K27" s="7">
        <v>1</v>
      </c>
      <c r="L27" s="1" t="s">
        <v>100</v>
      </c>
    </row>
    <row r="28" spans="1:12" x14ac:dyDescent="0.2">
      <c r="A28" s="10">
        <v>43581</v>
      </c>
      <c r="B28" s="6">
        <f t="shared" si="0"/>
        <v>113</v>
      </c>
      <c r="C28" s="7">
        <v>91</v>
      </c>
      <c r="D28" s="7">
        <v>4</v>
      </c>
      <c r="E28" s="7">
        <v>13</v>
      </c>
      <c r="F28" s="7">
        <v>5</v>
      </c>
      <c r="G28" s="7"/>
      <c r="H28" s="7"/>
      <c r="I28" s="7"/>
      <c r="J28" s="7"/>
      <c r="K28" s="7"/>
      <c r="L28" s="1"/>
    </row>
    <row r="29" spans="1:12" x14ac:dyDescent="0.2">
      <c r="A29" s="5">
        <v>43582</v>
      </c>
      <c r="B29" s="6">
        <f t="shared" si="0"/>
        <v>199</v>
      </c>
      <c r="C29" s="7">
        <v>168</v>
      </c>
      <c r="D29" s="7">
        <v>11</v>
      </c>
      <c r="E29" s="7">
        <v>14</v>
      </c>
      <c r="F29" s="7"/>
      <c r="G29" s="7"/>
      <c r="H29" s="7"/>
      <c r="I29" s="7">
        <v>1</v>
      </c>
      <c r="J29" s="7"/>
      <c r="K29" s="7">
        <v>5</v>
      </c>
      <c r="L29" s="16" t="s">
        <v>107</v>
      </c>
    </row>
    <row r="30" spans="1:12" x14ac:dyDescent="0.2">
      <c r="A30" s="5">
        <v>43583</v>
      </c>
      <c r="B30" s="6">
        <f t="shared" si="0"/>
        <v>219</v>
      </c>
      <c r="C30" s="7">
        <v>187</v>
      </c>
      <c r="D30" s="7">
        <v>13</v>
      </c>
      <c r="E30" s="7">
        <v>13</v>
      </c>
      <c r="F30" s="7">
        <v>2</v>
      </c>
      <c r="G30" s="7"/>
      <c r="H30" s="7"/>
      <c r="I30" s="7"/>
      <c r="J30" s="7"/>
      <c r="K30" s="7">
        <v>4</v>
      </c>
      <c r="L30" s="16" t="s">
        <v>108</v>
      </c>
    </row>
    <row r="31" spans="1:12" x14ac:dyDescent="0.2">
      <c r="A31" s="10">
        <v>43584</v>
      </c>
      <c r="B31" s="6">
        <f t="shared" si="0"/>
        <v>126</v>
      </c>
      <c r="C31" s="7">
        <v>76</v>
      </c>
      <c r="D31" s="7">
        <v>15</v>
      </c>
      <c r="E31" s="7">
        <v>23</v>
      </c>
      <c r="F31" s="7">
        <v>2</v>
      </c>
      <c r="G31" s="7">
        <v>6</v>
      </c>
      <c r="H31" s="7"/>
      <c r="I31" s="7"/>
      <c r="J31" s="7"/>
      <c r="K31" s="7">
        <v>4</v>
      </c>
      <c r="L31" s="1" t="s">
        <v>71</v>
      </c>
    </row>
    <row r="32" spans="1:12" x14ac:dyDescent="0.2">
      <c r="A32" s="10">
        <v>43585</v>
      </c>
      <c r="B32" s="6">
        <f t="shared" si="0"/>
        <v>86</v>
      </c>
      <c r="C32" s="40">
        <v>58</v>
      </c>
      <c r="D32" s="40">
        <v>8</v>
      </c>
      <c r="E32" s="40">
        <v>14</v>
      </c>
      <c r="F32" s="40">
        <v>2</v>
      </c>
      <c r="G32" s="40"/>
      <c r="H32" s="40"/>
      <c r="I32" s="40"/>
      <c r="J32" s="40"/>
      <c r="K32" s="40">
        <v>4</v>
      </c>
      <c r="L32" s="1" t="s">
        <v>109</v>
      </c>
    </row>
    <row r="33" spans="1:12" x14ac:dyDescent="0.2">
      <c r="A33" s="5" t="s">
        <v>20</v>
      </c>
      <c r="B33" s="12">
        <f t="shared" ref="B33:K33" si="1">SUM(B3:B32)</f>
        <v>2421</v>
      </c>
      <c r="C33" s="12">
        <f t="shared" si="1"/>
        <v>1507</v>
      </c>
      <c r="D33" s="12">
        <f t="shared" si="1"/>
        <v>303</v>
      </c>
      <c r="E33" s="12">
        <f t="shared" si="1"/>
        <v>386</v>
      </c>
      <c r="F33" s="12">
        <f t="shared" si="1"/>
        <v>41</v>
      </c>
      <c r="G33" s="12">
        <f t="shared" si="1"/>
        <v>50</v>
      </c>
      <c r="H33" s="12">
        <f t="shared" si="1"/>
        <v>3</v>
      </c>
      <c r="I33" s="12">
        <f t="shared" si="1"/>
        <v>50</v>
      </c>
      <c r="J33" s="12">
        <f t="shared" si="1"/>
        <v>8</v>
      </c>
      <c r="K33" s="12">
        <f t="shared" si="1"/>
        <v>73</v>
      </c>
      <c r="L33" s="1"/>
    </row>
    <row r="34" spans="1:12" ht="18.75" x14ac:dyDescent="0.3">
      <c r="A34" s="222" t="s">
        <v>110</v>
      </c>
      <c r="B34" s="222">
        <f>SUM(C34:K34)</f>
        <v>0</v>
      </c>
      <c r="C34" s="222"/>
      <c r="D34" s="222"/>
      <c r="E34" s="222"/>
      <c r="F34" s="222"/>
      <c r="G34" s="222"/>
      <c r="H34" s="222"/>
      <c r="I34" s="222"/>
      <c r="J34" s="222"/>
      <c r="K34" s="222"/>
      <c r="L34" s="9"/>
    </row>
    <row r="35" spans="1:12" x14ac:dyDescent="0.2">
      <c r="A35" s="5" t="s">
        <v>1</v>
      </c>
      <c r="B35" s="6" t="s">
        <v>2</v>
      </c>
      <c r="C35" s="7" t="s">
        <v>3</v>
      </c>
      <c r="D35" s="7" t="s">
        <v>4</v>
      </c>
      <c r="E35" s="7" t="s">
        <v>5</v>
      </c>
      <c r="F35" s="7" t="s">
        <v>6</v>
      </c>
      <c r="G35" s="7" t="s">
        <v>7</v>
      </c>
      <c r="H35" s="7" t="s">
        <v>8</v>
      </c>
      <c r="I35" s="7" t="s">
        <v>9</v>
      </c>
      <c r="J35" s="7" t="s">
        <v>10</v>
      </c>
      <c r="K35" s="7" t="s">
        <v>11</v>
      </c>
      <c r="L35" s="9"/>
    </row>
    <row r="36" spans="1:12" x14ac:dyDescent="0.2">
      <c r="A36" s="10">
        <v>43586</v>
      </c>
      <c r="B36" s="6">
        <f t="shared" ref="B36:B66" si="2">SUM(C36:K36)</f>
        <v>249</v>
      </c>
      <c r="C36" s="7">
        <v>209</v>
      </c>
      <c r="D36" s="7">
        <v>16</v>
      </c>
      <c r="E36" s="7">
        <v>13</v>
      </c>
      <c r="F36" s="7">
        <v>5</v>
      </c>
      <c r="G36" s="7"/>
      <c r="H36" s="7"/>
      <c r="I36" s="7">
        <v>1</v>
      </c>
      <c r="J36" s="7"/>
      <c r="K36" s="7">
        <v>5</v>
      </c>
      <c r="L36" s="9" t="s">
        <v>500</v>
      </c>
    </row>
    <row r="37" spans="1:12" x14ac:dyDescent="0.2">
      <c r="A37" s="10">
        <v>43587</v>
      </c>
      <c r="B37" s="6">
        <f t="shared" si="2"/>
        <v>74</v>
      </c>
      <c r="C37" s="7">
        <v>26</v>
      </c>
      <c r="D37" s="7">
        <v>12</v>
      </c>
      <c r="E37" s="7">
        <v>19</v>
      </c>
      <c r="F37" s="7">
        <v>4</v>
      </c>
      <c r="G37" s="7"/>
      <c r="H37" s="7"/>
      <c r="I37" s="7">
        <v>3</v>
      </c>
      <c r="J37" s="7">
        <v>4</v>
      </c>
      <c r="K37" s="7">
        <v>6</v>
      </c>
      <c r="L37" s="9" t="s">
        <v>501</v>
      </c>
    </row>
    <row r="38" spans="1:12" x14ac:dyDescent="0.2">
      <c r="A38" s="10">
        <v>43588</v>
      </c>
      <c r="B38" s="6">
        <f t="shared" si="2"/>
        <v>84</v>
      </c>
      <c r="C38" s="7">
        <v>27</v>
      </c>
      <c r="D38" s="7">
        <v>16</v>
      </c>
      <c r="E38" s="7">
        <v>33</v>
      </c>
      <c r="F38" s="7">
        <v>1</v>
      </c>
      <c r="G38" s="7">
        <v>4</v>
      </c>
      <c r="H38" s="7"/>
      <c r="I38" s="7"/>
      <c r="J38" s="7"/>
      <c r="K38" s="7">
        <v>3</v>
      </c>
      <c r="L38" s="9" t="s">
        <v>100</v>
      </c>
    </row>
    <row r="39" spans="1:12" x14ac:dyDescent="0.2">
      <c r="A39" s="5">
        <v>43589</v>
      </c>
      <c r="B39" s="6">
        <f t="shared" si="2"/>
        <v>128</v>
      </c>
      <c r="C39" s="7">
        <v>62</v>
      </c>
      <c r="D39" s="7">
        <v>30</v>
      </c>
      <c r="E39" s="7">
        <v>13</v>
      </c>
      <c r="F39" s="7">
        <v>8</v>
      </c>
      <c r="G39" s="7">
        <v>4</v>
      </c>
      <c r="H39" s="7">
        <v>2</v>
      </c>
      <c r="I39" s="7">
        <v>5</v>
      </c>
      <c r="J39" s="7">
        <v>2</v>
      </c>
      <c r="K39" s="7">
        <v>2</v>
      </c>
      <c r="L39" s="9" t="s">
        <v>111</v>
      </c>
    </row>
    <row r="40" spans="1:12" x14ac:dyDescent="0.2">
      <c r="A40" s="5">
        <v>43590</v>
      </c>
      <c r="B40" s="6">
        <f t="shared" si="2"/>
        <v>106</v>
      </c>
      <c r="C40" s="7">
        <v>43</v>
      </c>
      <c r="D40" s="7">
        <v>31</v>
      </c>
      <c r="E40" s="7">
        <v>12</v>
      </c>
      <c r="F40" s="7">
        <v>4</v>
      </c>
      <c r="G40" s="7">
        <v>7</v>
      </c>
      <c r="H40" s="7"/>
      <c r="I40" s="7"/>
      <c r="J40" s="7">
        <v>2</v>
      </c>
      <c r="K40" s="7">
        <v>7</v>
      </c>
      <c r="L40" s="9" t="s">
        <v>112</v>
      </c>
    </row>
    <row r="41" spans="1:12" x14ac:dyDescent="0.2">
      <c r="A41" s="10">
        <v>43591</v>
      </c>
      <c r="B41" s="6">
        <f t="shared" si="2"/>
        <v>73</v>
      </c>
      <c r="C41" s="7">
        <v>27</v>
      </c>
      <c r="D41" s="7">
        <v>19</v>
      </c>
      <c r="E41" s="7">
        <v>9</v>
      </c>
      <c r="F41" s="7">
        <v>4</v>
      </c>
      <c r="G41" s="7">
        <v>3</v>
      </c>
      <c r="H41" s="7">
        <v>9</v>
      </c>
      <c r="I41" s="7"/>
      <c r="J41" s="7">
        <v>2</v>
      </c>
      <c r="K41" s="7"/>
      <c r="L41" s="9"/>
    </row>
    <row r="42" spans="1:12" x14ac:dyDescent="0.2">
      <c r="A42" s="10">
        <v>43592</v>
      </c>
      <c r="B42" s="6">
        <f t="shared" si="2"/>
        <v>68</v>
      </c>
      <c r="C42" s="7">
        <v>24</v>
      </c>
      <c r="D42" s="7">
        <v>16</v>
      </c>
      <c r="E42" s="7">
        <v>17</v>
      </c>
      <c r="F42" s="7">
        <v>5</v>
      </c>
      <c r="G42" s="7"/>
      <c r="H42" s="7">
        <v>4</v>
      </c>
      <c r="I42" s="7"/>
      <c r="J42" s="7">
        <v>2</v>
      </c>
      <c r="K42" s="7"/>
      <c r="L42" s="9"/>
    </row>
    <row r="43" spans="1:12" x14ac:dyDescent="0.2">
      <c r="A43" s="10">
        <v>43593</v>
      </c>
      <c r="B43" s="6">
        <f t="shared" si="2"/>
        <v>23</v>
      </c>
      <c r="C43" s="7">
        <v>5</v>
      </c>
      <c r="D43" s="7">
        <v>6</v>
      </c>
      <c r="E43" s="7">
        <v>6</v>
      </c>
      <c r="F43" s="7">
        <v>2</v>
      </c>
      <c r="G43" s="7"/>
      <c r="H43" s="7"/>
      <c r="I43" s="7">
        <v>3</v>
      </c>
      <c r="J43" s="7"/>
      <c r="K43" s="7">
        <v>1</v>
      </c>
      <c r="L43" s="9" t="s">
        <v>113</v>
      </c>
    </row>
    <row r="44" spans="1:12" x14ac:dyDescent="0.2">
      <c r="A44" s="10">
        <v>43594</v>
      </c>
      <c r="B44" s="6">
        <f t="shared" si="2"/>
        <v>65</v>
      </c>
      <c r="C44" s="1">
        <v>15</v>
      </c>
      <c r="D44" s="1">
        <v>19</v>
      </c>
      <c r="E44" s="1">
        <v>11</v>
      </c>
      <c r="F44" s="1">
        <v>20</v>
      </c>
      <c r="G44" s="1"/>
      <c r="H44" s="1"/>
      <c r="I44" s="1"/>
      <c r="J44" s="1"/>
      <c r="K44" s="41"/>
      <c r="L44" s="9"/>
    </row>
    <row r="45" spans="1:12" x14ac:dyDescent="0.2">
      <c r="A45" s="10">
        <v>43595</v>
      </c>
      <c r="B45" s="6">
        <f t="shared" si="2"/>
        <v>67</v>
      </c>
      <c r="C45" s="7">
        <v>27</v>
      </c>
      <c r="D45" s="7">
        <v>17</v>
      </c>
      <c r="E45" s="7">
        <v>15</v>
      </c>
      <c r="F45" s="7">
        <v>5</v>
      </c>
      <c r="G45" s="7">
        <v>2</v>
      </c>
      <c r="H45" s="7"/>
      <c r="I45" s="7">
        <v>1</v>
      </c>
      <c r="J45" s="7"/>
      <c r="K45" s="7"/>
      <c r="L45" s="9"/>
    </row>
    <row r="46" spans="1:12" x14ac:dyDescent="0.2">
      <c r="A46" s="5">
        <v>43596</v>
      </c>
      <c r="B46" s="6">
        <f t="shared" si="2"/>
        <v>92</v>
      </c>
      <c r="C46" s="7">
        <v>39</v>
      </c>
      <c r="D46" s="7">
        <v>17</v>
      </c>
      <c r="E46" s="7">
        <v>6</v>
      </c>
      <c r="F46" s="7">
        <v>16</v>
      </c>
      <c r="G46" s="7">
        <v>8</v>
      </c>
      <c r="H46" s="7"/>
      <c r="I46" s="7">
        <v>4</v>
      </c>
      <c r="J46" s="7"/>
      <c r="K46" s="7">
        <v>2</v>
      </c>
      <c r="L46" s="9" t="s">
        <v>114</v>
      </c>
    </row>
    <row r="47" spans="1:12" x14ac:dyDescent="0.2">
      <c r="A47" s="5">
        <v>43597</v>
      </c>
      <c r="B47" s="6">
        <f t="shared" si="2"/>
        <v>96</v>
      </c>
      <c r="C47" s="7">
        <v>70</v>
      </c>
      <c r="D47" s="7">
        <v>16</v>
      </c>
      <c r="E47" s="7">
        <v>6</v>
      </c>
      <c r="F47" s="7">
        <v>2</v>
      </c>
      <c r="G47" s="7"/>
      <c r="H47" s="7">
        <v>2</v>
      </c>
      <c r="I47" s="7"/>
      <c r="J47" s="7"/>
      <c r="K47" s="7"/>
      <c r="L47" s="9"/>
    </row>
    <row r="48" spans="1:12" x14ac:dyDescent="0.2">
      <c r="A48" s="10">
        <v>43598</v>
      </c>
      <c r="B48" s="6">
        <f t="shared" si="2"/>
        <v>70</v>
      </c>
      <c r="C48" s="7">
        <v>31</v>
      </c>
      <c r="D48" s="7">
        <v>17</v>
      </c>
      <c r="E48" s="7">
        <v>10</v>
      </c>
      <c r="F48" s="7">
        <v>2</v>
      </c>
      <c r="G48" s="7">
        <v>8</v>
      </c>
      <c r="H48" s="7"/>
      <c r="I48" s="7"/>
      <c r="J48" s="7"/>
      <c r="K48" s="7">
        <v>2</v>
      </c>
      <c r="L48" s="9" t="s">
        <v>47</v>
      </c>
    </row>
    <row r="49" spans="1:12" x14ac:dyDescent="0.2">
      <c r="A49" s="10">
        <v>43599</v>
      </c>
      <c r="B49" s="6">
        <f t="shared" si="2"/>
        <v>81</v>
      </c>
      <c r="C49" s="7">
        <v>17</v>
      </c>
      <c r="D49" s="7">
        <v>36</v>
      </c>
      <c r="E49" s="7">
        <v>10</v>
      </c>
      <c r="F49" s="7">
        <v>2</v>
      </c>
      <c r="G49" s="7">
        <v>6</v>
      </c>
      <c r="H49" s="7"/>
      <c r="I49" s="7">
        <v>2</v>
      </c>
      <c r="J49" s="7">
        <v>2</v>
      </c>
      <c r="K49" s="7">
        <v>6</v>
      </c>
      <c r="L49" s="9" t="s">
        <v>115</v>
      </c>
    </row>
    <row r="50" spans="1:12" x14ac:dyDescent="0.2">
      <c r="A50" s="10">
        <v>43600</v>
      </c>
      <c r="B50" s="6">
        <f t="shared" si="2"/>
        <v>59</v>
      </c>
      <c r="C50" s="7">
        <v>34</v>
      </c>
      <c r="D50" s="7">
        <v>9</v>
      </c>
      <c r="E50" s="7">
        <v>13</v>
      </c>
      <c r="F50" s="7">
        <v>1</v>
      </c>
      <c r="G50" s="7">
        <v>1</v>
      </c>
      <c r="H50" s="7"/>
      <c r="I50" s="7">
        <v>1</v>
      </c>
      <c r="J50" s="7"/>
      <c r="K50" s="7"/>
      <c r="L50" s="9"/>
    </row>
    <row r="51" spans="1:12" x14ac:dyDescent="0.2">
      <c r="A51" s="10">
        <v>43601</v>
      </c>
      <c r="B51" s="6">
        <f t="shared" si="2"/>
        <v>84</v>
      </c>
      <c r="C51" s="7">
        <v>13</v>
      </c>
      <c r="D51" s="7">
        <v>33</v>
      </c>
      <c r="E51" s="7">
        <v>7</v>
      </c>
      <c r="F51" s="7">
        <v>26</v>
      </c>
      <c r="G51" s="7">
        <v>2</v>
      </c>
      <c r="H51" s="7"/>
      <c r="I51" s="7">
        <v>2</v>
      </c>
      <c r="J51" s="7"/>
      <c r="K51" s="7">
        <v>1</v>
      </c>
      <c r="L51" s="9" t="s">
        <v>116</v>
      </c>
    </row>
    <row r="52" spans="1:12" x14ac:dyDescent="0.2">
      <c r="A52" s="10">
        <v>43602</v>
      </c>
      <c r="B52" s="6">
        <f t="shared" si="2"/>
        <v>61</v>
      </c>
      <c r="C52" s="7">
        <v>4</v>
      </c>
      <c r="D52" s="7">
        <v>12</v>
      </c>
      <c r="E52" s="7">
        <v>36</v>
      </c>
      <c r="F52" s="7">
        <v>4</v>
      </c>
      <c r="G52" s="7"/>
      <c r="H52" s="7"/>
      <c r="I52" s="7">
        <v>2</v>
      </c>
      <c r="J52" s="7"/>
      <c r="K52" s="7">
        <v>3</v>
      </c>
      <c r="L52" s="9" t="s">
        <v>71</v>
      </c>
    </row>
    <row r="53" spans="1:12" x14ac:dyDescent="0.2">
      <c r="A53" s="5">
        <v>43603</v>
      </c>
      <c r="B53" s="6">
        <f t="shared" si="2"/>
        <v>50</v>
      </c>
      <c r="C53" s="7">
        <v>22</v>
      </c>
      <c r="D53" s="7">
        <v>12</v>
      </c>
      <c r="E53" s="7">
        <v>6</v>
      </c>
      <c r="F53" s="7">
        <v>4</v>
      </c>
      <c r="G53" s="7">
        <v>2</v>
      </c>
      <c r="H53" s="7"/>
      <c r="I53" s="7"/>
      <c r="J53" s="7"/>
      <c r="K53" s="7">
        <v>4</v>
      </c>
      <c r="L53" s="9" t="s">
        <v>117</v>
      </c>
    </row>
    <row r="54" spans="1:12" x14ac:dyDescent="0.2">
      <c r="A54" s="5">
        <v>43604</v>
      </c>
      <c r="B54" s="6">
        <f t="shared" si="2"/>
        <v>70</v>
      </c>
      <c r="C54" s="7">
        <v>39</v>
      </c>
      <c r="D54" s="7">
        <v>8</v>
      </c>
      <c r="E54" s="7">
        <v>2</v>
      </c>
      <c r="F54" s="7">
        <v>6</v>
      </c>
      <c r="G54" s="7"/>
      <c r="H54" s="7"/>
      <c r="I54" s="7">
        <v>1</v>
      </c>
      <c r="J54" s="7"/>
      <c r="K54" s="7">
        <v>14</v>
      </c>
      <c r="L54" s="9" t="s">
        <v>43</v>
      </c>
    </row>
    <row r="55" spans="1:12" x14ac:dyDescent="0.2">
      <c r="A55" s="10">
        <v>43605</v>
      </c>
      <c r="B55" s="6">
        <f t="shared" si="2"/>
        <v>65</v>
      </c>
      <c r="C55" s="7">
        <v>6</v>
      </c>
      <c r="D55" s="7">
        <v>32</v>
      </c>
      <c r="E55" s="7">
        <v>13</v>
      </c>
      <c r="F55" s="7">
        <v>2</v>
      </c>
      <c r="G55" s="7">
        <v>2</v>
      </c>
      <c r="H55" s="7">
        <v>2</v>
      </c>
      <c r="I55" s="7">
        <v>2</v>
      </c>
      <c r="J55" s="7">
        <v>2</v>
      </c>
      <c r="K55" s="7">
        <v>4</v>
      </c>
      <c r="L55" s="9" t="s">
        <v>118</v>
      </c>
    </row>
    <row r="56" spans="1:12" x14ac:dyDescent="0.2">
      <c r="A56" s="10">
        <v>43606</v>
      </c>
      <c r="B56" s="6">
        <f t="shared" si="2"/>
        <v>50</v>
      </c>
      <c r="C56" s="7">
        <v>13</v>
      </c>
      <c r="D56" s="7">
        <v>17</v>
      </c>
      <c r="E56" s="7">
        <v>6</v>
      </c>
      <c r="F56" s="7">
        <v>6</v>
      </c>
      <c r="G56" s="7">
        <v>6</v>
      </c>
      <c r="H56" s="7"/>
      <c r="I56" s="7"/>
      <c r="J56" s="7">
        <v>2</v>
      </c>
      <c r="K56" s="7"/>
      <c r="L56" s="9"/>
    </row>
    <row r="57" spans="1:12" x14ac:dyDescent="0.2">
      <c r="A57" s="10">
        <v>43607</v>
      </c>
      <c r="B57" s="6">
        <f t="shared" si="2"/>
        <v>58</v>
      </c>
      <c r="C57" s="7">
        <v>28</v>
      </c>
      <c r="D57" s="7">
        <v>8</v>
      </c>
      <c r="E57" s="7">
        <v>11</v>
      </c>
      <c r="F57" s="7">
        <v>1</v>
      </c>
      <c r="G57" s="7">
        <v>4</v>
      </c>
      <c r="H57" s="7"/>
      <c r="I57" s="7">
        <v>2</v>
      </c>
      <c r="J57" s="7"/>
      <c r="K57" s="7">
        <v>4</v>
      </c>
      <c r="L57" s="9" t="s">
        <v>119</v>
      </c>
    </row>
    <row r="58" spans="1:12" x14ac:dyDescent="0.2">
      <c r="A58" s="10">
        <v>43608</v>
      </c>
      <c r="B58" s="6">
        <f t="shared" si="2"/>
        <v>69</v>
      </c>
      <c r="C58" s="7">
        <v>26</v>
      </c>
      <c r="D58" s="7">
        <v>15</v>
      </c>
      <c r="E58" s="7">
        <v>14</v>
      </c>
      <c r="F58" s="7">
        <v>5</v>
      </c>
      <c r="G58" s="7"/>
      <c r="H58" s="7"/>
      <c r="I58" s="7">
        <v>5</v>
      </c>
      <c r="J58" s="7"/>
      <c r="K58" s="7">
        <v>4</v>
      </c>
      <c r="L58" s="9" t="s">
        <v>120</v>
      </c>
    </row>
    <row r="59" spans="1:12" x14ac:dyDescent="0.2">
      <c r="A59" s="10">
        <v>43609</v>
      </c>
      <c r="B59" s="6">
        <f t="shared" si="2"/>
        <v>72</v>
      </c>
      <c r="C59" s="7">
        <v>26</v>
      </c>
      <c r="D59" s="7">
        <v>23</v>
      </c>
      <c r="E59" s="7">
        <v>12</v>
      </c>
      <c r="F59" s="7">
        <v>6</v>
      </c>
      <c r="G59" s="7"/>
      <c r="H59" s="7"/>
      <c r="I59" s="7">
        <v>3</v>
      </c>
      <c r="J59" s="7"/>
      <c r="K59" s="7">
        <v>2</v>
      </c>
      <c r="L59" s="9" t="s">
        <v>121</v>
      </c>
    </row>
    <row r="60" spans="1:12" x14ac:dyDescent="0.2">
      <c r="A60" s="5">
        <v>43610</v>
      </c>
      <c r="B60" s="6">
        <f t="shared" si="2"/>
        <v>65</v>
      </c>
      <c r="C60" s="7">
        <v>45</v>
      </c>
      <c r="D60" s="7">
        <v>6</v>
      </c>
      <c r="E60" s="7">
        <v>2</v>
      </c>
      <c r="F60" s="7">
        <v>8</v>
      </c>
      <c r="G60" s="7"/>
      <c r="H60" s="7">
        <v>2</v>
      </c>
      <c r="I60" s="7"/>
      <c r="J60" s="7">
        <v>2</v>
      </c>
      <c r="K60" s="7"/>
      <c r="L60" s="9"/>
    </row>
    <row r="61" spans="1:12" x14ac:dyDescent="0.2">
      <c r="A61" s="5">
        <v>43611</v>
      </c>
      <c r="B61" s="6">
        <f t="shared" si="2"/>
        <v>89</v>
      </c>
      <c r="C61" s="7">
        <v>54</v>
      </c>
      <c r="D61" s="7">
        <v>8</v>
      </c>
      <c r="E61" s="7">
        <v>9</v>
      </c>
      <c r="F61" s="7">
        <v>5</v>
      </c>
      <c r="G61" s="7"/>
      <c r="H61" s="7"/>
      <c r="I61" s="7">
        <v>5</v>
      </c>
      <c r="J61" s="7">
        <v>4</v>
      </c>
      <c r="K61" s="7">
        <v>4</v>
      </c>
      <c r="L61" s="9" t="s">
        <v>122</v>
      </c>
    </row>
    <row r="62" spans="1:12" x14ac:dyDescent="0.2">
      <c r="A62" s="10">
        <v>43612</v>
      </c>
      <c r="B62" s="6">
        <f t="shared" si="2"/>
        <v>62</v>
      </c>
      <c r="C62" s="7">
        <v>5</v>
      </c>
      <c r="D62" s="7">
        <v>20</v>
      </c>
      <c r="E62" s="7">
        <v>18</v>
      </c>
      <c r="F62" s="7">
        <v>8</v>
      </c>
      <c r="G62" s="7"/>
      <c r="H62" s="7">
        <v>2</v>
      </c>
      <c r="I62" s="7">
        <v>3</v>
      </c>
      <c r="J62" s="7">
        <v>4</v>
      </c>
      <c r="K62" s="7">
        <v>2</v>
      </c>
      <c r="L62" s="9" t="s">
        <v>123</v>
      </c>
    </row>
    <row r="63" spans="1:12" x14ac:dyDescent="0.2">
      <c r="A63" s="10">
        <v>43613</v>
      </c>
      <c r="B63" s="6">
        <f t="shared" si="2"/>
        <v>79</v>
      </c>
      <c r="C63" s="7">
        <v>4</v>
      </c>
      <c r="D63" s="7">
        <v>22</v>
      </c>
      <c r="E63" s="7">
        <v>17</v>
      </c>
      <c r="F63" s="7">
        <v>9</v>
      </c>
      <c r="G63" s="7">
        <v>7</v>
      </c>
      <c r="H63" s="7">
        <v>2</v>
      </c>
      <c r="I63" s="7">
        <v>2</v>
      </c>
      <c r="J63" s="7"/>
      <c r="K63" s="7">
        <v>16</v>
      </c>
      <c r="L63" s="9" t="s">
        <v>124</v>
      </c>
    </row>
    <row r="64" spans="1:12" x14ac:dyDescent="0.2">
      <c r="A64" s="10">
        <v>43614</v>
      </c>
      <c r="B64" s="6">
        <f t="shared" si="2"/>
        <v>69</v>
      </c>
      <c r="C64" s="7">
        <v>13</v>
      </c>
      <c r="D64" s="7">
        <v>24</v>
      </c>
      <c r="E64" s="7">
        <v>24</v>
      </c>
      <c r="F64" s="7">
        <v>1</v>
      </c>
      <c r="G64" s="7"/>
      <c r="H64" s="7"/>
      <c r="I64" s="7">
        <v>4</v>
      </c>
      <c r="J64" s="7">
        <v>1</v>
      </c>
      <c r="K64" s="7">
        <v>2</v>
      </c>
      <c r="L64" s="9" t="s">
        <v>125</v>
      </c>
    </row>
    <row r="65" spans="1:12" x14ac:dyDescent="0.2">
      <c r="A65" s="10">
        <v>43615</v>
      </c>
      <c r="B65" s="6">
        <f t="shared" si="2"/>
        <v>117</v>
      </c>
      <c r="C65" s="7">
        <v>34</v>
      </c>
      <c r="D65" s="7">
        <v>34</v>
      </c>
      <c r="E65" s="7">
        <v>21</v>
      </c>
      <c r="F65" s="7">
        <v>3</v>
      </c>
      <c r="G65" s="7"/>
      <c r="H65" s="7">
        <v>4</v>
      </c>
      <c r="I65" s="7">
        <v>14</v>
      </c>
      <c r="J65" s="7"/>
      <c r="K65" s="7">
        <v>7</v>
      </c>
      <c r="L65" s="9" t="s">
        <v>126</v>
      </c>
    </row>
    <row r="66" spans="1:12" x14ac:dyDescent="0.2">
      <c r="A66" s="10">
        <v>43616</v>
      </c>
      <c r="B66" s="6">
        <f t="shared" si="2"/>
        <v>97</v>
      </c>
      <c r="C66" s="7">
        <v>23</v>
      </c>
      <c r="D66" s="7">
        <v>8</v>
      </c>
      <c r="E66" s="7">
        <v>58</v>
      </c>
      <c r="F66" s="7">
        <v>4</v>
      </c>
      <c r="G66" s="7"/>
      <c r="H66" s="7"/>
      <c r="I66" s="7">
        <v>2</v>
      </c>
      <c r="J66" s="7"/>
      <c r="K66" s="7">
        <v>2</v>
      </c>
      <c r="L66" s="9" t="s">
        <v>111</v>
      </c>
    </row>
    <row r="67" spans="1:12" x14ac:dyDescent="0.2">
      <c r="A67" s="5" t="s">
        <v>20</v>
      </c>
      <c r="B67" s="12">
        <f t="shared" ref="B67:K67" si="3">SUM(B36:B66)</f>
        <v>2492</v>
      </c>
      <c r="C67" s="12">
        <f t="shared" si="3"/>
        <v>1011</v>
      </c>
      <c r="D67" s="12">
        <f t="shared" si="3"/>
        <v>559</v>
      </c>
      <c r="E67" s="12">
        <f t="shared" si="3"/>
        <v>449</v>
      </c>
      <c r="F67" s="12">
        <f t="shared" si="3"/>
        <v>179</v>
      </c>
      <c r="G67" s="12">
        <f t="shared" si="3"/>
        <v>66</v>
      </c>
      <c r="H67" s="12">
        <f t="shared" si="3"/>
        <v>29</v>
      </c>
      <c r="I67" s="12">
        <f t="shared" si="3"/>
        <v>67</v>
      </c>
      <c r="J67" s="12">
        <f t="shared" si="3"/>
        <v>29</v>
      </c>
      <c r="K67" s="12">
        <f t="shared" si="3"/>
        <v>103</v>
      </c>
      <c r="L67" s="9"/>
    </row>
    <row r="68" spans="1:12" ht="18.75" x14ac:dyDescent="0.3">
      <c r="A68" s="222" t="s">
        <v>127</v>
      </c>
      <c r="B68" s="222"/>
      <c r="C68" s="222"/>
      <c r="D68" s="222"/>
      <c r="E68" s="222"/>
      <c r="F68" s="222"/>
      <c r="G68" s="222"/>
      <c r="H68" s="222"/>
      <c r="I68" s="222"/>
      <c r="J68" s="222"/>
      <c r="K68" s="222"/>
      <c r="L68" s="9"/>
    </row>
    <row r="69" spans="1:12" ht="15" x14ac:dyDescent="0.25">
      <c r="A69" s="3" t="s">
        <v>1</v>
      </c>
      <c r="B69" s="3" t="s">
        <v>2</v>
      </c>
      <c r="C69" s="3" t="s">
        <v>3</v>
      </c>
      <c r="D69" s="3" t="s">
        <v>4</v>
      </c>
      <c r="E69" s="3" t="s">
        <v>5</v>
      </c>
      <c r="F69" s="3" t="s">
        <v>6</v>
      </c>
      <c r="G69" s="3" t="s">
        <v>7</v>
      </c>
      <c r="H69" s="3" t="s">
        <v>8</v>
      </c>
      <c r="I69" s="3" t="s">
        <v>9</v>
      </c>
      <c r="J69" s="3" t="s">
        <v>10</v>
      </c>
      <c r="K69" s="3" t="s">
        <v>11</v>
      </c>
      <c r="L69" s="9"/>
    </row>
    <row r="70" spans="1:12" x14ac:dyDescent="0.2">
      <c r="A70" s="5">
        <v>43617</v>
      </c>
      <c r="B70" s="6">
        <f t="shared" ref="B70:B101" si="4">SUM(C70:K70)</f>
        <v>255</v>
      </c>
      <c r="C70" s="7">
        <v>154</v>
      </c>
      <c r="D70" s="7">
        <v>47</v>
      </c>
      <c r="E70" s="7">
        <v>25</v>
      </c>
      <c r="F70" s="7"/>
      <c r="G70" s="7">
        <v>9</v>
      </c>
      <c r="H70" s="7"/>
      <c r="I70" s="7">
        <v>16</v>
      </c>
      <c r="J70" s="7"/>
      <c r="K70" s="7">
        <v>4</v>
      </c>
      <c r="L70" s="9" t="s">
        <v>128</v>
      </c>
    </row>
    <row r="71" spans="1:12" x14ac:dyDescent="0.2">
      <c r="A71" s="5">
        <v>43618</v>
      </c>
      <c r="B71" s="6">
        <f t="shared" si="4"/>
        <v>200</v>
      </c>
      <c r="C71" s="7">
        <v>157</v>
      </c>
      <c r="D71" s="7">
        <v>14</v>
      </c>
      <c r="E71" s="7">
        <v>11</v>
      </c>
      <c r="F71" s="7">
        <v>14</v>
      </c>
      <c r="G71" s="7">
        <v>4</v>
      </c>
      <c r="H71" s="7"/>
      <c r="I71" s="7"/>
      <c r="J71" s="7"/>
      <c r="K71" s="7"/>
      <c r="L71" s="9"/>
    </row>
    <row r="72" spans="1:12" x14ac:dyDescent="0.2">
      <c r="A72" s="10">
        <v>43619</v>
      </c>
      <c r="B72" s="6">
        <f t="shared" si="4"/>
        <v>109</v>
      </c>
      <c r="C72" s="7">
        <v>34</v>
      </c>
      <c r="D72" s="7">
        <v>36</v>
      </c>
      <c r="E72" s="7">
        <v>16</v>
      </c>
      <c r="F72" s="7">
        <v>11</v>
      </c>
      <c r="G72" s="7">
        <v>2</v>
      </c>
      <c r="H72" s="7">
        <v>2</v>
      </c>
      <c r="I72" s="7">
        <v>2</v>
      </c>
      <c r="J72" s="7">
        <v>4</v>
      </c>
      <c r="K72" s="7">
        <v>2</v>
      </c>
      <c r="L72" s="9" t="s">
        <v>129</v>
      </c>
    </row>
    <row r="73" spans="1:12" x14ac:dyDescent="0.2">
      <c r="A73" s="10">
        <v>43620</v>
      </c>
      <c r="B73" s="6">
        <f t="shared" si="4"/>
        <v>76</v>
      </c>
      <c r="C73" s="7">
        <v>20</v>
      </c>
      <c r="D73" s="7">
        <v>20</v>
      </c>
      <c r="E73" s="7">
        <v>16</v>
      </c>
      <c r="F73" s="7">
        <v>2</v>
      </c>
      <c r="G73" s="7">
        <v>2</v>
      </c>
      <c r="H73" s="7"/>
      <c r="I73" s="7"/>
      <c r="J73" s="7">
        <v>4</v>
      </c>
      <c r="K73" s="7">
        <v>12</v>
      </c>
      <c r="L73" s="9" t="s">
        <v>130</v>
      </c>
    </row>
    <row r="74" spans="1:12" x14ac:dyDescent="0.2">
      <c r="A74" s="10">
        <v>43621</v>
      </c>
      <c r="B74" s="6">
        <f t="shared" si="4"/>
        <v>94</v>
      </c>
      <c r="C74" s="7">
        <v>13</v>
      </c>
      <c r="D74" s="7">
        <v>30</v>
      </c>
      <c r="E74" s="7">
        <v>31</v>
      </c>
      <c r="F74" s="7"/>
      <c r="G74" s="7">
        <v>1</v>
      </c>
      <c r="H74" s="7"/>
      <c r="I74" s="7">
        <v>11</v>
      </c>
      <c r="J74" s="7"/>
      <c r="K74" s="7">
        <v>8</v>
      </c>
      <c r="L74" s="9" t="s">
        <v>131</v>
      </c>
    </row>
    <row r="75" spans="1:12" x14ac:dyDescent="0.2">
      <c r="A75" s="10">
        <v>43622</v>
      </c>
      <c r="B75" s="6">
        <f t="shared" si="4"/>
        <v>66</v>
      </c>
      <c r="C75" s="7">
        <v>17</v>
      </c>
      <c r="D75" s="7">
        <v>21</v>
      </c>
      <c r="E75" s="7">
        <v>21</v>
      </c>
      <c r="F75" s="7">
        <v>4</v>
      </c>
      <c r="G75" s="7"/>
      <c r="H75" s="7">
        <v>2</v>
      </c>
      <c r="I75" s="7"/>
      <c r="J75" s="7"/>
      <c r="K75" s="7">
        <v>1</v>
      </c>
      <c r="L75" s="9" t="s">
        <v>23</v>
      </c>
    </row>
    <row r="76" spans="1:12" x14ac:dyDescent="0.2">
      <c r="A76" s="10">
        <v>43623</v>
      </c>
      <c r="B76" s="6">
        <f t="shared" si="4"/>
        <v>72</v>
      </c>
      <c r="C76" s="7">
        <v>18</v>
      </c>
      <c r="D76" s="7">
        <v>23</v>
      </c>
      <c r="E76" s="7">
        <v>21</v>
      </c>
      <c r="F76" s="7">
        <v>3</v>
      </c>
      <c r="G76" s="7">
        <v>2</v>
      </c>
      <c r="H76" s="7">
        <v>2</v>
      </c>
      <c r="I76" s="7">
        <v>1</v>
      </c>
      <c r="J76" s="7">
        <v>2</v>
      </c>
      <c r="K76" s="7"/>
      <c r="L76" s="9"/>
    </row>
    <row r="77" spans="1:12" x14ac:dyDescent="0.2">
      <c r="A77" s="5">
        <v>43624</v>
      </c>
      <c r="B77" s="6">
        <f t="shared" si="4"/>
        <v>130</v>
      </c>
      <c r="C77" s="7">
        <v>65</v>
      </c>
      <c r="D77" s="7">
        <v>42</v>
      </c>
      <c r="E77" s="7">
        <v>9</v>
      </c>
      <c r="F77" s="7">
        <v>4</v>
      </c>
      <c r="G77" s="7">
        <v>2</v>
      </c>
      <c r="H77" s="7">
        <v>2</v>
      </c>
      <c r="I77" s="7">
        <v>4</v>
      </c>
      <c r="J77" s="7"/>
      <c r="K77" s="7">
        <v>2</v>
      </c>
      <c r="L77" s="9" t="s">
        <v>111</v>
      </c>
    </row>
    <row r="78" spans="1:12" x14ac:dyDescent="0.2">
      <c r="A78" s="5">
        <v>43625</v>
      </c>
      <c r="B78" s="6">
        <f t="shared" si="4"/>
        <v>106</v>
      </c>
      <c r="C78" s="7">
        <v>50</v>
      </c>
      <c r="D78" s="7">
        <v>20</v>
      </c>
      <c r="E78" s="7">
        <v>22</v>
      </c>
      <c r="F78" s="7">
        <v>11</v>
      </c>
      <c r="G78" s="7">
        <v>2</v>
      </c>
      <c r="H78" s="7"/>
      <c r="I78" s="7"/>
      <c r="J78" s="7"/>
      <c r="K78" s="7">
        <v>1</v>
      </c>
      <c r="L78" s="9" t="s">
        <v>47</v>
      </c>
    </row>
    <row r="79" spans="1:12" x14ac:dyDescent="0.2">
      <c r="A79" s="10">
        <v>43626</v>
      </c>
      <c r="B79" s="6">
        <f t="shared" si="4"/>
        <v>110</v>
      </c>
      <c r="C79" s="7">
        <v>23</v>
      </c>
      <c r="D79" s="7">
        <v>21</v>
      </c>
      <c r="E79" s="7">
        <v>23</v>
      </c>
      <c r="F79" s="7">
        <v>9</v>
      </c>
      <c r="G79" s="7">
        <v>2</v>
      </c>
      <c r="H79" s="7">
        <v>4</v>
      </c>
      <c r="I79" s="7"/>
      <c r="J79" s="7">
        <v>2</v>
      </c>
      <c r="K79" s="7">
        <v>26</v>
      </c>
      <c r="L79" s="9" t="s">
        <v>132</v>
      </c>
    </row>
    <row r="80" spans="1:12" x14ac:dyDescent="0.2">
      <c r="A80" s="10">
        <v>43627</v>
      </c>
      <c r="B80" s="6">
        <f t="shared" si="4"/>
        <v>105</v>
      </c>
      <c r="C80" s="7">
        <v>2</v>
      </c>
      <c r="D80" s="7">
        <v>31</v>
      </c>
      <c r="E80" s="7">
        <v>36</v>
      </c>
      <c r="F80" s="7"/>
      <c r="G80" s="7">
        <v>2</v>
      </c>
      <c r="H80" s="7">
        <v>8</v>
      </c>
      <c r="I80" s="7"/>
      <c r="J80" s="7">
        <v>2</v>
      </c>
      <c r="K80" s="7">
        <v>24</v>
      </c>
      <c r="L80" s="9" t="s">
        <v>133</v>
      </c>
    </row>
    <row r="81" spans="1:12" x14ac:dyDescent="0.2">
      <c r="A81" s="10">
        <v>43628</v>
      </c>
      <c r="B81" s="6">
        <f t="shared" si="4"/>
        <v>91</v>
      </c>
      <c r="C81" s="7">
        <v>20</v>
      </c>
      <c r="D81" s="7">
        <v>28</v>
      </c>
      <c r="E81" s="7">
        <v>14</v>
      </c>
      <c r="F81" s="7"/>
      <c r="G81" s="7">
        <v>1</v>
      </c>
      <c r="H81" s="7"/>
      <c r="I81" s="7">
        <v>15</v>
      </c>
      <c r="J81" s="7">
        <v>1</v>
      </c>
      <c r="K81" s="7">
        <v>12</v>
      </c>
      <c r="L81" s="9" t="s">
        <v>134</v>
      </c>
    </row>
    <row r="82" spans="1:12" x14ac:dyDescent="0.2">
      <c r="A82" s="10">
        <v>43629</v>
      </c>
      <c r="B82" s="6">
        <f t="shared" si="4"/>
        <v>74</v>
      </c>
      <c r="C82" s="7">
        <v>19</v>
      </c>
      <c r="D82" s="7">
        <v>16</v>
      </c>
      <c r="E82" s="7">
        <v>15</v>
      </c>
      <c r="F82" s="7">
        <v>3</v>
      </c>
      <c r="G82" s="7">
        <v>1</v>
      </c>
      <c r="H82" s="7"/>
      <c r="I82" s="7">
        <v>5</v>
      </c>
      <c r="J82" s="7">
        <v>2</v>
      </c>
      <c r="K82" s="7">
        <v>13</v>
      </c>
      <c r="L82" s="9" t="s">
        <v>135</v>
      </c>
    </row>
    <row r="83" spans="1:12" x14ac:dyDescent="0.2">
      <c r="A83" s="10">
        <v>43630</v>
      </c>
      <c r="B83" s="6">
        <f t="shared" si="4"/>
        <v>73</v>
      </c>
      <c r="C83" s="7">
        <v>30</v>
      </c>
      <c r="D83" s="7">
        <v>21</v>
      </c>
      <c r="E83" s="7">
        <v>8</v>
      </c>
      <c r="F83" s="7">
        <v>5</v>
      </c>
      <c r="G83" s="7"/>
      <c r="H83" s="7"/>
      <c r="I83" s="7">
        <v>5</v>
      </c>
      <c r="J83" s="7"/>
      <c r="K83" s="7">
        <v>4</v>
      </c>
      <c r="L83" s="9" t="s">
        <v>136</v>
      </c>
    </row>
    <row r="84" spans="1:12" x14ac:dyDescent="0.2">
      <c r="A84" s="5">
        <v>43631</v>
      </c>
      <c r="B84" s="6">
        <f t="shared" si="4"/>
        <v>153</v>
      </c>
      <c r="C84" s="7">
        <v>70</v>
      </c>
      <c r="D84" s="7">
        <v>46</v>
      </c>
      <c r="E84" s="7">
        <v>18</v>
      </c>
      <c r="F84" s="7">
        <v>2</v>
      </c>
      <c r="G84" s="7">
        <v>6</v>
      </c>
      <c r="H84" s="7"/>
      <c r="I84" s="7">
        <v>2</v>
      </c>
      <c r="J84" s="7">
        <v>2</v>
      </c>
      <c r="K84" s="7">
        <v>7</v>
      </c>
      <c r="L84" s="9" t="s">
        <v>137</v>
      </c>
    </row>
    <row r="85" spans="1:12" x14ac:dyDescent="0.2">
      <c r="A85" s="5">
        <v>43632</v>
      </c>
      <c r="B85" s="6">
        <f t="shared" si="4"/>
        <v>144</v>
      </c>
      <c r="C85" s="7">
        <v>113</v>
      </c>
      <c r="D85" s="7">
        <v>4</v>
      </c>
      <c r="E85" s="7">
        <v>21</v>
      </c>
      <c r="F85" s="7"/>
      <c r="G85" s="7">
        <v>4</v>
      </c>
      <c r="H85" s="7"/>
      <c r="I85" s="7"/>
      <c r="J85" s="7">
        <v>2</v>
      </c>
      <c r="K85" s="7"/>
      <c r="L85" s="9"/>
    </row>
    <row r="86" spans="1:12" x14ac:dyDescent="0.2">
      <c r="A86" s="10">
        <v>43633</v>
      </c>
      <c r="B86" s="6">
        <f t="shared" si="4"/>
        <v>108</v>
      </c>
      <c r="C86" s="7">
        <v>33</v>
      </c>
      <c r="D86" s="7">
        <v>22</v>
      </c>
      <c r="E86" s="7">
        <v>23</v>
      </c>
      <c r="F86" s="7">
        <v>6</v>
      </c>
      <c r="G86" s="7"/>
      <c r="H86" s="7"/>
      <c r="I86" s="7"/>
      <c r="J86" s="7">
        <v>11</v>
      </c>
      <c r="K86" s="7">
        <v>13</v>
      </c>
      <c r="L86" s="9" t="s">
        <v>138</v>
      </c>
    </row>
    <row r="87" spans="1:12" x14ac:dyDescent="0.2">
      <c r="A87" s="10">
        <v>43634</v>
      </c>
      <c r="B87" s="6">
        <f t="shared" si="4"/>
        <v>113</v>
      </c>
      <c r="C87" s="7">
        <v>32</v>
      </c>
      <c r="D87" s="7">
        <v>27</v>
      </c>
      <c r="E87" s="7">
        <v>38</v>
      </c>
      <c r="F87" s="7"/>
      <c r="G87" s="7">
        <v>4</v>
      </c>
      <c r="H87" s="7"/>
      <c r="I87" s="7">
        <v>4</v>
      </c>
      <c r="J87" s="7">
        <v>2</v>
      </c>
      <c r="K87" s="7">
        <v>6</v>
      </c>
      <c r="L87" s="9" t="s">
        <v>139</v>
      </c>
    </row>
    <row r="88" spans="1:12" x14ac:dyDescent="0.2">
      <c r="A88" s="10">
        <v>43635</v>
      </c>
      <c r="B88" s="6">
        <f t="shared" si="4"/>
        <v>74</v>
      </c>
      <c r="C88" s="7">
        <v>16</v>
      </c>
      <c r="D88" s="7">
        <v>8</v>
      </c>
      <c r="E88" s="7">
        <v>26</v>
      </c>
      <c r="F88" s="7">
        <v>18</v>
      </c>
      <c r="G88" s="7"/>
      <c r="H88" s="7">
        <v>4</v>
      </c>
      <c r="I88" s="7"/>
      <c r="J88" s="7">
        <v>2</v>
      </c>
      <c r="K88" s="7"/>
      <c r="L88" s="9"/>
    </row>
    <row r="89" spans="1:12" x14ac:dyDescent="0.2">
      <c r="A89" s="10">
        <v>43636</v>
      </c>
      <c r="B89" s="6">
        <f t="shared" si="4"/>
        <v>79</v>
      </c>
      <c r="C89" s="7">
        <v>17</v>
      </c>
      <c r="D89" s="7">
        <v>10</v>
      </c>
      <c r="E89" s="7">
        <v>25</v>
      </c>
      <c r="F89" s="7">
        <v>2</v>
      </c>
      <c r="G89" s="7"/>
      <c r="H89" s="7"/>
      <c r="I89" s="7">
        <v>18</v>
      </c>
      <c r="J89" s="7"/>
      <c r="K89" s="7">
        <v>7</v>
      </c>
      <c r="L89" s="9" t="s">
        <v>140</v>
      </c>
    </row>
    <row r="90" spans="1:12" x14ac:dyDescent="0.2">
      <c r="A90" s="10">
        <v>43637</v>
      </c>
      <c r="B90" s="6">
        <f t="shared" si="4"/>
        <v>78</v>
      </c>
      <c r="C90" s="7">
        <v>37</v>
      </c>
      <c r="D90" s="7">
        <v>12</v>
      </c>
      <c r="E90" s="7">
        <v>17</v>
      </c>
      <c r="F90" s="7">
        <v>1</v>
      </c>
      <c r="G90" s="7"/>
      <c r="H90" s="7"/>
      <c r="I90" s="7"/>
      <c r="J90" s="7">
        <v>4</v>
      </c>
      <c r="K90" s="7">
        <v>7</v>
      </c>
      <c r="L90" s="9" t="s">
        <v>141</v>
      </c>
    </row>
    <row r="91" spans="1:12" x14ac:dyDescent="0.2">
      <c r="A91" s="5">
        <v>43638</v>
      </c>
      <c r="B91" s="6">
        <f t="shared" si="4"/>
        <v>111</v>
      </c>
      <c r="C91" s="7">
        <v>41</v>
      </c>
      <c r="D91" s="7">
        <v>26</v>
      </c>
      <c r="E91" s="7">
        <v>18</v>
      </c>
      <c r="F91" s="7"/>
      <c r="G91" s="7">
        <v>8</v>
      </c>
      <c r="H91" s="7">
        <v>5</v>
      </c>
      <c r="I91" s="7"/>
      <c r="J91" s="7">
        <v>2</v>
      </c>
      <c r="K91" s="7">
        <v>11</v>
      </c>
      <c r="L91" s="9" t="s">
        <v>142</v>
      </c>
    </row>
    <row r="92" spans="1:12" x14ac:dyDescent="0.2">
      <c r="A92" s="5">
        <v>43639</v>
      </c>
      <c r="B92" s="6">
        <f t="shared" si="4"/>
        <v>211</v>
      </c>
      <c r="C92" s="7">
        <v>160</v>
      </c>
      <c r="D92" s="7">
        <v>13</v>
      </c>
      <c r="E92" s="7">
        <v>14</v>
      </c>
      <c r="F92" s="7">
        <v>9</v>
      </c>
      <c r="G92" s="7">
        <v>5</v>
      </c>
      <c r="H92" s="7">
        <v>2</v>
      </c>
      <c r="I92" s="7">
        <v>4</v>
      </c>
      <c r="J92" s="7"/>
      <c r="K92" s="7">
        <v>4</v>
      </c>
      <c r="L92" s="9" t="s">
        <v>143</v>
      </c>
    </row>
    <row r="93" spans="1:12" x14ac:dyDescent="0.2">
      <c r="A93" s="10">
        <v>43640</v>
      </c>
      <c r="B93" s="6">
        <f t="shared" si="4"/>
        <v>115</v>
      </c>
      <c r="C93" s="7">
        <v>59</v>
      </c>
      <c r="D93" s="7">
        <v>10</v>
      </c>
      <c r="E93" s="7">
        <v>22</v>
      </c>
      <c r="F93" s="7">
        <v>10</v>
      </c>
      <c r="G93" s="7">
        <v>4</v>
      </c>
      <c r="H93" s="7">
        <v>4</v>
      </c>
      <c r="I93" s="7">
        <v>4</v>
      </c>
      <c r="J93" s="7"/>
      <c r="K93" s="7">
        <v>2</v>
      </c>
      <c r="L93" s="9" t="s">
        <v>111</v>
      </c>
    </row>
    <row r="94" spans="1:12" x14ac:dyDescent="0.2">
      <c r="A94" s="10">
        <v>43641</v>
      </c>
      <c r="B94" s="6">
        <f t="shared" si="4"/>
        <v>74</v>
      </c>
      <c r="C94" s="7">
        <v>14</v>
      </c>
      <c r="D94" s="7">
        <v>10</v>
      </c>
      <c r="E94" s="7">
        <v>26</v>
      </c>
      <c r="F94" s="7">
        <v>4</v>
      </c>
      <c r="G94" s="7">
        <v>8</v>
      </c>
      <c r="H94" s="7">
        <v>2</v>
      </c>
      <c r="I94" s="7">
        <v>7</v>
      </c>
      <c r="J94" s="7"/>
      <c r="K94" s="7">
        <v>3</v>
      </c>
      <c r="L94" s="9" t="s">
        <v>28</v>
      </c>
    </row>
    <row r="95" spans="1:12" x14ac:dyDescent="0.2">
      <c r="A95" s="10">
        <v>43642</v>
      </c>
      <c r="B95" s="6">
        <f t="shared" si="4"/>
        <v>52</v>
      </c>
      <c r="C95" s="7">
        <v>14</v>
      </c>
      <c r="D95" s="7">
        <v>10</v>
      </c>
      <c r="E95" s="7">
        <v>14</v>
      </c>
      <c r="F95" s="7">
        <v>3</v>
      </c>
      <c r="G95" s="7"/>
      <c r="H95" s="7"/>
      <c r="I95" s="7"/>
      <c r="J95" s="7"/>
      <c r="K95" s="7">
        <v>11</v>
      </c>
      <c r="L95" s="9" t="s">
        <v>144</v>
      </c>
    </row>
    <row r="96" spans="1:12" x14ac:dyDescent="0.2">
      <c r="A96" s="10">
        <v>43643</v>
      </c>
      <c r="B96" s="6">
        <f t="shared" si="4"/>
        <v>49</v>
      </c>
      <c r="C96" s="7">
        <v>25</v>
      </c>
      <c r="D96" s="7">
        <v>12</v>
      </c>
      <c r="E96" s="7">
        <v>5</v>
      </c>
      <c r="F96" s="7">
        <v>3</v>
      </c>
      <c r="G96" s="7">
        <v>1</v>
      </c>
      <c r="H96" s="7">
        <v>2</v>
      </c>
      <c r="I96" s="7"/>
      <c r="J96" s="7"/>
      <c r="K96" s="7">
        <v>1</v>
      </c>
      <c r="L96" s="9" t="s">
        <v>71</v>
      </c>
    </row>
    <row r="97" spans="1:12" x14ac:dyDescent="0.2">
      <c r="A97" s="10">
        <v>43644</v>
      </c>
      <c r="B97" s="6">
        <f t="shared" si="4"/>
        <v>42</v>
      </c>
      <c r="C97" s="7">
        <v>12</v>
      </c>
      <c r="D97" s="7">
        <v>18</v>
      </c>
      <c r="E97" s="7">
        <v>9</v>
      </c>
      <c r="F97" s="7">
        <v>2</v>
      </c>
      <c r="G97" s="7">
        <v>1</v>
      </c>
      <c r="H97" s="7"/>
      <c r="I97" s="7"/>
      <c r="J97" s="7"/>
      <c r="K97" s="7"/>
      <c r="L97" s="9"/>
    </row>
    <row r="98" spans="1:12" x14ac:dyDescent="0.2">
      <c r="A98" s="5">
        <v>43645</v>
      </c>
      <c r="B98" s="6">
        <f t="shared" si="4"/>
        <v>100</v>
      </c>
      <c r="C98" s="7">
        <v>51</v>
      </c>
      <c r="D98" s="7">
        <v>21</v>
      </c>
      <c r="E98" s="7">
        <v>15</v>
      </c>
      <c r="F98" s="7"/>
      <c r="G98" s="7"/>
      <c r="H98" s="7"/>
      <c r="I98" s="7">
        <v>4</v>
      </c>
      <c r="J98" s="7"/>
      <c r="K98" s="7">
        <v>9</v>
      </c>
      <c r="L98" s="9" t="s">
        <v>146</v>
      </c>
    </row>
    <row r="99" spans="1:12" x14ac:dyDescent="0.2">
      <c r="A99" s="5">
        <v>43646</v>
      </c>
      <c r="B99" s="6">
        <f t="shared" si="4"/>
        <v>119</v>
      </c>
      <c r="C99" s="7">
        <v>109</v>
      </c>
      <c r="D99" s="7">
        <v>4</v>
      </c>
      <c r="E99" s="7"/>
      <c r="F99" s="7"/>
      <c r="G99" s="7"/>
      <c r="H99" s="7"/>
      <c r="I99" s="7"/>
      <c r="J99" s="7">
        <v>2</v>
      </c>
      <c r="K99" s="7">
        <v>4</v>
      </c>
      <c r="L99" s="9" t="s">
        <v>28</v>
      </c>
    </row>
    <row r="100" spans="1:12" x14ac:dyDescent="0.2">
      <c r="A100" s="5" t="s">
        <v>20</v>
      </c>
      <c r="B100" s="6">
        <f t="shared" si="4"/>
        <v>3183</v>
      </c>
      <c r="C100" s="19">
        <f t="shared" ref="C100:K100" si="5">SUM(C70:C99)</f>
        <v>1425</v>
      </c>
      <c r="D100" s="19">
        <f t="shared" si="5"/>
        <v>623</v>
      </c>
      <c r="E100" s="19">
        <f t="shared" si="5"/>
        <v>559</v>
      </c>
      <c r="F100" s="19">
        <f t="shared" si="5"/>
        <v>126</v>
      </c>
      <c r="G100" s="19">
        <f t="shared" si="5"/>
        <v>71</v>
      </c>
      <c r="H100" s="19">
        <f t="shared" si="5"/>
        <v>39</v>
      </c>
      <c r="I100" s="19">
        <f t="shared" si="5"/>
        <v>102</v>
      </c>
      <c r="J100" s="19">
        <f t="shared" si="5"/>
        <v>44</v>
      </c>
      <c r="K100" s="19">
        <f t="shared" si="5"/>
        <v>194</v>
      </c>
      <c r="L100" s="37"/>
    </row>
    <row r="101" spans="1:12" ht="18.75" x14ac:dyDescent="0.3">
      <c r="A101" s="222" t="s">
        <v>147</v>
      </c>
      <c r="B101" s="222">
        <f t="shared" si="4"/>
        <v>0</v>
      </c>
      <c r="C101" s="222"/>
      <c r="D101" s="222"/>
      <c r="E101" s="222"/>
      <c r="F101" s="222"/>
      <c r="G101" s="222"/>
      <c r="H101" s="222"/>
      <c r="I101" s="222"/>
      <c r="J101" s="222"/>
      <c r="K101" s="222"/>
      <c r="L101" s="9"/>
    </row>
    <row r="102" spans="1:12" ht="15" x14ac:dyDescent="0.25">
      <c r="A102" s="3" t="s">
        <v>1</v>
      </c>
      <c r="B102" s="6">
        <f t="shared" ref="B102:B133" si="6">SUM(C102:K102)</f>
        <v>0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3" t="s">
        <v>11</v>
      </c>
      <c r="L102" s="9"/>
    </row>
    <row r="103" spans="1:12" x14ac:dyDescent="0.2">
      <c r="A103" s="10">
        <v>43647</v>
      </c>
      <c r="B103" s="6">
        <f t="shared" si="6"/>
        <v>48</v>
      </c>
      <c r="C103" s="7">
        <v>10</v>
      </c>
      <c r="D103" s="7">
        <v>8</v>
      </c>
      <c r="E103" s="7">
        <v>10</v>
      </c>
      <c r="F103" s="7">
        <v>14</v>
      </c>
      <c r="G103" s="7">
        <v>4</v>
      </c>
      <c r="H103" s="7"/>
      <c r="I103" s="7"/>
      <c r="J103" s="7"/>
      <c r="K103" s="7">
        <v>2</v>
      </c>
      <c r="L103" s="9" t="s">
        <v>100</v>
      </c>
    </row>
    <row r="104" spans="1:12" x14ac:dyDescent="0.2">
      <c r="A104" s="10">
        <v>43648</v>
      </c>
      <c r="B104" s="6">
        <f t="shared" si="6"/>
        <v>107</v>
      </c>
      <c r="C104" s="7">
        <v>32</v>
      </c>
      <c r="D104" s="7">
        <v>17</v>
      </c>
      <c r="E104" s="7">
        <v>16</v>
      </c>
      <c r="F104" s="7">
        <v>2</v>
      </c>
      <c r="G104" s="7">
        <v>2</v>
      </c>
      <c r="H104" s="7">
        <v>11</v>
      </c>
      <c r="I104" s="7">
        <v>2</v>
      </c>
      <c r="J104" s="7">
        <v>2</v>
      </c>
      <c r="K104" s="7">
        <v>23</v>
      </c>
      <c r="L104" s="9" t="s">
        <v>148</v>
      </c>
    </row>
    <row r="105" spans="1:12" x14ac:dyDescent="0.2">
      <c r="A105" s="10">
        <v>43649</v>
      </c>
      <c r="B105" s="23">
        <f t="shared" si="6"/>
        <v>71</v>
      </c>
      <c r="C105" s="7">
        <v>14</v>
      </c>
      <c r="D105" s="7">
        <v>11</v>
      </c>
      <c r="E105" s="7">
        <v>16</v>
      </c>
      <c r="F105" s="7">
        <v>4</v>
      </c>
      <c r="G105" s="7"/>
      <c r="H105" s="7">
        <v>14</v>
      </c>
      <c r="I105" s="7">
        <v>4</v>
      </c>
      <c r="J105" s="7">
        <v>2</v>
      </c>
      <c r="K105" s="7">
        <v>6</v>
      </c>
      <c r="L105" s="9" t="s">
        <v>149</v>
      </c>
    </row>
    <row r="106" spans="1:12" x14ac:dyDescent="0.2">
      <c r="A106" s="10">
        <v>43650</v>
      </c>
      <c r="B106" s="23">
        <f t="shared" si="6"/>
        <v>98</v>
      </c>
      <c r="C106" s="7">
        <v>25</v>
      </c>
      <c r="D106" s="7">
        <v>30</v>
      </c>
      <c r="E106" s="7">
        <v>15</v>
      </c>
      <c r="F106" s="7">
        <v>4</v>
      </c>
      <c r="G106" s="7">
        <v>2</v>
      </c>
      <c r="H106" s="7">
        <v>6</v>
      </c>
      <c r="I106" s="7">
        <v>6</v>
      </c>
      <c r="J106" s="7"/>
      <c r="K106" s="7">
        <v>10</v>
      </c>
      <c r="L106" s="9" t="s">
        <v>150</v>
      </c>
    </row>
    <row r="107" spans="1:12" x14ac:dyDescent="0.2">
      <c r="A107" s="10">
        <v>43651</v>
      </c>
      <c r="B107" s="23">
        <f t="shared" si="6"/>
        <v>126</v>
      </c>
      <c r="C107" s="7">
        <v>48</v>
      </c>
      <c r="D107" s="7">
        <v>20</v>
      </c>
      <c r="E107" s="7">
        <v>34</v>
      </c>
      <c r="F107" s="7">
        <v>6</v>
      </c>
      <c r="G107" s="7">
        <v>2</v>
      </c>
      <c r="H107" s="7"/>
      <c r="I107" s="7">
        <v>6</v>
      </c>
      <c r="J107" s="7"/>
      <c r="K107" s="7">
        <v>10</v>
      </c>
      <c r="L107" s="9" t="s">
        <v>151</v>
      </c>
    </row>
    <row r="108" spans="1:12" x14ac:dyDescent="0.2">
      <c r="A108" s="5">
        <v>43652</v>
      </c>
      <c r="B108" s="23">
        <f t="shared" si="6"/>
        <v>95</v>
      </c>
      <c r="C108" s="7">
        <v>64</v>
      </c>
      <c r="D108" s="7">
        <v>7</v>
      </c>
      <c r="E108" s="7">
        <v>8</v>
      </c>
      <c r="F108" s="7">
        <v>6</v>
      </c>
      <c r="G108" s="7"/>
      <c r="H108" s="7"/>
      <c r="I108" s="7"/>
      <c r="J108" s="7">
        <v>2</v>
      </c>
      <c r="K108" s="7">
        <v>8</v>
      </c>
      <c r="L108" s="9" t="s">
        <v>152</v>
      </c>
    </row>
    <row r="109" spans="1:12" x14ac:dyDescent="0.2">
      <c r="A109" s="5">
        <v>43653</v>
      </c>
      <c r="B109" s="23">
        <f t="shared" si="6"/>
        <v>89</v>
      </c>
      <c r="C109" s="7">
        <v>65</v>
      </c>
      <c r="D109" s="7">
        <v>8</v>
      </c>
      <c r="E109" s="7">
        <v>4</v>
      </c>
      <c r="F109" s="7">
        <v>5</v>
      </c>
      <c r="G109" s="7"/>
      <c r="H109" s="7"/>
      <c r="I109" s="7">
        <v>4</v>
      </c>
      <c r="J109" s="7">
        <v>2</v>
      </c>
      <c r="K109" s="7">
        <v>1</v>
      </c>
      <c r="L109" s="9" t="s">
        <v>153</v>
      </c>
    </row>
    <row r="110" spans="1:12" x14ac:dyDescent="0.2">
      <c r="A110" s="10">
        <v>43654</v>
      </c>
      <c r="B110" s="23">
        <f t="shared" si="6"/>
        <v>55</v>
      </c>
      <c r="C110" s="7">
        <v>17</v>
      </c>
      <c r="D110" s="7">
        <v>6</v>
      </c>
      <c r="E110" s="7">
        <v>12</v>
      </c>
      <c r="F110" s="7"/>
      <c r="G110" s="7"/>
      <c r="H110" s="7">
        <v>2</v>
      </c>
      <c r="I110" s="7">
        <v>3</v>
      </c>
      <c r="J110" s="7">
        <v>1</v>
      </c>
      <c r="K110" s="7">
        <v>14</v>
      </c>
      <c r="L110" s="9" t="s">
        <v>154</v>
      </c>
    </row>
    <row r="111" spans="1:12" x14ac:dyDescent="0.2">
      <c r="A111" s="10">
        <v>43655</v>
      </c>
      <c r="B111" s="23">
        <f t="shared" si="6"/>
        <v>68</v>
      </c>
      <c r="C111" s="7">
        <v>15</v>
      </c>
      <c r="D111" s="7">
        <v>28</v>
      </c>
      <c r="E111" s="7">
        <v>6</v>
      </c>
      <c r="F111" s="7">
        <v>2</v>
      </c>
      <c r="G111" s="7">
        <v>6</v>
      </c>
      <c r="H111" s="7">
        <v>2</v>
      </c>
      <c r="I111" s="7">
        <v>1</v>
      </c>
      <c r="J111" s="7"/>
      <c r="K111" s="7">
        <v>8</v>
      </c>
      <c r="L111" s="9" t="s">
        <v>155</v>
      </c>
    </row>
    <row r="112" spans="1:12" x14ac:dyDescent="0.2">
      <c r="A112" s="10">
        <v>43656</v>
      </c>
      <c r="B112" s="23">
        <f t="shared" si="6"/>
        <v>108</v>
      </c>
      <c r="C112" s="7">
        <v>32</v>
      </c>
      <c r="D112" s="7">
        <v>41</v>
      </c>
      <c r="E112" s="7">
        <v>14</v>
      </c>
      <c r="F112" s="7">
        <v>2</v>
      </c>
      <c r="G112" s="7">
        <v>6</v>
      </c>
      <c r="H112" s="7"/>
      <c r="I112" s="7">
        <v>13</v>
      </c>
      <c r="J112" s="7"/>
      <c r="K112" s="7"/>
      <c r="L112" s="9"/>
    </row>
    <row r="113" spans="1:12" x14ac:dyDescent="0.2">
      <c r="A113" s="10">
        <v>43657</v>
      </c>
      <c r="B113" s="23">
        <f t="shared" si="6"/>
        <v>103</v>
      </c>
      <c r="C113" s="7">
        <v>23</v>
      </c>
      <c r="D113" s="7">
        <v>20</v>
      </c>
      <c r="E113" s="7">
        <v>37</v>
      </c>
      <c r="F113" s="7">
        <v>10</v>
      </c>
      <c r="G113" s="7">
        <v>4</v>
      </c>
      <c r="H113" s="7">
        <v>5</v>
      </c>
      <c r="I113" s="7"/>
      <c r="J113" s="7"/>
      <c r="K113" s="7">
        <v>4</v>
      </c>
      <c r="L113" s="9" t="s">
        <v>156</v>
      </c>
    </row>
    <row r="114" spans="1:12" x14ac:dyDescent="0.2">
      <c r="A114" s="10">
        <v>43658</v>
      </c>
      <c r="B114" s="23">
        <f t="shared" si="6"/>
        <v>95</v>
      </c>
      <c r="C114" s="7">
        <v>42</v>
      </c>
      <c r="D114" s="7">
        <v>26</v>
      </c>
      <c r="E114" s="7">
        <v>2</v>
      </c>
      <c r="F114" s="7">
        <v>12</v>
      </c>
      <c r="G114" s="7">
        <v>3</v>
      </c>
      <c r="H114" s="7">
        <v>1</v>
      </c>
      <c r="I114" s="7">
        <v>3</v>
      </c>
      <c r="J114" s="7">
        <v>2</v>
      </c>
      <c r="K114" s="7">
        <v>4</v>
      </c>
      <c r="L114" s="9" t="s">
        <v>157</v>
      </c>
    </row>
    <row r="115" spans="1:12" x14ac:dyDescent="0.2">
      <c r="A115" s="5">
        <v>43659</v>
      </c>
      <c r="B115" s="23">
        <f t="shared" si="6"/>
        <v>94</v>
      </c>
      <c r="C115" s="7">
        <v>52</v>
      </c>
      <c r="D115" s="7">
        <v>22</v>
      </c>
      <c r="E115" s="7">
        <v>8</v>
      </c>
      <c r="F115" s="7">
        <v>1</v>
      </c>
      <c r="G115" s="7"/>
      <c r="H115" s="7"/>
      <c r="I115" s="7">
        <v>4</v>
      </c>
      <c r="J115" s="7"/>
      <c r="K115" s="7">
        <v>7</v>
      </c>
      <c r="L115" s="9" t="s">
        <v>158</v>
      </c>
    </row>
    <row r="116" spans="1:12" x14ac:dyDescent="0.2">
      <c r="A116" s="5">
        <v>43660</v>
      </c>
      <c r="B116" s="23">
        <f t="shared" si="6"/>
        <v>112</v>
      </c>
      <c r="C116" s="7">
        <v>71</v>
      </c>
      <c r="D116" s="7">
        <v>26</v>
      </c>
      <c r="E116" s="7">
        <v>7</v>
      </c>
      <c r="F116" s="7">
        <v>1</v>
      </c>
      <c r="G116" s="7"/>
      <c r="H116" s="7">
        <v>4</v>
      </c>
      <c r="I116" s="7"/>
      <c r="J116" s="7"/>
      <c r="K116" s="7">
        <v>3</v>
      </c>
      <c r="L116" s="9" t="s">
        <v>47</v>
      </c>
    </row>
    <row r="117" spans="1:12" x14ac:dyDescent="0.2">
      <c r="A117" s="10">
        <v>43661</v>
      </c>
      <c r="B117" s="23">
        <f t="shared" si="6"/>
        <v>66</v>
      </c>
      <c r="C117" s="7">
        <v>8</v>
      </c>
      <c r="D117" s="7">
        <v>23</v>
      </c>
      <c r="E117" s="7">
        <v>22</v>
      </c>
      <c r="F117" s="7">
        <v>7</v>
      </c>
      <c r="G117" s="7"/>
      <c r="H117" s="7"/>
      <c r="I117" s="7">
        <v>4</v>
      </c>
      <c r="J117" s="7"/>
      <c r="K117" s="7">
        <v>2</v>
      </c>
      <c r="L117" s="9" t="s">
        <v>53</v>
      </c>
    </row>
    <row r="118" spans="1:12" x14ac:dyDescent="0.2">
      <c r="A118" s="10">
        <v>43662</v>
      </c>
      <c r="B118" s="23">
        <f t="shared" si="6"/>
        <v>77</v>
      </c>
      <c r="C118" s="7">
        <v>17</v>
      </c>
      <c r="D118" s="7">
        <v>31</v>
      </c>
      <c r="E118" s="7">
        <v>16</v>
      </c>
      <c r="F118" s="7">
        <v>2</v>
      </c>
      <c r="G118" s="7">
        <v>7</v>
      </c>
      <c r="H118" s="7">
        <v>2</v>
      </c>
      <c r="I118" s="7">
        <v>2</v>
      </c>
      <c r="J118" s="7"/>
      <c r="K118" s="7"/>
      <c r="L118" s="9"/>
    </row>
    <row r="119" spans="1:12" x14ac:dyDescent="0.2">
      <c r="A119" s="10">
        <v>43663</v>
      </c>
      <c r="B119" s="23">
        <f t="shared" si="6"/>
        <v>76</v>
      </c>
      <c r="C119" s="7">
        <v>34</v>
      </c>
      <c r="D119" s="7">
        <v>26</v>
      </c>
      <c r="E119" s="7">
        <v>9</v>
      </c>
      <c r="F119" s="7"/>
      <c r="G119" s="7"/>
      <c r="H119" s="7"/>
      <c r="I119" s="7">
        <v>1</v>
      </c>
      <c r="J119" s="7"/>
      <c r="K119" s="7">
        <v>6</v>
      </c>
      <c r="L119" s="9" t="s">
        <v>159</v>
      </c>
    </row>
    <row r="120" spans="1:12" x14ac:dyDescent="0.2">
      <c r="A120" s="10">
        <v>43664</v>
      </c>
      <c r="B120" s="23">
        <f t="shared" si="6"/>
        <v>130</v>
      </c>
      <c r="C120" s="7">
        <v>43</v>
      </c>
      <c r="D120" s="7">
        <v>25</v>
      </c>
      <c r="E120" s="7">
        <v>14</v>
      </c>
      <c r="F120" s="7">
        <v>16</v>
      </c>
      <c r="G120" s="7"/>
      <c r="H120" s="7">
        <v>18</v>
      </c>
      <c r="I120" s="7">
        <v>10</v>
      </c>
      <c r="J120" s="7"/>
      <c r="K120" s="7">
        <v>4</v>
      </c>
      <c r="L120" s="9" t="s">
        <v>160</v>
      </c>
    </row>
    <row r="121" spans="1:12" x14ac:dyDescent="0.2">
      <c r="A121" s="10">
        <v>43665</v>
      </c>
      <c r="B121" s="23">
        <f t="shared" si="6"/>
        <v>137</v>
      </c>
      <c r="C121" s="7">
        <v>57</v>
      </c>
      <c r="D121" s="7">
        <v>28</v>
      </c>
      <c r="E121" s="7">
        <v>24</v>
      </c>
      <c r="F121" s="7">
        <v>2</v>
      </c>
      <c r="G121" s="7">
        <v>8</v>
      </c>
      <c r="H121" s="7">
        <v>9</v>
      </c>
      <c r="I121" s="7">
        <v>6</v>
      </c>
      <c r="J121" s="7"/>
      <c r="K121" s="7">
        <v>3</v>
      </c>
      <c r="L121" s="9" t="s">
        <v>71</v>
      </c>
    </row>
    <row r="122" spans="1:12" x14ac:dyDescent="0.2">
      <c r="A122" s="5">
        <v>43666</v>
      </c>
      <c r="B122" s="23">
        <f t="shared" si="6"/>
        <v>99</v>
      </c>
      <c r="C122" s="7">
        <v>54</v>
      </c>
      <c r="D122" s="7">
        <v>22</v>
      </c>
      <c r="E122" s="7">
        <v>12</v>
      </c>
      <c r="F122" s="7">
        <v>2</v>
      </c>
      <c r="G122" s="7">
        <v>1</v>
      </c>
      <c r="H122" s="7"/>
      <c r="I122" s="7">
        <v>4</v>
      </c>
      <c r="J122" s="7"/>
      <c r="K122" s="7">
        <v>4</v>
      </c>
      <c r="L122" s="9" t="s">
        <v>161</v>
      </c>
    </row>
    <row r="123" spans="1:12" x14ac:dyDescent="0.2">
      <c r="A123" s="5">
        <v>43667</v>
      </c>
      <c r="B123" s="23">
        <f t="shared" si="6"/>
        <v>131</v>
      </c>
      <c r="C123" s="7">
        <v>98</v>
      </c>
      <c r="D123" s="7">
        <v>13</v>
      </c>
      <c r="E123" s="7">
        <v>11</v>
      </c>
      <c r="F123" s="7"/>
      <c r="G123" s="7"/>
      <c r="H123" s="7">
        <v>5</v>
      </c>
      <c r="I123" s="7">
        <v>2</v>
      </c>
      <c r="J123" s="7"/>
      <c r="K123" s="7">
        <v>2</v>
      </c>
      <c r="L123" s="9" t="s">
        <v>113</v>
      </c>
    </row>
    <row r="124" spans="1:12" x14ac:dyDescent="0.2">
      <c r="A124" s="10">
        <v>43668</v>
      </c>
      <c r="B124" s="23">
        <f t="shared" si="6"/>
        <v>82</v>
      </c>
      <c r="C124" s="7">
        <v>28</v>
      </c>
      <c r="D124" s="7">
        <v>34</v>
      </c>
      <c r="E124" s="7">
        <v>15</v>
      </c>
      <c r="F124" s="7"/>
      <c r="G124" s="7"/>
      <c r="H124" s="7">
        <v>2</v>
      </c>
      <c r="I124" s="7">
        <v>1</v>
      </c>
      <c r="J124" s="7"/>
      <c r="K124" s="7">
        <v>2</v>
      </c>
      <c r="L124" s="9" t="s">
        <v>71</v>
      </c>
    </row>
    <row r="125" spans="1:12" x14ac:dyDescent="0.2">
      <c r="A125" s="10">
        <v>43669</v>
      </c>
      <c r="B125" s="23">
        <f t="shared" si="6"/>
        <v>92</v>
      </c>
      <c r="C125" s="7">
        <v>31</v>
      </c>
      <c r="D125" s="7">
        <v>21</v>
      </c>
      <c r="E125" s="7">
        <v>12</v>
      </c>
      <c r="F125" s="7">
        <v>7</v>
      </c>
      <c r="G125" s="7">
        <v>4</v>
      </c>
      <c r="H125" s="7">
        <v>3</v>
      </c>
      <c r="I125" s="7">
        <v>10</v>
      </c>
      <c r="J125" s="7"/>
      <c r="K125" s="7">
        <v>4</v>
      </c>
      <c r="L125" s="9" t="s">
        <v>162</v>
      </c>
    </row>
    <row r="126" spans="1:12" x14ac:dyDescent="0.2">
      <c r="A126" s="10">
        <v>43670</v>
      </c>
      <c r="B126" s="23">
        <f t="shared" si="6"/>
        <v>157</v>
      </c>
      <c r="C126" s="7">
        <v>37</v>
      </c>
      <c r="D126" s="7">
        <v>23</v>
      </c>
      <c r="E126" s="7">
        <v>20</v>
      </c>
      <c r="F126" s="7">
        <v>2</v>
      </c>
      <c r="G126" s="7">
        <v>2</v>
      </c>
      <c r="H126" s="7">
        <v>7</v>
      </c>
      <c r="I126" s="7">
        <v>6</v>
      </c>
      <c r="J126" s="7"/>
      <c r="K126" s="7">
        <v>60</v>
      </c>
      <c r="L126" s="9" t="s">
        <v>163</v>
      </c>
    </row>
    <row r="127" spans="1:12" x14ac:dyDescent="0.2">
      <c r="A127" s="10">
        <v>43671</v>
      </c>
      <c r="B127" s="23">
        <f t="shared" si="6"/>
        <v>90</v>
      </c>
      <c r="C127" s="7">
        <v>33</v>
      </c>
      <c r="D127" s="7">
        <v>23</v>
      </c>
      <c r="E127" s="7">
        <v>11</v>
      </c>
      <c r="F127" s="7"/>
      <c r="G127" s="7">
        <v>6</v>
      </c>
      <c r="H127" s="7">
        <v>4</v>
      </c>
      <c r="I127" s="7">
        <v>6</v>
      </c>
      <c r="J127" s="7"/>
      <c r="K127" s="7">
        <v>7</v>
      </c>
      <c r="L127" s="9" t="s">
        <v>164</v>
      </c>
    </row>
    <row r="128" spans="1:12" x14ac:dyDescent="0.2">
      <c r="A128" s="10">
        <v>43672</v>
      </c>
      <c r="B128" s="23">
        <f t="shared" si="6"/>
        <v>83</v>
      </c>
      <c r="C128" s="7">
        <v>26</v>
      </c>
      <c r="D128" s="7">
        <v>24</v>
      </c>
      <c r="E128" s="7">
        <v>14</v>
      </c>
      <c r="F128" s="7">
        <v>2</v>
      </c>
      <c r="G128" s="7"/>
      <c r="H128" s="7">
        <v>9</v>
      </c>
      <c r="I128" s="7">
        <v>2</v>
      </c>
      <c r="J128" s="7"/>
      <c r="K128" s="7">
        <v>6</v>
      </c>
      <c r="L128" s="9" t="s">
        <v>165</v>
      </c>
    </row>
    <row r="129" spans="1:12" x14ac:dyDescent="0.2">
      <c r="A129" s="5">
        <v>43673</v>
      </c>
      <c r="B129" s="23">
        <f t="shared" si="6"/>
        <v>55</v>
      </c>
      <c r="C129" s="7">
        <v>21</v>
      </c>
      <c r="D129" s="7">
        <v>9</v>
      </c>
      <c r="E129" s="7">
        <v>9</v>
      </c>
      <c r="F129" s="7">
        <v>8</v>
      </c>
      <c r="G129" s="7"/>
      <c r="H129" s="7"/>
      <c r="I129" s="7">
        <v>4</v>
      </c>
      <c r="J129" s="7"/>
      <c r="K129" s="7">
        <v>4</v>
      </c>
      <c r="L129" s="9" t="s">
        <v>166</v>
      </c>
    </row>
    <row r="130" spans="1:12" x14ac:dyDescent="0.2">
      <c r="A130" s="5">
        <v>43674</v>
      </c>
      <c r="B130" s="23">
        <f t="shared" si="6"/>
        <v>129</v>
      </c>
      <c r="C130" s="7">
        <v>62</v>
      </c>
      <c r="D130" s="7">
        <v>40</v>
      </c>
      <c r="E130" s="7">
        <v>20</v>
      </c>
      <c r="F130" s="7"/>
      <c r="G130" s="7"/>
      <c r="H130" s="7"/>
      <c r="I130" s="7">
        <v>7</v>
      </c>
      <c r="J130" s="7"/>
      <c r="K130" s="7"/>
      <c r="L130" s="9"/>
    </row>
    <row r="131" spans="1:12" x14ac:dyDescent="0.2">
      <c r="A131" s="10">
        <v>43675</v>
      </c>
      <c r="B131" s="23">
        <f t="shared" si="6"/>
        <v>77</v>
      </c>
      <c r="C131" s="7">
        <v>20</v>
      </c>
      <c r="D131" s="7">
        <v>30</v>
      </c>
      <c r="E131" s="7">
        <v>11</v>
      </c>
      <c r="F131" s="7">
        <v>8</v>
      </c>
      <c r="G131" s="7"/>
      <c r="H131" s="7">
        <v>4</v>
      </c>
      <c r="I131" s="7">
        <v>1</v>
      </c>
      <c r="J131" s="7">
        <v>2</v>
      </c>
      <c r="K131" s="7">
        <v>1</v>
      </c>
      <c r="L131" s="9" t="s">
        <v>71</v>
      </c>
    </row>
    <row r="132" spans="1:12" x14ac:dyDescent="0.2">
      <c r="A132" s="10">
        <v>43676</v>
      </c>
      <c r="B132" s="23">
        <f t="shared" si="6"/>
        <v>109</v>
      </c>
      <c r="C132" s="7">
        <v>25</v>
      </c>
      <c r="D132" s="7">
        <v>33</v>
      </c>
      <c r="E132" s="7">
        <v>16</v>
      </c>
      <c r="F132" s="7">
        <v>2</v>
      </c>
      <c r="G132" s="7">
        <v>8</v>
      </c>
      <c r="H132" s="7">
        <v>19</v>
      </c>
      <c r="I132" s="7">
        <v>2</v>
      </c>
      <c r="J132" s="7">
        <v>2</v>
      </c>
      <c r="K132" s="7">
        <v>2</v>
      </c>
      <c r="L132" s="9" t="s">
        <v>47</v>
      </c>
    </row>
    <row r="133" spans="1:12" x14ac:dyDescent="0.2">
      <c r="A133" s="10">
        <v>43677</v>
      </c>
      <c r="B133" s="23">
        <f t="shared" si="6"/>
        <v>123</v>
      </c>
      <c r="C133" s="7">
        <v>34</v>
      </c>
      <c r="D133" s="7">
        <v>34</v>
      </c>
      <c r="E133" s="7">
        <v>21</v>
      </c>
      <c r="F133" s="7">
        <v>8</v>
      </c>
      <c r="G133" s="7">
        <v>6</v>
      </c>
      <c r="H133" s="7">
        <v>9</v>
      </c>
      <c r="I133" s="7">
        <v>7</v>
      </c>
      <c r="J133" s="7"/>
      <c r="K133" s="7">
        <v>4</v>
      </c>
      <c r="L133" s="9" t="s">
        <v>162</v>
      </c>
    </row>
    <row r="134" spans="1:12" x14ac:dyDescent="0.2">
      <c r="A134" s="24" t="s">
        <v>20</v>
      </c>
      <c r="B134" s="25">
        <f t="shared" ref="B134:K134" si="7">SUM(B103:B133)</f>
        <v>2982</v>
      </c>
      <c r="C134" s="25">
        <f t="shared" si="7"/>
        <v>1138</v>
      </c>
      <c r="D134" s="25">
        <f t="shared" si="7"/>
        <v>709</v>
      </c>
      <c r="E134" s="25">
        <f t="shared" si="7"/>
        <v>446</v>
      </c>
      <c r="F134" s="25">
        <f t="shared" si="7"/>
        <v>135</v>
      </c>
      <c r="G134" s="25">
        <f t="shared" si="7"/>
        <v>71</v>
      </c>
      <c r="H134" s="25">
        <f t="shared" si="7"/>
        <v>136</v>
      </c>
      <c r="I134" s="25">
        <f t="shared" si="7"/>
        <v>121</v>
      </c>
      <c r="J134" s="25">
        <f t="shared" si="7"/>
        <v>15</v>
      </c>
      <c r="K134" s="25">
        <f t="shared" si="7"/>
        <v>211</v>
      </c>
      <c r="L134" s="9"/>
    </row>
    <row r="135" spans="1:12" ht="18.75" x14ac:dyDescent="0.3">
      <c r="A135" s="225" t="s">
        <v>167</v>
      </c>
      <c r="B135" s="225"/>
      <c r="C135" s="225"/>
      <c r="D135" s="225"/>
      <c r="E135" s="225"/>
      <c r="F135" s="225"/>
      <c r="G135" s="225"/>
      <c r="H135" s="225"/>
      <c r="I135" s="225"/>
      <c r="J135" s="225"/>
      <c r="K135" s="225"/>
      <c r="L135" s="9"/>
    </row>
    <row r="136" spans="1:12" ht="15" x14ac:dyDescent="0.25">
      <c r="A136" s="3" t="s">
        <v>1</v>
      </c>
      <c r="B136" s="3" t="s">
        <v>2</v>
      </c>
      <c r="C136" s="3" t="s">
        <v>3</v>
      </c>
      <c r="D136" s="3" t="s">
        <v>4</v>
      </c>
      <c r="E136" s="3" t="s">
        <v>5</v>
      </c>
      <c r="F136" s="3" t="s">
        <v>6</v>
      </c>
      <c r="G136" s="3" t="s">
        <v>7</v>
      </c>
      <c r="H136" s="3" t="s">
        <v>8</v>
      </c>
      <c r="I136" s="3" t="s">
        <v>9</v>
      </c>
      <c r="J136" s="3" t="s">
        <v>10</v>
      </c>
      <c r="K136" s="3" t="s">
        <v>11</v>
      </c>
      <c r="L136" s="9"/>
    </row>
    <row r="137" spans="1:12" x14ac:dyDescent="0.2">
      <c r="A137" s="38">
        <v>43678</v>
      </c>
      <c r="B137" s="6">
        <f t="shared" ref="B137:B167" si="8">SUM(C137:K137)</f>
        <v>113</v>
      </c>
      <c r="C137" s="7">
        <v>23</v>
      </c>
      <c r="D137" s="7">
        <v>36</v>
      </c>
      <c r="E137" s="7">
        <v>22</v>
      </c>
      <c r="F137" s="7">
        <v>22</v>
      </c>
      <c r="G137" s="7"/>
      <c r="H137" s="7"/>
      <c r="I137" s="7"/>
      <c r="J137" s="7"/>
      <c r="K137" s="7">
        <v>10</v>
      </c>
      <c r="L137" s="9" t="s">
        <v>168</v>
      </c>
    </row>
    <row r="138" spans="1:12" x14ac:dyDescent="0.2">
      <c r="A138" s="38">
        <v>43679</v>
      </c>
      <c r="B138" s="6">
        <f t="shared" si="8"/>
        <v>87</v>
      </c>
      <c r="C138" s="7">
        <v>22</v>
      </c>
      <c r="D138" s="7">
        <v>16</v>
      </c>
      <c r="E138" s="7">
        <v>41</v>
      </c>
      <c r="F138" s="7"/>
      <c r="G138" s="7"/>
      <c r="H138" s="7"/>
      <c r="I138" s="7">
        <v>8</v>
      </c>
      <c r="J138" s="7"/>
      <c r="K138" s="7"/>
      <c r="L138" s="9"/>
    </row>
    <row r="139" spans="1:12" x14ac:dyDescent="0.2">
      <c r="A139" s="5">
        <v>43680</v>
      </c>
      <c r="B139" s="6">
        <f t="shared" si="8"/>
        <v>69</v>
      </c>
      <c r="C139" s="7">
        <v>37</v>
      </c>
      <c r="D139" s="7">
        <v>20</v>
      </c>
      <c r="E139" s="7">
        <v>3</v>
      </c>
      <c r="F139" s="7">
        <v>3</v>
      </c>
      <c r="G139" s="7"/>
      <c r="H139" s="7"/>
      <c r="I139" s="7">
        <v>3</v>
      </c>
      <c r="J139" s="7"/>
      <c r="K139" s="7">
        <v>3</v>
      </c>
      <c r="L139" s="9" t="s">
        <v>169</v>
      </c>
    </row>
    <row r="140" spans="1:12" x14ac:dyDescent="0.2">
      <c r="A140" s="5">
        <v>43681</v>
      </c>
      <c r="B140" s="6">
        <f t="shared" si="8"/>
        <v>128</v>
      </c>
      <c r="C140" s="7">
        <v>65</v>
      </c>
      <c r="D140" s="7">
        <v>32</v>
      </c>
      <c r="E140" s="7">
        <v>14</v>
      </c>
      <c r="F140" s="7">
        <v>5</v>
      </c>
      <c r="G140" s="7"/>
      <c r="H140" s="7">
        <v>3</v>
      </c>
      <c r="I140" s="7">
        <v>9</v>
      </c>
      <c r="J140" s="7"/>
      <c r="K140" s="7"/>
      <c r="L140" s="9"/>
    </row>
    <row r="141" spans="1:12" x14ac:dyDescent="0.2">
      <c r="A141" s="38">
        <v>43682</v>
      </c>
      <c r="B141" s="6">
        <f t="shared" si="8"/>
        <v>130</v>
      </c>
      <c r="C141" s="7">
        <v>29</v>
      </c>
      <c r="D141" s="7">
        <v>62</v>
      </c>
      <c r="E141" s="7">
        <v>17</v>
      </c>
      <c r="F141" s="7">
        <v>2</v>
      </c>
      <c r="G141" s="7">
        <v>3</v>
      </c>
      <c r="H141" s="7">
        <v>5</v>
      </c>
      <c r="I141" s="7">
        <v>5</v>
      </c>
      <c r="J141" s="7"/>
      <c r="K141" s="7">
        <v>7</v>
      </c>
      <c r="L141" s="9" t="s">
        <v>170</v>
      </c>
    </row>
    <row r="142" spans="1:12" x14ac:dyDescent="0.2">
      <c r="A142" s="38">
        <v>43683</v>
      </c>
      <c r="B142" s="6">
        <f t="shared" si="8"/>
        <v>159</v>
      </c>
      <c r="C142" s="7">
        <v>39</v>
      </c>
      <c r="D142" s="7">
        <v>99</v>
      </c>
      <c r="E142" s="7">
        <v>6</v>
      </c>
      <c r="F142" s="7">
        <v>2</v>
      </c>
      <c r="G142" s="7">
        <v>5</v>
      </c>
      <c r="H142" s="7">
        <v>4</v>
      </c>
      <c r="I142" s="7"/>
      <c r="J142" s="7"/>
      <c r="K142" s="7">
        <v>4</v>
      </c>
      <c r="L142" s="9" t="s">
        <v>55</v>
      </c>
    </row>
    <row r="143" spans="1:12" x14ac:dyDescent="0.2">
      <c r="A143" s="38">
        <v>43684</v>
      </c>
      <c r="B143" s="6">
        <f t="shared" si="8"/>
        <v>84</v>
      </c>
      <c r="C143" s="7">
        <v>6</v>
      </c>
      <c r="D143" s="7">
        <v>41</v>
      </c>
      <c r="E143" s="7">
        <v>24</v>
      </c>
      <c r="F143" s="7">
        <v>3</v>
      </c>
      <c r="G143" s="7"/>
      <c r="H143" s="7">
        <v>1</v>
      </c>
      <c r="I143" s="7">
        <v>6</v>
      </c>
      <c r="J143" s="7"/>
      <c r="K143" s="7">
        <v>3</v>
      </c>
      <c r="L143" s="9" t="s">
        <v>47</v>
      </c>
    </row>
    <row r="144" spans="1:12" x14ac:dyDescent="0.2">
      <c r="A144" s="38">
        <v>43685</v>
      </c>
      <c r="B144" s="6">
        <f t="shared" si="8"/>
        <v>149</v>
      </c>
      <c r="C144" s="7">
        <v>43</v>
      </c>
      <c r="D144" s="7">
        <v>40</v>
      </c>
      <c r="E144" s="7">
        <v>22</v>
      </c>
      <c r="F144" s="7">
        <v>6</v>
      </c>
      <c r="G144" s="7">
        <v>4</v>
      </c>
      <c r="H144" s="7">
        <v>4</v>
      </c>
      <c r="I144" s="7">
        <v>26</v>
      </c>
      <c r="J144" s="7"/>
      <c r="K144" s="7">
        <v>4</v>
      </c>
      <c r="L144" s="9" t="s">
        <v>22</v>
      </c>
    </row>
    <row r="145" spans="1:12" x14ac:dyDescent="0.2">
      <c r="A145" s="38">
        <v>43686</v>
      </c>
      <c r="B145" s="6">
        <f t="shared" si="8"/>
        <v>114</v>
      </c>
      <c r="C145" s="7">
        <v>58</v>
      </c>
      <c r="D145" s="7">
        <v>23</v>
      </c>
      <c r="E145" s="7">
        <v>8</v>
      </c>
      <c r="F145" s="7">
        <v>7</v>
      </c>
      <c r="G145" s="7">
        <v>8</v>
      </c>
      <c r="H145" s="7">
        <v>2</v>
      </c>
      <c r="I145" s="7">
        <v>6</v>
      </c>
      <c r="J145" s="7"/>
      <c r="K145" s="7">
        <v>2</v>
      </c>
      <c r="L145" s="9" t="s">
        <v>28</v>
      </c>
    </row>
    <row r="146" spans="1:12" x14ac:dyDescent="0.2">
      <c r="A146" s="5">
        <v>43687</v>
      </c>
      <c r="B146" s="6">
        <f t="shared" si="8"/>
        <v>173</v>
      </c>
      <c r="C146" s="7">
        <v>93</v>
      </c>
      <c r="D146" s="7">
        <v>67</v>
      </c>
      <c r="E146" s="7">
        <v>8</v>
      </c>
      <c r="F146" s="7"/>
      <c r="G146" s="7"/>
      <c r="H146" s="7"/>
      <c r="I146" s="7">
        <v>4</v>
      </c>
      <c r="J146" s="7"/>
      <c r="K146" s="7">
        <v>1</v>
      </c>
      <c r="L146" s="9" t="s">
        <v>88</v>
      </c>
    </row>
    <row r="147" spans="1:12" x14ac:dyDescent="0.2">
      <c r="A147" s="5">
        <v>43688</v>
      </c>
      <c r="B147" s="6">
        <f t="shared" si="8"/>
        <v>185</v>
      </c>
      <c r="C147" s="7">
        <v>110</v>
      </c>
      <c r="D147" s="7">
        <v>60</v>
      </c>
      <c r="E147" s="7">
        <v>8</v>
      </c>
      <c r="F147" s="7">
        <v>2</v>
      </c>
      <c r="G147" s="7"/>
      <c r="H147" s="7">
        <v>5</v>
      </c>
      <c r="I147" s="7"/>
      <c r="J147" s="7"/>
      <c r="K147" s="7"/>
      <c r="L147" s="9"/>
    </row>
    <row r="148" spans="1:12" x14ac:dyDescent="0.2">
      <c r="A148" s="38">
        <v>43689</v>
      </c>
      <c r="B148" s="6">
        <f t="shared" si="8"/>
        <v>160</v>
      </c>
      <c r="C148" s="7">
        <v>49</v>
      </c>
      <c r="D148" s="7">
        <v>54</v>
      </c>
      <c r="E148" s="7">
        <v>17</v>
      </c>
      <c r="F148" s="7">
        <v>9</v>
      </c>
      <c r="G148" s="7">
        <v>4</v>
      </c>
      <c r="H148" s="7">
        <v>11</v>
      </c>
      <c r="I148" s="7">
        <v>4</v>
      </c>
      <c r="J148" s="7">
        <v>3</v>
      </c>
      <c r="K148" s="7">
        <v>9</v>
      </c>
      <c r="L148" s="9" t="s">
        <v>171</v>
      </c>
    </row>
    <row r="149" spans="1:12" x14ac:dyDescent="0.2">
      <c r="A149" s="38">
        <v>43690</v>
      </c>
      <c r="B149" s="6">
        <f t="shared" si="8"/>
        <v>234</v>
      </c>
      <c r="C149" s="7">
        <v>106</v>
      </c>
      <c r="D149" s="7">
        <v>65</v>
      </c>
      <c r="E149" s="7">
        <v>29</v>
      </c>
      <c r="F149" s="7">
        <v>9</v>
      </c>
      <c r="G149" s="7">
        <v>10</v>
      </c>
      <c r="H149" s="7">
        <v>6</v>
      </c>
      <c r="I149" s="7">
        <v>5</v>
      </c>
      <c r="J149" s="7"/>
      <c r="K149" s="7">
        <v>4</v>
      </c>
      <c r="L149" s="9" t="s">
        <v>28</v>
      </c>
    </row>
    <row r="150" spans="1:12" x14ac:dyDescent="0.2">
      <c r="A150" s="38">
        <v>43691</v>
      </c>
      <c r="B150" s="6">
        <f t="shared" si="8"/>
        <v>168</v>
      </c>
      <c r="C150" s="7">
        <v>82</v>
      </c>
      <c r="D150" s="7">
        <v>54</v>
      </c>
      <c r="E150" s="7">
        <v>15</v>
      </c>
      <c r="F150" s="7">
        <v>1</v>
      </c>
      <c r="G150" s="7"/>
      <c r="H150" s="7">
        <v>6</v>
      </c>
      <c r="I150" s="7">
        <v>4</v>
      </c>
      <c r="J150" s="7"/>
      <c r="K150" s="7">
        <v>6</v>
      </c>
      <c r="L150" s="9" t="s">
        <v>172</v>
      </c>
    </row>
    <row r="151" spans="1:12" x14ac:dyDescent="0.2">
      <c r="A151" s="38">
        <v>43692</v>
      </c>
      <c r="B151" s="6">
        <f t="shared" si="8"/>
        <v>218</v>
      </c>
      <c r="C151" s="7">
        <v>128</v>
      </c>
      <c r="D151" s="7">
        <v>48</v>
      </c>
      <c r="E151" s="7">
        <v>14</v>
      </c>
      <c r="F151" s="7">
        <v>9</v>
      </c>
      <c r="G151" s="7">
        <v>2</v>
      </c>
      <c r="H151" s="7">
        <v>6</v>
      </c>
      <c r="I151" s="7">
        <v>6</v>
      </c>
      <c r="J151" s="7"/>
      <c r="K151" s="7">
        <v>5</v>
      </c>
      <c r="L151" s="9" t="s">
        <v>173</v>
      </c>
    </row>
    <row r="152" spans="1:12" x14ac:dyDescent="0.2">
      <c r="A152" s="38">
        <v>43693</v>
      </c>
      <c r="B152" s="6">
        <f t="shared" si="8"/>
        <v>154</v>
      </c>
      <c r="C152" s="7">
        <v>71</v>
      </c>
      <c r="D152" s="7">
        <v>31</v>
      </c>
      <c r="E152" s="7">
        <v>37</v>
      </c>
      <c r="F152" s="7"/>
      <c r="G152" s="7"/>
      <c r="H152" s="7">
        <v>5</v>
      </c>
      <c r="I152" s="7">
        <v>5</v>
      </c>
      <c r="J152" s="7"/>
      <c r="K152" s="7">
        <v>5</v>
      </c>
      <c r="L152" s="9" t="s">
        <v>174</v>
      </c>
    </row>
    <row r="153" spans="1:12" x14ac:dyDescent="0.2">
      <c r="A153" s="5">
        <v>43694</v>
      </c>
      <c r="B153" s="6">
        <f t="shared" si="8"/>
        <v>184</v>
      </c>
      <c r="C153" s="7">
        <v>101</v>
      </c>
      <c r="D153" s="7">
        <v>35</v>
      </c>
      <c r="E153" s="7">
        <v>25</v>
      </c>
      <c r="F153" s="7">
        <v>3</v>
      </c>
      <c r="G153" s="7"/>
      <c r="H153" s="7">
        <v>2</v>
      </c>
      <c r="I153" s="7">
        <v>6</v>
      </c>
      <c r="J153" s="7"/>
      <c r="K153" s="7">
        <v>12</v>
      </c>
      <c r="L153" s="9" t="s">
        <v>175</v>
      </c>
    </row>
    <row r="154" spans="1:12" x14ac:dyDescent="0.2">
      <c r="A154" s="5">
        <v>43695</v>
      </c>
      <c r="B154" s="6">
        <f t="shared" si="8"/>
        <v>125</v>
      </c>
      <c r="C154" s="7">
        <v>69</v>
      </c>
      <c r="D154" s="7">
        <v>31</v>
      </c>
      <c r="E154" s="7">
        <v>14</v>
      </c>
      <c r="F154" s="7"/>
      <c r="G154" s="7"/>
      <c r="H154" s="7">
        <v>4</v>
      </c>
      <c r="I154" s="7">
        <v>4</v>
      </c>
      <c r="J154" s="7">
        <v>1</v>
      </c>
      <c r="K154" s="7">
        <v>2</v>
      </c>
      <c r="L154" s="9" t="s">
        <v>113</v>
      </c>
    </row>
    <row r="155" spans="1:12" x14ac:dyDescent="0.2">
      <c r="A155" s="38">
        <v>43696</v>
      </c>
      <c r="B155" s="6">
        <f t="shared" si="8"/>
        <v>166</v>
      </c>
      <c r="C155" s="7">
        <v>84</v>
      </c>
      <c r="D155" s="7">
        <v>45</v>
      </c>
      <c r="E155" s="7">
        <v>23</v>
      </c>
      <c r="F155" s="7">
        <v>2</v>
      </c>
      <c r="G155" s="7">
        <v>2</v>
      </c>
      <c r="H155" s="7">
        <v>2</v>
      </c>
      <c r="I155" s="7">
        <v>2</v>
      </c>
      <c r="J155" s="7">
        <v>2</v>
      </c>
      <c r="K155" s="7">
        <v>4</v>
      </c>
      <c r="L155" s="9" t="s">
        <v>176</v>
      </c>
    </row>
    <row r="156" spans="1:12" x14ac:dyDescent="0.2">
      <c r="A156" s="38">
        <v>43697</v>
      </c>
      <c r="B156" s="6">
        <f t="shared" si="8"/>
        <v>187</v>
      </c>
      <c r="C156" s="7">
        <v>106</v>
      </c>
      <c r="D156" s="7">
        <v>26</v>
      </c>
      <c r="E156" s="7">
        <v>26</v>
      </c>
      <c r="F156" s="7"/>
      <c r="G156" s="7">
        <v>2</v>
      </c>
      <c r="H156" s="7">
        <v>6</v>
      </c>
      <c r="I156" s="7">
        <v>17</v>
      </c>
      <c r="J156" s="7"/>
      <c r="K156" s="7">
        <v>4</v>
      </c>
      <c r="L156" s="9" t="s">
        <v>177</v>
      </c>
    </row>
    <row r="157" spans="1:12" x14ac:dyDescent="0.2">
      <c r="A157" s="38">
        <v>43698</v>
      </c>
      <c r="B157" s="6">
        <f t="shared" si="8"/>
        <v>182</v>
      </c>
      <c r="C157" s="7">
        <v>103</v>
      </c>
      <c r="D157" s="7">
        <v>19</v>
      </c>
      <c r="E157" s="7">
        <v>33</v>
      </c>
      <c r="F157" s="7">
        <v>2</v>
      </c>
      <c r="G157" s="7">
        <v>5</v>
      </c>
      <c r="H157" s="7"/>
      <c r="I157" s="7">
        <v>6</v>
      </c>
      <c r="J157" s="7">
        <v>2</v>
      </c>
      <c r="K157" s="7">
        <v>12</v>
      </c>
      <c r="L157" s="9" t="s">
        <v>178</v>
      </c>
    </row>
    <row r="158" spans="1:12" x14ac:dyDescent="0.2">
      <c r="A158" s="38">
        <v>43699</v>
      </c>
      <c r="B158" s="6">
        <f t="shared" si="8"/>
        <v>185</v>
      </c>
      <c r="C158" s="7">
        <v>89</v>
      </c>
      <c r="D158" s="7">
        <v>24</v>
      </c>
      <c r="E158" s="7">
        <v>47</v>
      </c>
      <c r="F158" s="7">
        <v>2</v>
      </c>
      <c r="G158" s="7">
        <v>2</v>
      </c>
      <c r="H158" s="7">
        <v>8</v>
      </c>
      <c r="I158" s="7"/>
      <c r="J158" s="7"/>
      <c r="K158" s="7">
        <v>13</v>
      </c>
      <c r="L158" s="9" t="s">
        <v>179</v>
      </c>
    </row>
    <row r="159" spans="1:12" x14ac:dyDescent="0.2">
      <c r="A159" s="38">
        <v>43700</v>
      </c>
      <c r="B159" s="6">
        <f t="shared" si="8"/>
        <v>132</v>
      </c>
      <c r="C159" s="7">
        <v>57</v>
      </c>
      <c r="D159" s="7">
        <v>24</v>
      </c>
      <c r="E159" s="7">
        <v>42</v>
      </c>
      <c r="F159" s="7"/>
      <c r="G159" s="7">
        <v>2</v>
      </c>
      <c r="H159" s="7">
        <v>2</v>
      </c>
      <c r="I159" s="7">
        <v>4</v>
      </c>
      <c r="J159" s="7"/>
      <c r="K159" s="7">
        <v>1</v>
      </c>
      <c r="L159" s="9" t="s">
        <v>121</v>
      </c>
    </row>
    <row r="160" spans="1:12" x14ac:dyDescent="0.2">
      <c r="A160" s="5">
        <v>43701</v>
      </c>
      <c r="B160" s="6">
        <f t="shared" si="8"/>
        <v>100</v>
      </c>
      <c r="C160" s="7">
        <v>49</v>
      </c>
      <c r="D160" s="7">
        <v>16</v>
      </c>
      <c r="E160" s="7">
        <v>16</v>
      </c>
      <c r="F160" s="7">
        <v>7</v>
      </c>
      <c r="G160" s="7">
        <v>3</v>
      </c>
      <c r="H160" s="7"/>
      <c r="I160" s="7">
        <v>9</v>
      </c>
      <c r="J160" s="7"/>
      <c r="K160" s="7"/>
      <c r="L160" s="9"/>
    </row>
    <row r="161" spans="1:12" x14ac:dyDescent="0.2">
      <c r="A161" s="5">
        <v>43702</v>
      </c>
      <c r="B161" s="6">
        <f t="shared" si="8"/>
        <v>188</v>
      </c>
      <c r="C161" s="7">
        <v>140</v>
      </c>
      <c r="D161" s="7">
        <v>19</v>
      </c>
      <c r="E161" s="7">
        <v>19</v>
      </c>
      <c r="F161" s="7"/>
      <c r="G161" s="7">
        <v>2</v>
      </c>
      <c r="H161" s="7">
        <v>4</v>
      </c>
      <c r="I161" s="7">
        <v>2</v>
      </c>
      <c r="J161" s="7"/>
      <c r="K161" s="7">
        <v>2</v>
      </c>
      <c r="L161" s="9" t="s">
        <v>53</v>
      </c>
    </row>
    <row r="162" spans="1:12" x14ac:dyDescent="0.2">
      <c r="A162" s="38">
        <v>43703</v>
      </c>
      <c r="B162" s="6">
        <f t="shared" si="8"/>
        <v>125</v>
      </c>
      <c r="C162" s="7">
        <v>54</v>
      </c>
      <c r="D162" s="7">
        <v>30</v>
      </c>
      <c r="E162" s="7">
        <v>17</v>
      </c>
      <c r="F162" s="7">
        <v>14</v>
      </c>
      <c r="G162" s="7"/>
      <c r="H162" s="7">
        <v>2</v>
      </c>
      <c r="I162" s="7">
        <v>6</v>
      </c>
      <c r="J162" s="7"/>
      <c r="K162" s="7">
        <v>2</v>
      </c>
      <c r="L162" s="9" t="s">
        <v>28</v>
      </c>
    </row>
    <row r="163" spans="1:12" x14ac:dyDescent="0.2">
      <c r="A163" s="38">
        <v>43704</v>
      </c>
      <c r="B163" s="6">
        <f t="shared" si="8"/>
        <v>122</v>
      </c>
      <c r="C163" s="7">
        <v>53</v>
      </c>
      <c r="D163" s="7">
        <v>27</v>
      </c>
      <c r="E163" s="7">
        <v>28</v>
      </c>
      <c r="F163" s="7">
        <v>6</v>
      </c>
      <c r="G163" s="7"/>
      <c r="H163" s="7"/>
      <c r="I163" s="7">
        <v>2</v>
      </c>
      <c r="J163" s="7"/>
      <c r="K163" s="7">
        <v>6</v>
      </c>
      <c r="L163" s="9" t="s">
        <v>180</v>
      </c>
    </row>
    <row r="164" spans="1:12" x14ac:dyDescent="0.2">
      <c r="A164" s="38">
        <v>43705</v>
      </c>
      <c r="B164" s="6">
        <f t="shared" si="8"/>
        <v>90</v>
      </c>
      <c r="C164" s="7">
        <v>22</v>
      </c>
      <c r="D164" s="7">
        <v>32</v>
      </c>
      <c r="E164" s="7">
        <v>21</v>
      </c>
      <c r="F164" s="7">
        <v>3</v>
      </c>
      <c r="G164" s="7"/>
      <c r="H164" s="7">
        <v>2</v>
      </c>
      <c r="I164" s="7">
        <v>8</v>
      </c>
      <c r="J164" s="7"/>
      <c r="K164" s="7">
        <v>2</v>
      </c>
      <c r="L164" s="9" t="s">
        <v>135</v>
      </c>
    </row>
    <row r="165" spans="1:12" x14ac:dyDescent="0.2">
      <c r="A165" s="38">
        <v>43706</v>
      </c>
      <c r="B165" s="6">
        <f t="shared" si="8"/>
        <v>106</v>
      </c>
      <c r="C165" s="7">
        <v>49</v>
      </c>
      <c r="D165" s="7">
        <v>21</v>
      </c>
      <c r="E165" s="7">
        <v>21</v>
      </c>
      <c r="F165" s="7"/>
      <c r="G165" s="7"/>
      <c r="H165" s="7">
        <v>4</v>
      </c>
      <c r="I165" s="7">
        <v>8</v>
      </c>
      <c r="J165" s="7"/>
      <c r="K165" s="7">
        <v>3</v>
      </c>
      <c r="L165" s="9" t="s">
        <v>181</v>
      </c>
    </row>
    <row r="166" spans="1:12" x14ac:dyDescent="0.2">
      <c r="A166" s="38">
        <v>43707</v>
      </c>
      <c r="B166" s="6">
        <f t="shared" si="8"/>
        <v>140</v>
      </c>
      <c r="C166" s="7">
        <v>64</v>
      </c>
      <c r="D166" s="7">
        <v>21</v>
      </c>
      <c r="E166" s="7">
        <v>38</v>
      </c>
      <c r="F166" s="7">
        <v>10</v>
      </c>
      <c r="G166" s="7">
        <v>5</v>
      </c>
      <c r="H166" s="7"/>
      <c r="I166" s="7">
        <v>2</v>
      </c>
      <c r="J166" s="7"/>
      <c r="K166" s="7"/>
      <c r="L166" s="9"/>
    </row>
    <row r="167" spans="1:12" x14ac:dyDescent="0.2">
      <c r="A167" s="5">
        <v>43708</v>
      </c>
      <c r="B167" s="6">
        <f t="shared" si="8"/>
        <v>111</v>
      </c>
      <c r="C167" s="7">
        <v>86</v>
      </c>
      <c r="D167" s="7">
        <v>6</v>
      </c>
      <c r="E167" s="7">
        <v>13</v>
      </c>
      <c r="F167" s="7">
        <v>2</v>
      </c>
      <c r="G167" s="7">
        <v>4</v>
      </c>
      <c r="H167" s="7"/>
      <c r="I167" s="7"/>
      <c r="J167" s="7"/>
      <c r="K167" s="7"/>
      <c r="L167" s="9"/>
    </row>
    <row r="168" spans="1:12" x14ac:dyDescent="0.2">
      <c r="A168" s="24" t="s">
        <v>20</v>
      </c>
      <c r="B168" s="12">
        <f t="shared" ref="B168:K168" si="9">SUM(B138:B167)</f>
        <v>4355</v>
      </c>
      <c r="C168" s="12">
        <f t="shared" si="9"/>
        <v>2064</v>
      </c>
      <c r="D168" s="12">
        <f t="shared" si="9"/>
        <v>1088</v>
      </c>
      <c r="E168" s="12">
        <f t="shared" si="9"/>
        <v>646</v>
      </c>
      <c r="F168" s="12">
        <f t="shared" si="9"/>
        <v>109</v>
      </c>
      <c r="G168" s="12">
        <f t="shared" si="9"/>
        <v>63</v>
      </c>
      <c r="H168" s="12">
        <f t="shared" si="9"/>
        <v>94</v>
      </c>
      <c r="I168" s="12">
        <f t="shared" si="9"/>
        <v>167</v>
      </c>
      <c r="J168" s="12">
        <f t="shared" si="9"/>
        <v>8</v>
      </c>
      <c r="K168" s="12">
        <f t="shared" si="9"/>
        <v>116</v>
      </c>
      <c r="L168" s="9"/>
    </row>
    <row r="169" spans="1:12" ht="18.75" x14ac:dyDescent="0.3">
      <c r="A169" s="226" t="s">
        <v>182</v>
      </c>
      <c r="B169" s="226"/>
      <c r="C169" s="226"/>
      <c r="D169" s="226"/>
      <c r="E169" s="226"/>
      <c r="F169" s="226"/>
      <c r="G169" s="226"/>
      <c r="H169" s="226"/>
      <c r="I169" s="226"/>
      <c r="J169" s="226"/>
      <c r="K169" s="226"/>
      <c r="L169" s="9"/>
    </row>
    <row r="170" spans="1:12" ht="15" x14ac:dyDescent="0.25">
      <c r="A170" s="3" t="s">
        <v>1</v>
      </c>
      <c r="B170" s="3" t="s">
        <v>2</v>
      </c>
      <c r="C170" s="3" t="s">
        <v>3</v>
      </c>
      <c r="D170" s="3" t="s">
        <v>4</v>
      </c>
      <c r="E170" s="3" t="s">
        <v>5</v>
      </c>
      <c r="F170" s="3" t="s">
        <v>6</v>
      </c>
      <c r="G170" s="3" t="s">
        <v>7</v>
      </c>
      <c r="H170" s="3" t="s">
        <v>8</v>
      </c>
      <c r="I170" s="3" t="s">
        <v>9</v>
      </c>
      <c r="J170" s="3" t="s">
        <v>10</v>
      </c>
      <c r="K170" s="3" t="s">
        <v>11</v>
      </c>
      <c r="L170" s="9"/>
    </row>
    <row r="171" spans="1:12" x14ac:dyDescent="0.2">
      <c r="A171" s="5">
        <v>43709</v>
      </c>
      <c r="B171" s="6">
        <f t="shared" ref="B171:B200" si="10">SUM(C171:K171)</f>
        <v>159</v>
      </c>
      <c r="C171" s="7">
        <v>120</v>
      </c>
      <c r="D171" s="7">
        <v>8</v>
      </c>
      <c r="E171" s="7">
        <v>10</v>
      </c>
      <c r="F171" s="7">
        <v>2</v>
      </c>
      <c r="G171" s="7">
        <v>11</v>
      </c>
      <c r="H171" s="7">
        <v>2</v>
      </c>
      <c r="I171" s="7">
        <v>4</v>
      </c>
      <c r="J171" s="7">
        <v>2</v>
      </c>
      <c r="K171" s="7"/>
      <c r="L171" s="9"/>
    </row>
    <row r="172" spans="1:12" x14ac:dyDescent="0.2">
      <c r="A172" s="10">
        <v>43710</v>
      </c>
      <c r="B172" s="6">
        <f t="shared" si="10"/>
        <v>136</v>
      </c>
      <c r="C172" s="7">
        <v>49</v>
      </c>
      <c r="D172" s="7">
        <v>26</v>
      </c>
      <c r="E172" s="7">
        <v>35</v>
      </c>
      <c r="F172" s="7">
        <v>4</v>
      </c>
      <c r="G172" s="7">
        <v>6</v>
      </c>
      <c r="H172" s="7">
        <v>2</v>
      </c>
      <c r="I172" s="7">
        <v>12</v>
      </c>
      <c r="J172" s="7"/>
      <c r="K172" s="7">
        <v>2</v>
      </c>
      <c r="L172" s="9" t="s">
        <v>183</v>
      </c>
    </row>
    <row r="173" spans="1:12" x14ac:dyDescent="0.2">
      <c r="A173" s="10">
        <v>43711</v>
      </c>
      <c r="B173" s="6">
        <f t="shared" si="10"/>
        <v>88</v>
      </c>
      <c r="C173" s="7">
        <v>34</v>
      </c>
      <c r="D173" s="7">
        <v>30</v>
      </c>
      <c r="E173" s="7">
        <v>12</v>
      </c>
      <c r="F173" s="7">
        <v>4</v>
      </c>
      <c r="G173" s="7"/>
      <c r="H173" s="7">
        <v>6</v>
      </c>
      <c r="I173" s="7">
        <v>2</v>
      </c>
      <c r="J173" s="7"/>
      <c r="K173" s="7"/>
      <c r="L173" s="9"/>
    </row>
    <row r="174" spans="1:12" x14ac:dyDescent="0.2">
      <c r="A174" s="10">
        <v>43712</v>
      </c>
      <c r="B174" s="6">
        <f t="shared" si="10"/>
        <v>141</v>
      </c>
      <c r="C174" s="7">
        <v>47</v>
      </c>
      <c r="D174" s="7">
        <v>29</v>
      </c>
      <c r="E174" s="7">
        <v>38</v>
      </c>
      <c r="F174" s="7">
        <v>7</v>
      </c>
      <c r="G174" s="7">
        <v>3</v>
      </c>
      <c r="H174" s="7">
        <v>11</v>
      </c>
      <c r="I174" s="7">
        <v>4</v>
      </c>
      <c r="J174" s="7"/>
      <c r="K174" s="7">
        <v>2</v>
      </c>
      <c r="L174" s="9" t="s">
        <v>184</v>
      </c>
    </row>
    <row r="175" spans="1:12" x14ac:dyDescent="0.2">
      <c r="A175" s="10">
        <v>43713</v>
      </c>
      <c r="B175" s="6">
        <f t="shared" si="10"/>
        <v>101</v>
      </c>
      <c r="C175" s="7">
        <v>34</v>
      </c>
      <c r="D175" s="7">
        <v>28</v>
      </c>
      <c r="E175" s="7">
        <v>14</v>
      </c>
      <c r="F175" s="7">
        <v>13</v>
      </c>
      <c r="G175" s="7"/>
      <c r="H175" s="7"/>
      <c r="I175" s="7">
        <v>4</v>
      </c>
      <c r="J175" s="7">
        <v>6</v>
      </c>
      <c r="K175" s="7">
        <v>2</v>
      </c>
      <c r="L175" s="9" t="s">
        <v>100</v>
      </c>
    </row>
    <row r="176" spans="1:12" x14ac:dyDescent="0.2">
      <c r="A176" s="10">
        <v>43714</v>
      </c>
      <c r="B176" s="6">
        <f t="shared" si="10"/>
        <v>103</v>
      </c>
      <c r="C176" s="7">
        <v>20</v>
      </c>
      <c r="D176" s="7">
        <v>34</v>
      </c>
      <c r="E176" s="7">
        <v>25</v>
      </c>
      <c r="F176" s="7">
        <v>14</v>
      </c>
      <c r="G176" s="7"/>
      <c r="H176" s="7">
        <v>4</v>
      </c>
      <c r="I176" s="7">
        <v>2</v>
      </c>
      <c r="J176" s="7"/>
      <c r="K176" s="7">
        <v>4</v>
      </c>
      <c r="L176" s="9" t="s">
        <v>100</v>
      </c>
    </row>
    <row r="177" spans="1:12" x14ac:dyDescent="0.2">
      <c r="A177" s="5">
        <v>43715</v>
      </c>
      <c r="B177" s="6">
        <f t="shared" si="10"/>
        <v>129</v>
      </c>
      <c r="C177" s="7">
        <v>79</v>
      </c>
      <c r="D177" s="7">
        <v>17</v>
      </c>
      <c r="E177" s="7">
        <v>18</v>
      </c>
      <c r="F177" s="7">
        <v>8</v>
      </c>
      <c r="G177" s="7"/>
      <c r="H177" s="7">
        <v>2</v>
      </c>
      <c r="I177" s="7">
        <v>4</v>
      </c>
      <c r="J177" s="7"/>
      <c r="K177" s="7">
        <v>1</v>
      </c>
      <c r="L177" s="9" t="s">
        <v>53</v>
      </c>
    </row>
    <row r="178" spans="1:12" x14ac:dyDescent="0.2">
      <c r="A178" s="5">
        <v>43716</v>
      </c>
      <c r="B178" s="6">
        <f t="shared" si="10"/>
        <v>100</v>
      </c>
      <c r="C178" s="7">
        <v>46</v>
      </c>
      <c r="D178" s="7">
        <v>22</v>
      </c>
      <c r="E178" s="7">
        <v>17</v>
      </c>
      <c r="F178" s="7">
        <v>8</v>
      </c>
      <c r="G178" s="7"/>
      <c r="H178" s="7"/>
      <c r="I178" s="7">
        <v>5</v>
      </c>
      <c r="J178" s="7"/>
      <c r="K178" s="7">
        <v>2</v>
      </c>
      <c r="L178" s="9" t="s">
        <v>22</v>
      </c>
    </row>
    <row r="179" spans="1:12" x14ac:dyDescent="0.2">
      <c r="A179" s="10">
        <v>43717</v>
      </c>
      <c r="B179" s="6">
        <f t="shared" si="10"/>
        <v>137</v>
      </c>
      <c r="C179" s="7">
        <v>24</v>
      </c>
      <c r="D179" s="7">
        <v>42</v>
      </c>
      <c r="E179" s="7">
        <v>53</v>
      </c>
      <c r="F179" s="7">
        <v>8</v>
      </c>
      <c r="G179" s="7">
        <v>2</v>
      </c>
      <c r="H179" s="7">
        <v>2</v>
      </c>
      <c r="I179" s="7">
        <v>3</v>
      </c>
      <c r="J179" s="7"/>
      <c r="K179" s="7">
        <v>3</v>
      </c>
      <c r="L179" s="9" t="s">
        <v>185</v>
      </c>
    </row>
    <row r="180" spans="1:12" x14ac:dyDescent="0.2">
      <c r="A180" s="10">
        <v>43718</v>
      </c>
      <c r="B180" s="6">
        <f t="shared" si="10"/>
        <v>133</v>
      </c>
      <c r="C180" s="7">
        <v>35</v>
      </c>
      <c r="D180" s="7">
        <v>44</v>
      </c>
      <c r="E180" s="7">
        <v>30</v>
      </c>
      <c r="F180" s="7">
        <v>8</v>
      </c>
      <c r="G180" s="7">
        <v>4</v>
      </c>
      <c r="H180" s="7">
        <v>6</v>
      </c>
      <c r="I180" s="7"/>
      <c r="J180" s="7">
        <v>2</v>
      </c>
      <c r="K180" s="7">
        <v>4</v>
      </c>
      <c r="L180" s="9" t="s">
        <v>186</v>
      </c>
    </row>
    <row r="181" spans="1:12" x14ac:dyDescent="0.2">
      <c r="A181" s="10">
        <v>43719</v>
      </c>
      <c r="B181" s="6">
        <f t="shared" si="10"/>
        <v>102</v>
      </c>
      <c r="C181" s="7">
        <v>25</v>
      </c>
      <c r="D181" s="7">
        <v>43</v>
      </c>
      <c r="E181" s="7">
        <v>10</v>
      </c>
      <c r="F181" s="7">
        <v>9</v>
      </c>
      <c r="G181" s="7"/>
      <c r="H181" s="7"/>
      <c r="I181" s="7">
        <v>3</v>
      </c>
      <c r="J181" s="7"/>
      <c r="K181" s="7">
        <v>12</v>
      </c>
      <c r="L181" s="9" t="s">
        <v>187</v>
      </c>
    </row>
    <row r="182" spans="1:12" x14ac:dyDescent="0.2">
      <c r="A182" s="10">
        <v>43720</v>
      </c>
      <c r="B182" s="6">
        <f t="shared" si="10"/>
        <v>139</v>
      </c>
      <c r="C182" s="7">
        <v>45</v>
      </c>
      <c r="D182" s="7">
        <v>38</v>
      </c>
      <c r="E182" s="7">
        <v>33</v>
      </c>
      <c r="F182" s="7">
        <v>16</v>
      </c>
      <c r="G182" s="7"/>
      <c r="H182" s="7"/>
      <c r="I182" s="7">
        <v>4</v>
      </c>
      <c r="J182" s="7">
        <v>3</v>
      </c>
      <c r="K182" s="7"/>
      <c r="L182" s="9"/>
    </row>
    <row r="183" spans="1:12" x14ac:dyDescent="0.2">
      <c r="A183" s="10">
        <v>43721</v>
      </c>
      <c r="B183" s="6">
        <f t="shared" si="10"/>
        <v>131</v>
      </c>
      <c r="C183" s="7">
        <v>37</v>
      </c>
      <c r="D183" s="7">
        <v>35</v>
      </c>
      <c r="E183" s="7">
        <v>30</v>
      </c>
      <c r="F183" s="7">
        <v>10</v>
      </c>
      <c r="G183" s="7">
        <v>2</v>
      </c>
      <c r="H183" s="7">
        <v>9</v>
      </c>
      <c r="I183" s="7">
        <v>4</v>
      </c>
      <c r="J183" s="7">
        <v>2</v>
      </c>
      <c r="K183" s="7">
        <v>2</v>
      </c>
      <c r="L183" s="9" t="s">
        <v>47</v>
      </c>
    </row>
    <row r="184" spans="1:12" x14ac:dyDescent="0.2">
      <c r="A184" s="5">
        <v>43722</v>
      </c>
      <c r="B184" s="6">
        <f t="shared" si="10"/>
        <v>106</v>
      </c>
      <c r="C184" s="7">
        <v>57</v>
      </c>
      <c r="D184" s="7">
        <v>13</v>
      </c>
      <c r="E184" s="7">
        <v>23</v>
      </c>
      <c r="F184" s="7">
        <v>2</v>
      </c>
      <c r="G184" s="7"/>
      <c r="H184" s="7"/>
      <c r="I184" s="7">
        <v>11</v>
      </c>
      <c r="J184" s="7"/>
      <c r="K184" s="7"/>
      <c r="L184" s="9"/>
    </row>
    <row r="185" spans="1:12" x14ac:dyDescent="0.2">
      <c r="A185" s="5">
        <v>43723</v>
      </c>
      <c r="B185" s="6">
        <f t="shared" si="10"/>
        <v>186</v>
      </c>
      <c r="C185" s="7">
        <v>135</v>
      </c>
      <c r="D185" s="7">
        <v>18</v>
      </c>
      <c r="E185" s="7">
        <v>20</v>
      </c>
      <c r="F185" s="7">
        <v>8</v>
      </c>
      <c r="G185" s="7"/>
      <c r="H185" s="7"/>
      <c r="I185" s="7">
        <v>2</v>
      </c>
      <c r="J185" s="7"/>
      <c r="K185" s="7">
        <v>3</v>
      </c>
      <c r="L185" s="9" t="s">
        <v>111</v>
      </c>
    </row>
    <row r="186" spans="1:12" x14ac:dyDescent="0.2">
      <c r="A186" s="10">
        <v>43724</v>
      </c>
      <c r="B186" s="6">
        <f t="shared" si="10"/>
        <v>76</v>
      </c>
      <c r="C186" s="7">
        <v>23</v>
      </c>
      <c r="D186" s="7">
        <v>11</v>
      </c>
      <c r="E186" s="7">
        <v>17</v>
      </c>
      <c r="F186" s="7">
        <v>15</v>
      </c>
      <c r="G186" s="7"/>
      <c r="H186" s="7"/>
      <c r="I186" s="7">
        <v>8</v>
      </c>
      <c r="J186" s="7"/>
      <c r="K186" s="7">
        <v>2</v>
      </c>
      <c r="L186" s="9" t="s">
        <v>100</v>
      </c>
    </row>
    <row r="187" spans="1:12" x14ac:dyDescent="0.2">
      <c r="A187" s="10">
        <v>43725</v>
      </c>
      <c r="B187" s="6">
        <f t="shared" si="10"/>
        <v>98</v>
      </c>
      <c r="C187" s="7">
        <v>32</v>
      </c>
      <c r="D187" s="7">
        <v>28</v>
      </c>
      <c r="E187" s="7">
        <v>10</v>
      </c>
      <c r="F187" s="7">
        <v>13</v>
      </c>
      <c r="G187" s="7">
        <v>6</v>
      </c>
      <c r="H187" s="7">
        <v>2</v>
      </c>
      <c r="I187" s="7"/>
      <c r="J187" s="7">
        <v>2</v>
      </c>
      <c r="K187" s="7">
        <v>5</v>
      </c>
      <c r="L187" s="9" t="s">
        <v>188</v>
      </c>
    </row>
    <row r="188" spans="1:12" x14ac:dyDescent="0.2">
      <c r="A188" s="10">
        <v>43726</v>
      </c>
      <c r="B188" s="6">
        <f t="shared" si="10"/>
        <v>105</v>
      </c>
      <c r="C188" s="7">
        <v>20</v>
      </c>
      <c r="D188" s="7">
        <v>37</v>
      </c>
      <c r="E188" s="7">
        <v>25</v>
      </c>
      <c r="F188" s="7">
        <v>8</v>
      </c>
      <c r="G188" s="7"/>
      <c r="H188" s="7">
        <v>5</v>
      </c>
      <c r="I188" s="7">
        <v>6</v>
      </c>
      <c r="J188" s="7">
        <v>2</v>
      </c>
      <c r="K188" s="7">
        <v>2</v>
      </c>
      <c r="L188" s="9" t="s">
        <v>79</v>
      </c>
    </row>
    <row r="189" spans="1:12" x14ac:dyDescent="0.2">
      <c r="A189" s="10">
        <v>43727</v>
      </c>
      <c r="B189" s="6">
        <f t="shared" si="10"/>
        <v>120</v>
      </c>
      <c r="C189" s="7">
        <v>33</v>
      </c>
      <c r="D189" s="7">
        <v>34</v>
      </c>
      <c r="E189" s="7">
        <v>15</v>
      </c>
      <c r="F189" s="7">
        <v>6</v>
      </c>
      <c r="G189" s="7">
        <v>2</v>
      </c>
      <c r="H189" s="7">
        <v>2</v>
      </c>
      <c r="I189" s="7">
        <v>16</v>
      </c>
      <c r="J189" s="7"/>
      <c r="K189" s="7">
        <v>12</v>
      </c>
      <c r="L189" s="9" t="s">
        <v>189</v>
      </c>
    </row>
    <row r="190" spans="1:12" x14ac:dyDescent="0.2">
      <c r="A190" s="10">
        <v>43728</v>
      </c>
      <c r="B190" s="6">
        <f t="shared" si="10"/>
        <v>123</v>
      </c>
      <c r="C190" s="7">
        <v>33</v>
      </c>
      <c r="D190" s="7">
        <v>25</v>
      </c>
      <c r="E190" s="7">
        <v>45</v>
      </c>
      <c r="F190" s="7">
        <v>6</v>
      </c>
      <c r="G190" s="7">
        <v>2</v>
      </c>
      <c r="H190" s="7">
        <v>2</v>
      </c>
      <c r="I190" s="7">
        <v>4</v>
      </c>
      <c r="J190" s="7"/>
      <c r="K190" s="7">
        <v>6</v>
      </c>
      <c r="L190" s="9" t="s">
        <v>190</v>
      </c>
    </row>
    <row r="191" spans="1:12" x14ac:dyDescent="0.2">
      <c r="A191" s="5">
        <v>43729</v>
      </c>
      <c r="B191" s="6">
        <f t="shared" si="10"/>
        <v>148</v>
      </c>
      <c r="C191" s="7">
        <v>90</v>
      </c>
      <c r="D191" s="7">
        <v>21</v>
      </c>
      <c r="E191" s="7">
        <v>20</v>
      </c>
      <c r="F191" s="7">
        <v>8</v>
      </c>
      <c r="G191" s="7"/>
      <c r="H191" s="7">
        <v>2</v>
      </c>
      <c r="I191" s="7"/>
      <c r="J191" s="7"/>
      <c r="K191" s="7">
        <v>7</v>
      </c>
      <c r="L191" s="9" t="s">
        <v>191</v>
      </c>
    </row>
    <row r="192" spans="1:12" x14ac:dyDescent="0.2">
      <c r="A192" s="5">
        <v>43730</v>
      </c>
      <c r="B192" s="6">
        <f t="shared" si="10"/>
        <v>96</v>
      </c>
      <c r="C192" s="7">
        <v>55</v>
      </c>
      <c r="D192" s="7">
        <v>19</v>
      </c>
      <c r="E192" s="7">
        <v>9</v>
      </c>
      <c r="F192" s="7">
        <v>4</v>
      </c>
      <c r="G192" s="7"/>
      <c r="H192" s="7"/>
      <c r="I192" s="7">
        <v>3</v>
      </c>
      <c r="J192" s="7"/>
      <c r="K192" s="7">
        <v>6</v>
      </c>
      <c r="L192" s="9" t="s">
        <v>192</v>
      </c>
    </row>
    <row r="193" spans="1:12" x14ac:dyDescent="0.2">
      <c r="A193" s="10">
        <v>43731</v>
      </c>
      <c r="B193" s="6">
        <f t="shared" si="10"/>
        <v>76</v>
      </c>
      <c r="C193" s="7">
        <v>22</v>
      </c>
      <c r="D193" s="7">
        <v>10</v>
      </c>
      <c r="E193" s="7">
        <v>21</v>
      </c>
      <c r="F193" s="7">
        <v>4</v>
      </c>
      <c r="G193" s="7">
        <v>5</v>
      </c>
      <c r="H193" s="7">
        <v>2</v>
      </c>
      <c r="I193" s="7">
        <v>6</v>
      </c>
      <c r="J193" s="7"/>
      <c r="K193" s="7">
        <v>6</v>
      </c>
      <c r="L193" s="9" t="s">
        <v>193</v>
      </c>
    </row>
    <row r="194" spans="1:12" x14ac:dyDescent="0.2">
      <c r="A194" s="10">
        <v>43732</v>
      </c>
      <c r="B194" s="6">
        <f t="shared" si="10"/>
        <v>76</v>
      </c>
      <c r="C194" s="7">
        <v>16</v>
      </c>
      <c r="D194" s="7">
        <v>10</v>
      </c>
      <c r="E194" s="7">
        <v>30</v>
      </c>
      <c r="F194" s="7">
        <v>10</v>
      </c>
      <c r="G194" s="7">
        <v>2</v>
      </c>
      <c r="H194" s="7">
        <v>4</v>
      </c>
      <c r="I194" s="7"/>
      <c r="J194" s="7"/>
      <c r="K194" s="7">
        <v>4</v>
      </c>
      <c r="L194" s="9" t="s">
        <v>183</v>
      </c>
    </row>
    <row r="195" spans="1:12" x14ac:dyDescent="0.2">
      <c r="A195" s="10">
        <v>43733</v>
      </c>
      <c r="B195" s="6">
        <f t="shared" si="10"/>
        <v>113</v>
      </c>
      <c r="C195" s="7">
        <v>33</v>
      </c>
      <c r="D195" s="7">
        <v>21</v>
      </c>
      <c r="E195" s="7">
        <v>35</v>
      </c>
      <c r="F195" s="7">
        <v>4</v>
      </c>
      <c r="G195" s="7">
        <v>4</v>
      </c>
      <c r="H195" s="7">
        <v>4</v>
      </c>
      <c r="I195" s="7">
        <v>4</v>
      </c>
      <c r="J195" s="7"/>
      <c r="K195" s="7">
        <v>8</v>
      </c>
      <c r="L195" s="9" t="s">
        <v>194</v>
      </c>
    </row>
    <row r="196" spans="1:12" x14ac:dyDescent="0.2">
      <c r="A196" s="10">
        <v>43734</v>
      </c>
      <c r="B196" s="6">
        <f t="shared" si="10"/>
        <v>0</v>
      </c>
      <c r="C196" s="7"/>
      <c r="D196" s="7"/>
      <c r="E196" s="7"/>
      <c r="F196" s="7"/>
      <c r="G196" s="7"/>
      <c r="H196" s="7"/>
      <c r="I196" s="7"/>
      <c r="J196" s="7"/>
      <c r="K196" s="7"/>
      <c r="L196" s="9"/>
    </row>
    <row r="197" spans="1:12" x14ac:dyDescent="0.2">
      <c r="A197" s="10">
        <v>43735</v>
      </c>
      <c r="B197" s="6">
        <f t="shared" si="10"/>
        <v>90</v>
      </c>
      <c r="C197" s="7">
        <v>31</v>
      </c>
      <c r="D197" s="7">
        <v>10</v>
      </c>
      <c r="E197" s="7">
        <v>27</v>
      </c>
      <c r="F197" s="7">
        <v>4</v>
      </c>
      <c r="G197" s="7">
        <v>4</v>
      </c>
      <c r="H197" s="7">
        <v>2</v>
      </c>
      <c r="I197" s="7"/>
      <c r="J197" s="7"/>
      <c r="K197" s="7">
        <v>12</v>
      </c>
      <c r="L197" s="9" t="s">
        <v>195</v>
      </c>
    </row>
    <row r="198" spans="1:12" x14ac:dyDescent="0.2">
      <c r="A198" s="5">
        <v>43736</v>
      </c>
      <c r="B198" s="6">
        <f t="shared" si="10"/>
        <v>68</v>
      </c>
      <c r="C198" s="7">
        <v>47</v>
      </c>
      <c r="D198" s="7">
        <v>8</v>
      </c>
      <c r="E198" s="7">
        <v>9</v>
      </c>
      <c r="F198" s="7">
        <v>2</v>
      </c>
      <c r="G198" s="7">
        <v>2</v>
      </c>
      <c r="H198" s="7"/>
      <c r="I198" s="7"/>
      <c r="J198" s="7"/>
      <c r="K198" s="7"/>
      <c r="L198" s="9" t="s">
        <v>196</v>
      </c>
    </row>
    <row r="199" spans="1:12" x14ac:dyDescent="0.2">
      <c r="A199" s="5">
        <v>43737</v>
      </c>
      <c r="B199" s="6">
        <f t="shared" si="10"/>
        <v>104</v>
      </c>
      <c r="C199" s="7">
        <v>76</v>
      </c>
      <c r="D199" s="7">
        <v>10</v>
      </c>
      <c r="E199" s="7">
        <v>11</v>
      </c>
      <c r="F199" s="7">
        <v>4</v>
      </c>
      <c r="G199" s="7"/>
      <c r="H199" s="7"/>
      <c r="I199" s="7">
        <v>1</v>
      </c>
      <c r="J199" s="7"/>
      <c r="K199" s="7">
        <v>2</v>
      </c>
      <c r="L199" s="9" t="s">
        <v>71</v>
      </c>
    </row>
    <row r="200" spans="1:12" x14ac:dyDescent="0.2">
      <c r="A200" s="10">
        <v>43738</v>
      </c>
      <c r="B200" s="6">
        <f t="shared" si="10"/>
        <v>36</v>
      </c>
      <c r="C200" s="7">
        <v>12</v>
      </c>
      <c r="D200" s="7">
        <v>7</v>
      </c>
      <c r="E200" s="7">
        <v>13</v>
      </c>
      <c r="F200" s="7">
        <v>3</v>
      </c>
      <c r="G200" s="7"/>
      <c r="H200" s="7"/>
      <c r="I200" s="7"/>
      <c r="J200" s="7"/>
      <c r="K200" s="7">
        <v>1</v>
      </c>
      <c r="L200" s="9" t="s">
        <v>28</v>
      </c>
    </row>
    <row r="201" spans="1:12" x14ac:dyDescent="0.2">
      <c r="A201" s="24" t="s">
        <v>20</v>
      </c>
      <c r="B201" s="12">
        <f t="shared" ref="B201:K201" si="11">SUM(B171:B200)</f>
        <v>3220</v>
      </c>
      <c r="C201" s="12">
        <f t="shared" si="11"/>
        <v>1310</v>
      </c>
      <c r="D201" s="12">
        <f t="shared" si="11"/>
        <v>678</v>
      </c>
      <c r="E201" s="12">
        <f t="shared" si="11"/>
        <v>655</v>
      </c>
      <c r="F201" s="12">
        <f t="shared" si="11"/>
        <v>212</v>
      </c>
      <c r="G201" s="12">
        <f t="shared" si="11"/>
        <v>55</v>
      </c>
      <c r="H201" s="12">
        <f t="shared" si="11"/>
        <v>69</v>
      </c>
      <c r="I201" s="12">
        <f t="shared" si="11"/>
        <v>112</v>
      </c>
      <c r="J201" s="12">
        <f t="shared" si="11"/>
        <v>19</v>
      </c>
      <c r="K201" s="12">
        <f t="shared" si="11"/>
        <v>110</v>
      </c>
      <c r="L201" s="9"/>
    </row>
    <row r="202" spans="1:12" ht="12.75" customHeight="1" x14ac:dyDescent="0.3">
      <c r="A202" s="219" t="s">
        <v>197</v>
      </c>
      <c r="B202" s="219">
        <f>C202+D202+E202+F202+G202+H202+I202+K202+J202</f>
        <v>0</v>
      </c>
      <c r="C202" s="219"/>
      <c r="D202" s="219"/>
      <c r="E202" s="219"/>
      <c r="F202" s="219"/>
      <c r="G202" s="219"/>
      <c r="H202" s="219"/>
      <c r="I202" s="219"/>
      <c r="J202" s="219"/>
      <c r="K202" s="219"/>
      <c r="L202" s="9"/>
    </row>
    <row r="203" spans="1:12" ht="15" x14ac:dyDescent="0.25">
      <c r="A203" s="3" t="s">
        <v>1</v>
      </c>
      <c r="B203" s="3" t="s">
        <v>2</v>
      </c>
      <c r="C203" s="3" t="s">
        <v>3</v>
      </c>
      <c r="D203" s="3" t="s">
        <v>4</v>
      </c>
      <c r="E203" s="3" t="s">
        <v>5</v>
      </c>
      <c r="F203" s="3" t="s">
        <v>6</v>
      </c>
      <c r="G203" s="3" t="s">
        <v>7</v>
      </c>
      <c r="H203" s="3" t="s">
        <v>8</v>
      </c>
      <c r="I203" s="3" t="s">
        <v>9</v>
      </c>
      <c r="J203" s="3" t="s">
        <v>10</v>
      </c>
      <c r="K203" s="3" t="s">
        <v>11</v>
      </c>
      <c r="L203" s="9"/>
    </row>
    <row r="204" spans="1:12" x14ac:dyDescent="0.2">
      <c r="A204" s="10">
        <v>43739</v>
      </c>
      <c r="B204" s="6">
        <f t="shared" ref="B204:B235" si="12">C204+D204+E204+F204+G204+H204+I204+K204+J204</f>
        <v>53</v>
      </c>
      <c r="C204" s="7">
        <v>5</v>
      </c>
      <c r="D204" s="7">
        <v>6</v>
      </c>
      <c r="E204" s="7">
        <v>25</v>
      </c>
      <c r="F204" s="7">
        <v>2</v>
      </c>
      <c r="G204" s="7"/>
      <c r="H204" s="7">
        <v>7</v>
      </c>
      <c r="I204" s="7">
        <v>4</v>
      </c>
      <c r="J204" s="7">
        <v>2</v>
      </c>
      <c r="K204" s="7">
        <v>2</v>
      </c>
      <c r="L204" s="9" t="s">
        <v>198</v>
      </c>
    </row>
    <row r="205" spans="1:12" x14ac:dyDescent="0.2">
      <c r="A205" s="10">
        <v>43740</v>
      </c>
      <c r="B205" s="6">
        <f t="shared" si="12"/>
        <v>90</v>
      </c>
      <c r="C205" s="7">
        <v>20</v>
      </c>
      <c r="D205" s="7">
        <v>18</v>
      </c>
      <c r="E205" s="7">
        <v>27</v>
      </c>
      <c r="F205" s="7">
        <v>4</v>
      </c>
      <c r="G205" s="7">
        <v>6</v>
      </c>
      <c r="H205" s="7">
        <v>4</v>
      </c>
      <c r="I205" s="7"/>
      <c r="J205" s="7">
        <v>2</v>
      </c>
      <c r="K205" s="7">
        <v>9</v>
      </c>
      <c r="L205" s="9" t="s">
        <v>199</v>
      </c>
    </row>
    <row r="206" spans="1:12" x14ac:dyDescent="0.2">
      <c r="A206" s="10">
        <v>43741</v>
      </c>
      <c r="B206" s="6">
        <f t="shared" si="12"/>
        <v>64</v>
      </c>
      <c r="C206" s="7">
        <v>17</v>
      </c>
      <c r="D206" s="7">
        <v>11</v>
      </c>
      <c r="E206" s="7">
        <v>32</v>
      </c>
      <c r="F206" s="7">
        <v>2</v>
      </c>
      <c r="G206" s="7"/>
      <c r="H206" s="7"/>
      <c r="I206" s="7"/>
      <c r="J206" s="7">
        <v>2</v>
      </c>
      <c r="K206" s="7"/>
      <c r="L206" s="9"/>
    </row>
    <row r="207" spans="1:12" x14ac:dyDescent="0.2">
      <c r="A207" s="10">
        <v>43742</v>
      </c>
      <c r="B207" s="6">
        <f t="shared" si="12"/>
        <v>125</v>
      </c>
      <c r="C207" s="7">
        <v>38</v>
      </c>
      <c r="D207" s="7">
        <v>26</v>
      </c>
      <c r="E207" s="7">
        <v>44</v>
      </c>
      <c r="F207" s="7">
        <v>6</v>
      </c>
      <c r="G207" s="7">
        <v>2</v>
      </c>
      <c r="H207" s="7">
        <v>2</v>
      </c>
      <c r="I207" s="7">
        <v>2</v>
      </c>
      <c r="J207" s="7">
        <v>2</v>
      </c>
      <c r="K207" s="7">
        <v>3</v>
      </c>
      <c r="L207" s="9" t="s">
        <v>200</v>
      </c>
    </row>
    <row r="208" spans="1:12" x14ac:dyDescent="0.2">
      <c r="A208" s="5">
        <v>43743</v>
      </c>
      <c r="B208" s="6">
        <f t="shared" si="12"/>
        <v>71</v>
      </c>
      <c r="C208" s="7">
        <v>35</v>
      </c>
      <c r="D208" s="7">
        <v>12</v>
      </c>
      <c r="E208" s="7">
        <v>16</v>
      </c>
      <c r="F208" s="7">
        <v>3</v>
      </c>
      <c r="G208" s="7"/>
      <c r="H208" s="7"/>
      <c r="I208" s="7">
        <v>3</v>
      </c>
      <c r="J208" s="7"/>
      <c r="K208" s="7">
        <v>2</v>
      </c>
      <c r="L208" s="9" t="s">
        <v>74</v>
      </c>
    </row>
    <row r="209" spans="1:12" x14ac:dyDescent="0.2">
      <c r="A209" s="5">
        <v>43744</v>
      </c>
      <c r="B209" s="6">
        <f t="shared" si="12"/>
        <v>73</v>
      </c>
      <c r="C209" s="7">
        <v>44</v>
      </c>
      <c r="D209" s="7">
        <v>9</v>
      </c>
      <c r="E209" s="7">
        <v>11</v>
      </c>
      <c r="F209" s="7">
        <v>2</v>
      </c>
      <c r="G209" s="7"/>
      <c r="H209" s="7">
        <v>1</v>
      </c>
      <c r="I209" s="19">
        <v>3</v>
      </c>
      <c r="J209" s="7"/>
      <c r="K209" s="7">
        <v>3</v>
      </c>
      <c r="L209" s="9" t="s">
        <v>201</v>
      </c>
    </row>
    <row r="210" spans="1:12" x14ac:dyDescent="0.2">
      <c r="A210" s="10">
        <v>43745</v>
      </c>
      <c r="B210" s="6">
        <f t="shared" si="12"/>
        <v>97</v>
      </c>
      <c r="C210" s="7">
        <v>13</v>
      </c>
      <c r="D210" s="7">
        <v>7</v>
      </c>
      <c r="E210" s="7">
        <v>50</v>
      </c>
      <c r="F210" s="7">
        <v>6</v>
      </c>
      <c r="G210" s="7"/>
      <c r="H210" s="7">
        <v>4</v>
      </c>
      <c r="I210" s="7">
        <v>4</v>
      </c>
      <c r="J210" s="7">
        <v>4</v>
      </c>
      <c r="K210" s="7">
        <v>9</v>
      </c>
      <c r="L210" s="9" t="s">
        <v>202</v>
      </c>
    </row>
    <row r="211" spans="1:12" x14ac:dyDescent="0.2">
      <c r="A211" s="10">
        <v>43746</v>
      </c>
      <c r="B211" s="6">
        <f t="shared" si="12"/>
        <v>73</v>
      </c>
      <c r="C211" s="7">
        <v>28</v>
      </c>
      <c r="D211" s="7">
        <v>6</v>
      </c>
      <c r="E211" s="7">
        <v>23</v>
      </c>
      <c r="F211" s="7">
        <v>4</v>
      </c>
      <c r="G211" s="7">
        <v>2</v>
      </c>
      <c r="H211" s="7"/>
      <c r="I211" s="7">
        <v>2</v>
      </c>
      <c r="J211" s="7">
        <v>2</v>
      </c>
      <c r="K211" s="7">
        <v>6</v>
      </c>
      <c r="L211" s="9" t="s">
        <v>203</v>
      </c>
    </row>
    <row r="212" spans="1:12" x14ac:dyDescent="0.2">
      <c r="A212" s="10">
        <v>43747</v>
      </c>
      <c r="B212" s="6">
        <f t="shared" si="12"/>
        <v>23</v>
      </c>
      <c r="C212" s="7">
        <v>4</v>
      </c>
      <c r="D212" s="7">
        <v>2</v>
      </c>
      <c r="E212" s="7">
        <v>10</v>
      </c>
      <c r="F212" s="7"/>
      <c r="G212" s="7">
        <v>1</v>
      </c>
      <c r="H212" s="7"/>
      <c r="I212" s="7">
        <v>6</v>
      </c>
      <c r="J212" s="7"/>
      <c r="K212" s="7"/>
      <c r="L212" s="9"/>
    </row>
    <row r="213" spans="1:12" x14ac:dyDescent="0.2">
      <c r="A213" s="10">
        <v>43748</v>
      </c>
      <c r="B213" s="6">
        <f t="shared" si="12"/>
        <v>49</v>
      </c>
      <c r="C213" s="7">
        <v>18</v>
      </c>
      <c r="D213" s="7">
        <v>8</v>
      </c>
      <c r="E213" s="7">
        <v>9</v>
      </c>
      <c r="F213" s="7">
        <v>5</v>
      </c>
      <c r="G213" s="7">
        <v>2</v>
      </c>
      <c r="H213" s="7"/>
      <c r="I213" s="7">
        <v>6</v>
      </c>
      <c r="J213" s="7"/>
      <c r="K213" s="7">
        <v>1</v>
      </c>
      <c r="L213" s="9" t="s">
        <v>28</v>
      </c>
    </row>
    <row r="214" spans="1:12" x14ac:dyDescent="0.2">
      <c r="A214" s="10">
        <v>43749</v>
      </c>
      <c r="B214" s="6">
        <f t="shared" si="12"/>
        <v>52</v>
      </c>
      <c r="C214" s="7">
        <v>31</v>
      </c>
      <c r="D214" s="7">
        <v>4</v>
      </c>
      <c r="E214" s="7">
        <v>13</v>
      </c>
      <c r="F214" s="7"/>
      <c r="G214" s="7"/>
      <c r="H214" s="7"/>
      <c r="I214" s="7"/>
      <c r="J214" s="7">
        <v>2</v>
      </c>
      <c r="K214" s="7">
        <v>2</v>
      </c>
      <c r="L214" s="9" t="s">
        <v>204</v>
      </c>
    </row>
    <row r="215" spans="1:12" x14ac:dyDescent="0.2">
      <c r="A215" s="5">
        <v>43750</v>
      </c>
      <c r="B215" s="6">
        <f t="shared" si="12"/>
        <v>85</v>
      </c>
      <c r="C215" s="7">
        <v>50</v>
      </c>
      <c r="D215" s="7">
        <v>11</v>
      </c>
      <c r="E215" s="7">
        <v>13</v>
      </c>
      <c r="F215" s="7">
        <v>9</v>
      </c>
      <c r="G215" s="7"/>
      <c r="H215" s="7"/>
      <c r="I215" s="7"/>
      <c r="J215" s="7"/>
      <c r="K215" s="7">
        <v>2</v>
      </c>
      <c r="L215" s="9" t="s">
        <v>19</v>
      </c>
    </row>
    <row r="216" spans="1:12" x14ac:dyDescent="0.2">
      <c r="A216" s="5">
        <v>43751</v>
      </c>
      <c r="B216" s="6">
        <f t="shared" si="12"/>
        <v>82</v>
      </c>
      <c r="C216" s="7">
        <v>51</v>
      </c>
      <c r="D216" s="7">
        <v>11</v>
      </c>
      <c r="E216" s="7">
        <v>10</v>
      </c>
      <c r="F216" s="7">
        <v>5</v>
      </c>
      <c r="G216" s="7"/>
      <c r="H216" s="7"/>
      <c r="I216" s="7">
        <v>2</v>
      </c>
      <c r="J216" s="7"/>
      <c r="K216" s="7">
        <v>3</v>
      </c>
      <c r="L216" s="9" t="s">
        <v>205</v>
      </c>
    </row>
    <row r="217" spans="1:12" x14ac:dyDescent="0.2">
      <c r="A217" s="10">
        <v>43752</v>
      </c>
      <c r="B217" s="6">
        <f t="shared" si="12"/>
        <v>55</v>
      </c>
      <c r="C217" s="7">
        <v>6</v>
      </c>
      <c r="D217" s="7">
        <v>17</v>
      </c>
      <c r="E217" s="7">
        <v>11</v>
      </c>
      <c r="F217" s="7">
        <v>2</v>
      </c>
      <c r="G217" s="7">
        <v>2</v>
      </c>
      <c r="H217" s="7"/>
      <c r="I217" s="7">
        <v>4</v>
      </c>
      <c r="J217" s="7">
        <v>4</v>
      </c>
      <c r="K217" s="7">
        <v>9</v>
      </c>
      <c r="L217" s="9" t="s">
        <v>206</v>
      </c>
    </row>
    <row r="218" spans="1:12" x14ac:dyDescent="0.2">
      <c r="A218" s="10">
        <v>43753</v>
      </c>
      <c r="B218" s="6">
        <f t="shared" si="12"/>
        <v>12</v>
      </c>
      <c r="C218" s="7">
        <v>2</v>
      </c>
      <c r="D218" s="7">
        <v>2</v>
      </c>
      <c r="E218" s="7">
        <v>3</v>
      </c>
      <c r="F218" s="7">
        <v>3</v>
      </c>
      <c r="G218" s="7"/>
      <c r="H218" s="7"/>
      <c r="I218" s="7">
        <v>2</v>
      </c>
      <c r="J218" s="7"/>
      <c r="K218" s="7"/>
      <c r="L218" s="9"/>
    </row>
    <row r="219" spans="1:12" x14ac:dyDescent="0.2">
      <c r="A219" s="10">
        <v>43754</v>
      </c>
      <c r="B219" s="6">
        <f t="shared" si="12"/>
        <v>45</v>
      </c>
      <c r="C219" s="7">
        <v>12</v>
      </c>
      <c r="D219" s="7">
        <v>2</v>
      </c>
      <c r="E219" s="7">
        <v>22</v>
      </c>
      <c r="F219" s="7">
        <v>2</v>
      </c>
      <c r="G219" s="7">
        <v>3</v>
      </c>
      <c r="H219" s="7"/>
      <c r="I219" s="7"/>
      <c r="J219" s="7">
        <v>2</v>
      </c>
      <c r="K219" s="7">
        <v>2</v>
      </c>
      <c r="L219" s="9" t="s">
        <v>79</v>
      </c>
    </row>
    <row r="220" spans="1:12" x14ac:dyDescent="0.2">
      <c r="A220" s="10">
        <v>43755</v>
      </c>
      <c r="B220" s="6">
        <f t="shared" si="12"/>
        <v>41</v>
      </c>
      <c r="C220" s="7">
        <v>15</v>
      </c>
      <c r="D220" s="7">
        <v>2</v>
      </c>
      <c r="E220" s="7">
        <v>16</v>
      </c>
      <c r="F220" s="7">
        <v>2</v>
      </c>
      <c r="G220" s="7">
        <v>4</v>
      </c>
      <c r="H220" s="7"/>
      <c r="I220" s="7"/>
      <c r="J220" s="7"/>
      <c r="K220" s="7">
        <v>2</v>
      </c>
      <c r="L220" s="9" t="s">
        <v>28</v>
      </c>
    </row>
    <row r="221" spans="1:12" x14ac:dyDescent="0.2">
      <c r="A221" s="10">
        <v>43756</v>
      </c>
      <c r="B221" s="6">
        <f t="shared" si="12"/>
        <v>6</v>
      </c>
      <c r="C221" s="7">
        <v>2</v>
      </c>
      <c r="D221" s="7"/>
      <c r="E221" s="7">
        <v>4</v>
      </c>
      <c r="F221" s="7"/>
      <c r="G221" s="7"/>
      <c r="H221" s="7"/>
      <c r="I221" s="7"/>
      <c r="J221" s="7"/>
      <c r="K221" s="7"/>
      <c r="L221" s="9"/>
    </row>
    <row r="222" spans="1:12" x14ac:dyDescent="0.2">
      <c r="A222" s="5">
        <v>43757</v>
      </c>
      <c r="B222" s="6">
        <f t="shared" si="12"/>
        <v>11</v>
      </c>
      <c r="C222" s="7">
        <v>6</v>
      </c>
      <c r="D222" s="7"/>
      <c r="E222" s="7">
        <v>2</v>
      </c>
      <c r="F222" s="7">
        <v>1</v>
      </c>
      <c r="G222" s="7"/>
      <c r="H222" s="7"/>
      <c r="I222" s="7">
        <v>2</v>
      </c>
      <c r="J222" s="7"/>
      <c r="K222" s="7"/>
      <c r="L222" s="9"/>
    </row>
    <row r="223" spans="1:12" x14ac:dyDescent="0.2">
      <c r="A223" s="5">
        <v>43758</v>
      </c>
      <c r="B223" s="6">
        <f t="shared" si="12"/>
        <v>9</v>
      </c>
      <c r="C223" s="7"/>
      <c r="D223" s="7">
        <v>7</v>
      </c>
      <c r="E223" s="7"/>
      <c r="F223" s="7">
        <v>2</v>
      </c>
      <c r="G223" s="7"/>
      <c r="H223" s="7"/>
      <c r="I223" s="7"/>
      <c r="J223" s="7"/>
      <c r="K223" s="7"/>
      <c r="L223" s="9"/>
    </row>
    <row r="224" spans="1:12" x14ac:dyDescent="0.2">
      <c r="A224" s="10">
        <v>43759</v>
      </c>
      <c r="B224" s="6">
        <f t="shared" si="12"/>
        <v>9</v>
      </c>
      <c r="C224" s="7">
        <v>1</v>
      </c>
      <c r="D224" s="7"/>
      <c r="E224" s="7"/>
      <c r="F224" s="7">
        <v>3</v>
      </c>
      <c r="G224" s="7"/>
      <c r="H224" s="7">
        <v>1</v>
      </c>
      <c r="I224" s="7">
        <v>2</v>
      </c>
      <c r="J224" s="7"/>
      <c r="K224" s="7">
        <v>2</v>
      </c>
      <c r="L224" s="9" t="s">
        <v>28</v>
      </c>
    </row>
    <row r="225" spans="1:12" x14ac:dyDescent="0.2">
      <c r="A225" s="10">
        <v>43760</v>
      </c>
      <c r="B225" s="6">
        <f t="shared" si="12"/>
        <v>15</v>
      </c>
      <c r="C225" s="7">
        <v>6</v>
      </c>
      <c r="D225" s="7">
        <v>2</v>
      </c>
      <c r="E225" s="7">
        <v>2</v>
      </c>
      <c r="F225" s="7"/>
      <c r="G225" s="7"/>
      <c r="H225" s="7"/>
      <c r="I225" s="7"/>
      <c r="J225" s="7"/>
      <c r="K225" s="7">
        <v>5</v>
      </c>
      <c r="L225" s="9" t="s">
        <v>207</v>
      </c>
    </row>
    <row r="226" spans="1:12" x14ac:dyDescent="0.2">
      <c r="A226" s="10">
        <v>43761</v>
      </c>
      <c r="B226" s="6">
        <f t="shared" si="12"/>
        <v>28</v>
      </c>
      <c r="C226" s="7">
        <v>7</v>
      </c>
      <c r="D226" s="7">
        <v>13</v>
      </c>
      <c r="E226" s="7">
        <v>3</v>
      </c>
      <c r="F226" s="7">
        <v>3</v>
      </c>
      <c r="G226" s="7"/>
      <c r="H226" s="7"/>
      <c r="I226" s="7"/>
      <c r="J226" s="7">
        <v>2</v>
      </c>
      <c r="K226" s="7"/>
      <c r="L226" s="9"/>
    </row>
    <row r="227" spans="1:12" x14ac:dyDescent="0.2">
      <c r="A227" s="10">
        <v>43762</v>
      </c>
      <c r="B227" s="6">
        <f t="shared" si="12"/>
        <v>7</v>
      </c>
      <c r="C227" s="7">
        <v>2</v>
      </c>
      <c r="D227" s="7">
        <v>4</v>
      </c>
      <c r="E227" s="7"/>
      <c r="F227" s="7">
        <v>1</v>
      </c>
      <c r="G227" s="7"/>
      <c r="H227" s="7"/>
      <c r="I227" s="7"/>
      <c r="J227" s="7"/>
      <c r="K227" s="7"/>
      <c r="L227" s="9"/>
    </row>
    <row r="228" spans="1:12" x14ac:dyDescent="0.2">
      <c r="A228" s="10">
        <v>43763</v>
      </c>
      <c r="B228" s="6">
        <f t="shared" si="12"/>
        <v>27</v>
      </c>
      <c r="C228" s="7">
        <v>6</v>
      </c>
      <c r="D228" s="7">
        <v>13</v>
      </c>
      <c r="E228" s="7">
        <v>5</v>
      </c>
      <c r="F228" s="7">
        <v>3</v>
      </c>
      <c r="G228" s="7"/>
      <c r="H228" s="7"/>
      <c r="I228" s="7"/>
      <c r="J228" s="7"/>
      <c r="K228" s="7"/>
      <c r="L228" s="9" t="s">
        <v>208</v>
      </c>
    </row>
    <row r="229" spans="1:12" x14ac:dyDescent="0.2">
      <c r="A229" s="5">
        <v>43764</v>
      </c>
      <c r="B229" s="6">
        <f t="shared" si="12"/>
        <v>57</v>
      </c>
      <c r="C229" s="7">
        <v>36</v>
      </c>
      <c r="D229" s="7">
        <v>8</v>
      </c>
      <c r="E229" s="7">
        <v>8</v>
      </c>
      <c r="F229" s="7">
        <v>3</v>
      </c>
      <c r="G229" s="7"/>
      <c r="H229" s="7"/>
      <c r="I229" s="7"/>
      <c r="J229" s="7"/>
      <c r="K229" s="7">
        <v>2</v>
      </c>
      <c r="L229" s="9" t="s">
        <v>47</v>
      </c>
    </row>
    <row r="230" spans="1:12" x14ac:dyDescent="0.2">
      <c r="A230" s="5">
        <v>43765</v>
      </c>
      <c r="B230" s="6">
        <f t="shared" si="12"/>
        <v>76</v>
      </c>
      <c r="C230" s="7">
        <v>52</v>
      </c>
      <c r="D230" s="7">
        <v>11</v>
      </c>
      <c r="E230" s="7">
        <v>4</v>
      </c>
      <c r="F230" s="7"/>
      <c r="G230" s="7"/>
      <c r="H230" s="7"/>
      <c r="I230" s="7">
        <v>6</v>
      </c>
      <c r="J230" s="7">
        <v>1</v>
      </c>
      <c r="K230" s="7">
        <v>2</v>
      </c>
      <c r="L230" s="9" t="s">
        <v>79</v>
      </c>
    </row>
    <row r="231" spans="1:12" x14ac:dyDescent="0.2">
      <c r="A231" s="10">
        <v>43766</v>
      </c>
      <c r="B231" s="6">
        <f t="shared" si="12"/>
        <v>26</v>
      </c>
      <c r="C231" s="7">
        <v>4</v>
      </c>
      <c r="D231" s="7">
        <v>11</v>
      </c>
      <c r="E231" s="7">
        <v>6</v>
      </c>
      <c r="F231" s="7">
        <v>3</v>
      </c>
      <c r="G231" s="7"/>
      <c r="H231" s="7"/>
      <c r="I231" s="7"/>
      <c r="J231" s="7"/>
      <c r="K231" s="7">
        <v>2</v>
      </c>
      <c r="L231" s="9" t="s">
        <v>28</v>
      </c>
    </row>
    <row r="232" spans="1:12" x14ac:dyDescent="0.2">
      <c r="A232" s="10">
        <v>43767</v>
      </c>
      <c r="B232" s="6">
        <f t="shared" si="12"/>
        <v>24</v>
      </c>
      <c r="C232" s="7">
        <v>7</v>
      </c>
      <c r="D232" s="7">
        <v>11</v>
      </c>
      <c r="E232" s="7">
        <v>2</v>
      </c>
      <c r="F232" s="7"/>
      <c r="G232" s="7"/>
      <c r="H232" s="7"/>
      <c r="I232" s="7"/>
      <c r="J232" s="7"/>
      <c r="K232" s="7">
        <v>4</v>
      </c>
      <c r="L232" s="9" t="s">
        <v>41</v>
      </c>
    </row>
    <row r="233" spans="1:12" x14ac:dyDescent="0.2">
      <c r="A233" s="10">
        <v>43768</v>
      </c>
      <c r="B233" s="6">
        <f t="shared" si="12"/>
        <v>23</v>
      </c>
      <c r="C233" s="7">
        <v>3</v>
      </c>
      <c r="D233" s="7">
        <v>15</v>
      </c>
      <c r="E233" s="7">
        <v>5</v>
      </c>
      <c r="F233" s="7"/>
      <c r="G233" s="7"/>
      <c r="H233" s="7"/>
      <c r="I233" s="7"/>
      <c r="J233" s="7"/>
      <c r="K233" s="7"/>
      <c r="L233" s="9"/>
    </row>
    <row r="234" spans="1:12" x14ac:dyDescent="0.2">
      <c r="A234" s="10">
        <v>43769</v>
      </c>
      <c r="B234" s="6">
        <f t="shared" si="12"/>
        <v>17</v>
      </c>
      <c r="C234" s="7">
        <v>5</v>
      </c>
      <c r="D234" s="7">
        <v>8</v>
      </c>
      <c r="E234" s="7">
        <v>4</v>
      </c>
      <c r="F234" s="7"/>
      <c r="G234" s="7"/>
      <c r="H234" s="7"/>
      <c r="I234" s="7"/>
      <c r="J234" s="7"/>
      <c r="K234" s="7"/>
      <c r="L234" s="9"/>
    </row>
    <row r="235" spans="1:12" x14ac:dyDescent="0.2">
      <c r="A235" s="12" t="s">
        <v>20</v>
      </c>
      <c r="B235" s="6">
        <f t="shared" si="12"/>
        <v>1425</v>
      </c>
      <c r="C235" s="12">
        <f t="shared" ref="C235:K235" si="13">SUM(C204:C234)</f>
        <v>526</v>
      </c>
      <c r="D235" s="12">
        <f t="shared" si="13"/>
        <v>257</v>
      </c>
      <c r="E235" s="12">
        <f t="shared" si="13"/>
        <v>380</v>
      </c>
      <c r="F235" s="12">
        <f t="shared" si="13"/>
        <v>76</v>
      </c>
      <c r="G235" s="12">
        <f t="shared" si="13"/>
        <v>22</v>
      </c>
      <c r="H235" s="12">
        <f t="shared" si="13"/>
        <v>19</v>
      </c>
      <c r="I235" s="12">
        <f t="shared" si="13"/>
        <v>48</v>
      </c>
      <c r="J235" s="12">
        <f t="shared" si="13"/>
        <v>25</v>
      </c>
      <c r="K235" s="12">
        <f t="shared" si="13"/>
        <v>72</v>
      </c>
      <c r="L235" s="32"/>
    </row>
    <row r="236" spans="1:12" x14ac:dyDescent="0.2">
      <c r="A236" s="6"/>
      <c r="B236" s="6"/>
      <c r="C236" s="7"/>
      <c r="D236" s="7"/>
      <c r="E236" s="7"/>
      <c r="F236" s="7"/>
      <c r="G236" s="7"/>
      <c r="H236" s="7"/>
      <c r="I236" s="7"/>
      <c r="J236" s="7"/>
      <c r="K236" s="7"/>
      <c r="L236" s="9"/>
    </row>
    <row r="237" spans="1:12" ht="25.5" x14ac:dyDescent="0.2">
      <c r="A237" s="30" t="s">
        <v>209</v>
      </c>
      <c r="B237" s="12">
        <f>SUM(B201+B235+B168+B134+B100+B67+B33)</f>
        <v>20078</v>
      </c>
      <c r="C237" s="12">
        <f t="shared" ref="C237:K237" si="14">SUM(C235,C201,C168,C134,C100,C67,C33)</f>
        <v>8981</v>
      </c>
      <c r="D237" s="12">
        <f t="shared" si="14"/>
        <v>4217</v>
      </c>
      <c r="E237" s="12">
        <f t="shared" si="14"/>
        <v>3521</v>
      </c>
      <c r="F237" s="12">
        <f t="shared" si="14"/>
        <v>878</v>
      </c>
      <c r="G237" s="12">
        <f t="shared" si="14"/>
        <v>398</v>
      </c>
      <c r="H237" s="12">
        <f t="shared" si="14"/>
        <v>389</v>
      </c>
      <c r="I237" s="12">
        <f t="shared" si="14"/>
        <v>667</v>
      </c>
      <c r="J237" s="12">
        <f t="shared" si="14"/>
        <v>148</v>
      </c>
      <c r="K237" s="12">
        <f t="shared" si="14"/>
        <v>879</v>
      </c>
      <c r="L237" s="9"/>
    </row>
    <row r="238" spans="1:12" ht="15" x14ac:dyDescent="0.25">
      <c r="A238" s="3"/>
      <c r="B238" s="3" t="s">
        <v>64</v>
      </c>
      <c r="C238" s="3" t="s">
        <v>3</v>
      </c>
      <c r="D238" s="3" t="s">
        <v>4</v>
      </c>
      <c r="E238" s="3" t="s">
        <v>5</v>
      </c>
      <c r="F238" s="3" t="s">
        <v>6</v>
      </c>
      <c r="G238" s="3" t="s">
        <v>7</v>
      </c>
      <c r="H238" s="3" t="s">
        <v>8</v>
      </c>
      <c r="I238" s="3" t="s">
        <v>9</v>
      </c>
      <c r="J238" s="3" t="s">
        <v>10</v>
      </c>
      <c r="K238" s="3" t="s">
        <v>11</v>
      </c>
      <c r="L238" s="9"/>
    </row>
    <row r="239" spans="1:12" x14ac:dyDescent="0.2">
      <c r="A239" s="28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9"/>
    </row>
    <row r="240" spans="1:12" ht="18.75" x14ac:dyDescent="0.3">
      <c r="A240" s="233" t="s">
        <v>210</v>
      </c>
      <c r="B240" s="233"/>
      <c r="C240" s="233"/>
      <c r="D240" s="233"/>
      <c r="E240" s="233"/>
      <c r="F240" s="233"/>
      <c r="G240" s="233"/>
      <c r="H240" s="233"/>
      <c r="I240" s="233"/>
      <c r="J240" s="233"/>
      <c r="K240" s="233"/>
      <c r="L240" s="9"/>
    </row>
    <row r="241" spans="1:12" ht="15" x14ac:dyDescent="0.25">
      <c r="A241" s="3" t="s">
        <v>1</v>
      </c>
      <c r="B241" s="3" t="s">
        <v>2</v>
      </c>
      <c r="C241" s="3" t="s">
        <v>3</v>
      </c>
      <c r="D241" s="3" t="s">
        <v>4</v>
      </c>
      <c r="E241" s="3" t="s">
        <v>5</v>
      </c>
      <c r="F241" s="3" t="s">
        <v>6</v>
      </c>
      <c r="G241" s="3" t="s">
        <v>7</v>
      </c>
      <c r="H241" s="3" t="s">
        <v>8</v>
      </c>
      <c r="I241" s="3" t="s">
        <v>9</v>
      </c>
      <c r="J241" s="3" t="s">
        <v>10</v>
      </c>
      <c r="K241" s="3" t="s">
        <v>11</v>
      </c>
      <c r="L241" s="9"/>
    </row>
    <row r="242" spans="1:12" x14ac:dyDescent="0.2">
      <c r="A242" s="5">
        <v>43770</v>
      </c>
      <c r="B242" s="6">
        <f t="shared" ref="B242:B247" si="15">C242+D242+E242+F242+G242+H242+I242+J242+K242</f>
        <v>94</v>
      </c>
      <c r="C242" s="7">
        <v>87</v>
      </c>
      <c r="D242" s="7">
        <v>5</v>
      </c>
      <c r="E242" s="7">
        <v>2</v>
      </c>
      <c r="F242" s="7"/>
      <c r="G242" s="7"/>
      <c r="H242" s="7"/>
      <c r="I242" s="7"/>
      <c r="J242" s="7"/>
      <c r="K242" s="7"/>
      <c r="L242" s="9"/>
    </row>
    <row r="243" spans="1:12" x14ac:dyDescent="0.2">
      <c r="A243" s="5">
        <v>43771</v>
      </c>
      <c r="B243" s="6">
        <f t="shared" si="15"/>
        <v>49</v>
      </c>
      <c r="C243" s="7">
        <v>44</v>
      </c>
      <c r="D243" s="7">
        <v>3</v>
      </c>
      <c r="E243" s="7"/>
      <c r="F243" s="7"/>
      <c r="G243" s="7"/>
      <c r="H243" s="7"/>
      <c r="I243" s="7"/>
      <c r="J243" s="7"/>
      <c r="K243" s="7">
        <v>2</v>
      </c>
      <c r="L243" s="9" t="s">
        <v>18</v>
      </c>
    </row>
    <row r="244" spans="1:12" x14ac:dyDescent="0.2">
      <c r="A244" s="5">
        <v>43772</v>
      </c>
      <c r="B244" s="6">
        <f t="shared" si="15"/>
        <v>9</v>
      </c>
      <c r="C244" s="7">
        <v>4</v>
      </c>
      <c r="D244" s="7">
        <v>3</v>
      </c>
      <c r="E244" s="7"/>
      <c r="F244" s="7"/>
      <c r="G244" s="7"/>
      <c r="H244" s="7"/>
      <c r="I244" s="7">
        <v>2</v>
      </c>
      <c r="J244" s="7"/>
      <c r="K244" s="7"/>
      <c r="L244" s="9"/>
    </row>
    <row r="245" spans="1:12" x14ac:dyDescent="0.2">
      <c r="A245" s="5">
        <v>43778</v>
      </c>
      <c r="B245" s="6">
        <f t="shared" si="15"/>
        <v>19</v>
      </c>
      <c r="C245" s="7">
        <v>19</v>
      </c>
      <c r="D245" s="7"/>
      <c r="E245" s="7"/>
      <c r="F245" s="7"/>
      <c r="G245" s="7"/>
      <c r="H245" s="7"/>
      <c r="I245" s="7"/>
      <c r="J245" s="7"/>
      <c r="K245" s="7"/>
      <c r="L245" s="9"/>
    </row>
    <row r="246" spans="1:12" x14ac:dyDescent="0.2">
      <c r="A246" s="5">
        <v>43779</v>
      </c>
      <c r="B246" s="6">
        <f t="shared" si="15"/>
        <v>14</v>
      </c>
      <c r="C246" s="7">
        <v>12</v>
      </c>
      <c r="D246" s="39"/>
      <c r="E246" s="39"/>
      <c r="F246" s="39">
        <v>2</v>
      </c>
      <c r="G246" s="39"/>
      <c r="H246" s="39"/>
      <c r="I246" s="39"/>
      <c r="J246" s="39"/>
      <c r="K246" s="39"/>
      <c r="L246" s="9"/>
    </row>
    <row r="247" spans="1:12" x14ac:dyDescent="0.2">
      <c r="A247" s="5">
        <v>43785</v>
      </c>
      <c r="B247" s="6">
        <f t="shared" si="15"/>
        <v>5</v>
      </c>
      <c r="C247" s="7">
        <v>3</v>
      </c>
      <c r="D247" s="39">
        <v>1</v>
      </c>
      <c r="E247" s="7">
        <v>1</v>
      </c>
      <c r="F247" s="7"/>
      <c r="G247" s="39"/>
      <c r="H247" s="39"/>
      <c r="I247" s="7"/>
      <c r="J247" s="39"/>
      <c r="K247" s="7"/>
      <c r="L247" s="9"/>
    </row>
    <row r="248" spans="1:12" x14ac:dyDescent="0.2">
      <c r="A248" s="5">
        <v>43786</v>
      </c>
      <c r="B248" s="6">
        <v>5</v>
      </c>
      <c r="C248" s="7">
        <v>5</v>
      </c>
      <c r="D248" s="7"/>
      <c r="E248" s="7"/>
      <c r="F248" s="7"/>
      <c r="G248" s="39"/>
      <c r="H248" s="39"/>
      <c r="I248" s="7"/>
      <c r="J248" s="39"/>
      <c r="K248" s="7"/>
      <c r="L248" s="9"/>
    </row>
    <row r="249" spans="1:12" x14ac:dyDescent="0.2">
      <c r="A249" s="5">
        <v>43792</v>
      </c>
      <c r="B249" s="6">
        <f>C249+D249+E249+F249+G249+H249+I249+J249+K249</f>
        <v>8</v>
      </c>
      <c r="C249" s="7">
        <v>6</v>
      </c>
      <c r="D249" s="7"/>
      <c r="E249" s="7"/>
      <c r="F249" s="7"/>
      <c r="G249" s="39"/>
      <c r="H249" s="39">
        <v>2</v>
      </c>
      <c r="I249" s="7"/>
      <c r="J249" s="39"/>
      <c r="K249" s="7"/>
      <c r="L249" s="9"/>
    </row>
    <row r="250" spans="1:12" x14ac:dyDescent="0.2">
      <c r="A250" s="5">
        <v>43792</v>
      </c>
      <c r="B250" s="6">
        <f>C250+D250+E250+F250+G250+H250+I250+J250+K250</f>
        <v>7</v>
      </c>
      <c r="C250" s="7">
        <v>7</v>
      </c>
      <c r="D250" s="7"/>
      <c r="E250" s="7"/>
      <c r="F250" s="7"/>
      <c r="G250" s="7"/>
      <c r="H250" s="7"/>
      <c r="I250" s="7"/>
      <c r="J250" s="7"/>
      <c r="K250" s="7"/>
      <c r="L250" s="31"/>
    </row>
    <row r="251" spans="1:12" x14ac:dyDescent="0.2">
      <c r="A251" s="5">
        <v>43799</v>
      </c>
      <c r="B251" s="6">
        <f>C251+D251+E251+F251+G251+H251+I251+J251+K251</f>
        <v>20</v>
      </c>
      <c r="C251" s="7">
        <v>18</v>
      </c>
      <c r="D251" s="7"/>
      <c r="E251" s="7"/>
      <c r="F251" s="7"/>
      <c r="G251" s="7"/>
      <c r="H251" s="7"/>
      <c r="I251" s="7">
        <v>2</v>
      </c>
      <c r="J251" s="7"/>
      <c r="K251" s="7"/>
      <c r="L251" s="31"/>
    </row>
    <row r="252" spans="1:12" x14ac:dyDescent="0.2">
      <c r="A252" s="6" t="s">
        <v>62</v>
      </c>
      <c r="B252" s="6">
        <f t="shared" ref="B252:K252" si="16">SUM(B242:B251)</f>
        <v>230</v>
      </c>
      <c r="C252" s="6">
        <f t="shared" si="16"/>
        <v>205</v>
      </c>
      <c r="D252" s="6">
        <f t="shared" si="16"/>
        <v>12</v>
      </c>
      <c r="E252" s="6">
        <f t="shared" si="16"/>
        <v>3</v>
      </c>
      <c r="F252" s="6">
        <f t="shared" si="16"/>
        <v>2</v>
      </c>
      <c r="G252" s="6">
        <f t="shared" si="16"/>
        <v>0</v>
      </c>
      <c r="H252" s="6">
        <f t="shared" si="16"/>
        <v>2</v>
      </c>
      <c r="I252" s="6">
        <f t="shared" si="16"/>
        <v>4</v>
      </c>
      <c r="J252" s="6">
        <f t="shared" si="16"/>
        <v>0</v>
      </c>
      <c r="K252" s="6">
        <f t="shared" si="16"/>
        <v>2</v>
      </c>
      <c r="L252" s="31"/>
    </row>
    <row r="253" spans="1:12" ht="18.75" x14ac:dyDescent="0.3">
      <c r="A253" s="234" t="s">
        <v>211</v>
      </c>
      <c r="B253" s="234"/>
      <c r="C253" s="234"/>
      <c r="D253" s="234"/>
      <c r="E253" s="234"/>
      <c r="F253" s="234"/>
      <c r="G253" s="234"/>
      <c r="H253" s="234"/>
      <c r="I253" s="234"/>
      <c r="J253" s="234"/>
      <c r="K253" s="234"/>
      <c r="L253" s="31"/>
    </row>
    <row r="254" spans="1:12" x14ac:dyDescent="0.2">
      <c r="A254" s="38" t="s">
        <v>1</v>
      </c>
      <c r="B254" s="6" t="s">
        <v>2</v>
      </c>
      <c r="C254" s="6" t="s">
        <v>3</v>
      </c>
      <c r="D254" s="6" t="s">
        <v>4</v>
      </c>
      <c r="E254" s="6" t="s">
        <v>5</v>
      </c>
      <c r="F254" s="42" t="s">
        <v>6</v>
      </c>
      <c r="G254" s="6" t="s">
        <v>7</v>
      </c>
      <c r="H254" s="6" t="s">
        <v>8</v>
      </c>
      <c r="I254" s="6" t="s">
        <v>9</v>
      </c>
      <c r="J254" s="6" t="s">
        <v>10</v>
      </c>
      <c r="K254" s="6" t="s">
        <v>11</v>
      </c>
      <c r="L254" s="9"/>
    </row>
    <row r="255" spans="1:12" x14ac:dyDescent="0.2">
      <c r="A255" s="5">
        <v>43800</v>
      </c>
      <c r="B255" s="43">
        <f t="shared" ref="B255:B263" si="17">SUM(C255:K255)</f>
        <v>5</v>
      </c>
      <c r="C255" s="44">
        <v>3</v>
      </c>
      <c r="D255" s="44">
        <v>2</v>
      </c>
      <c r="E255" s="44"/>
      <c r="F255" s="44"/>
      <c r="G255" s="44"/>
      <c r="H255" s="44"/>
      <c r="I255" s="44"/>
      <c r="J255" s="44"/>
      <c r="K255" s="44"/>
      <c r="L255" s="9"/>
    </row>
    <row r="256" spans="1:12" x14ac:dyDescent="0.2">
      <c r="A256" s="5">
        <v>43806</v>
      </c>
      <c r="B256" s="43">
        <f t="shared" si="17"/>
        <v>22</v>
      </c>
      <c r="C256" s="44">
        <v>17</v>
      </c>
      <c r="D256" s="44"/>
      <c r="E256" s="44"/>
      <c r="F256" s="44"/>
      <c r="G256" s="44"/>
      <c r="H256" s="44"/>
      <c r="I256" s="44">
        <v>5</v>
      </c>
      <c r="J256" s="44"/>
      <c r="K256" s="44"/>
      <c r="L256" s="9"/>
    </row>
    <row r="257" spans="1:12" ht="15.75" x14ac:dyDescent="0.25">
      <c r="A257" s="5">
        <v>43807</v>
      </c>
      <c r="B257" s="43">
        <f t="shared" si="17"/>
        <v>16</v>
      </c>
      <c r="C257" s="44">
        <v>14</v>
      </c>
      <c r="D257" s="44"/>
      <c r="E257" s="45"/>
      <c r="F257" s="46">
        <v>2</v>
      </c>
      <c r="G257" s="45"/>
      <c r="H257" s="45"/>
      <c r="I257" s="44"/>
      <c r="J257" s="45"/>
      <c r="K257" s="45"/>
      <c r="L257" s="33"/>
    </row>
    <row r="258" spans="1:12" x14ac:dyDescent="0.2">
      <c r="A258" s="5">
        <v>43813</v>
      </c>
      <c r="B258" s="43">
        <f t="shared" si="17"/>
        <v>5</v>
      </c>
      <c r="C258" s="44">
        <v>5</v>
      </c>
      <c r="D258" s="44"/>
      <c r="E258" s="44"/>
      <c r="F258" s="44"/>
      <c r="G258" s="44"/>
      <c r="H258" s="44"/>
      <c r="I258" s="44"/>
      <c r="J258" s="44"/>
      <c r="K258" s="44"/>
      <c r="L258" s="9"/>
    </row>
    <row r="259" spans="1:12" x14ac:dyDescent="0.2">
      <c r="A259" s="5">
        <v>43814</v>
      </c>
      <c r="B259" s="43">
        <f t="shared" si="17"/>
        <v>12</v>
      </c>
      <c r="C259" s="44">
        <v>12</v>
      </c>
      <c r="D259" s="44"/>
      <c r="E259" s="44"/>
      <c r="F259" s="44"/>
      <c r="G259" s="44"/>
      <c r="H259" s="44"/>
      <c r="I259" s="44"/>
      <c r="J259" s="44"/>
      <c r="K259" s="44"/>
      <c r="L259" s="9"/>
    </row>
    <row r="260" spans="1:12" x14ac:dyDescent="0.2">
      <c r="A260" s="5">
        <v>43820</v>
      </c>
      <c r="B260" s="43">
        <f t="shared" si="17"/>
        <v>9</v>
      </c>
      <c r="C260" s="44">
        <v>7</v>
      </c>
      <c r="D260" s="44">
        <v>2</v>
      </c>
      <c r="E260" s="44"/>
      <c r="F260" s="44"/>
      <c r="G260" s="44"/>
      <c r="H260" s="44"/>
      <c r="I260" s="44"/>
      <c r="J260" s="44"/>
      <c r="K260" s="44"/>
      <c r="L260" s="9"/>
    </row>
    <row r="261" spans="1:12" x14ac:dyDescent="0.2">
      <c r="A261" s="5">
        <v>43821</v>
      </c>
      <c r="B261" s="43">
        <f t="shared" si="17"/>
        <v>12</v>
      </c>
      <c r="C261" s="44">
        <v>12</v>
      </c>
      <c r="D261" s="44"/>
      <c r="E261" s="44"/>
      <c r="F261" s="44"/>
      <c r="G261" s="44"/>
      <c r="H261" s="44"/>
      <c r="I261" s="44"/>
      <c r="J261" s="44"/>
      <c r="K261" s="44"/>
      <c r="L261" s="9"/>
    </row>
    <row r="262" spans="1:12" x14ac:dyDescent="0.2">
      <c r="A262" s="5">
        <v>43827</v>
      </c>
      <c r="B262" s="43">
        <f t="shared" si="17"/>
        <v>24</v>
      </c>
      <c r="C262" s="44">
        <v>22</v>
      </c>
      <c r="D262" s="44">
        <v>1</v>
      </c>
      <c r="E262" s="44"/>
      <c r="F262" s="44"/>
      <c r="G262" s="44"/>
      <c r="H262" s="44"/>
      <c r="I262" s="44">
        <v>1</v>
      </c>
      <c r="J262" s="44"/>
      <c r="K262" s="44"/>
      <c r="L262" s="9"/>
    </row>
    <row r="263" spans="1:12" x14ac:dyDescent="0.2">
      <c r="A263" s="5">
        <v>43828</v>
      </c>
      <c r="B263" s="43">
        <f t="shared" si="17"/>
        <v>23</v>
      </c>
      <c r="C263" s="44">
        <v>20</v>
      </c>
      <c r="D263" s="44">
        <v>2</v>
      </c>
      <c r="E263" s="44"/>
      <c r="F263" s="44"/>
      <c r="G263" s="44"/>
      <c r="H263" s="44"/>
      <c r="I263" s="44"/>
      <c r="J263" s="44"/>
      <c r="K263" s="44">
        <v>1</v>
      </c>
      <c r="L263" s="9" t="s">
        <v>28</v>
      </c>
    </row>
    <row r="264" spans="1:12" x14ac:dyDescent="0.2">
      <c r="A264" s="6" t="s">
        <v>20</v>
      </c>
      <c r="B264" s="43">
        <f t="shared" ref="B264:K264" si="18">SUM(B255:B263)</f>
        <v>128</v>
      </c>
      <c r="C264" s="43">
        <f t="shared" si="18"/>
        <v>112</v>
      </c>
      <c r="D264" s="43">
        <f t="shared" si="18"/>
        <v>7</v>
      </c>
      <c r="E264" s="43">
        <f t="shared" si="18"/>
        <v>0</v>
      </c>
      <c r="F264" s="47">
        <f t="shared" si="18"/>
        <v>2</v>
      </c>
      <c r="G264" s="43">
        <f t="shared" si="18"/>
        <v>0</v>
      </c>
      <c r="H264" s="43">
        <f t="shared" si="18"/>
        <v>0</v>
      </c>
      <c r="I264" s="43">
        <f t="shared" si="18"/>
        <v>6</v>
      </c>
      <c r="J264" s="43">
        <f t="shared" si="18"/>
        <v>0</v>
      </c>
      <c r="K264" s="43">
        <f t="shared" si="18"/>
        <v>1</v>
      </c>
      <c r="L264" s="9"/>
    </row>
    <row r="265" spans="1:12" x14ac:dyDescent="0.2">
      <c r="A265" s="1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9"/>
    </row>
    <row r="266" spans="1:12" x14ac:dyDescent="0.2">
      <c r="A266" s="1"/>
      <c r="B266" s="43" t="s">
        <v>64</v>
      </c>
      <c r="C266" s="43" t="s">
        <v>3</v>
      </c>
      <c r="D266" s="43" t="s">
        <v>4</v>
      </c>
      <c r="E266" s="43" t="s">
        <v>5</v>
      </c>
      <c r="F266" s="43" t="s">
        <v>6</v>
      </c>
      <c r="G266" s="43" t="s">
        <v>7</v>
      </c>
      <c r="H266" s="43" t="s">
        <v>8</v>
      </c>
      <c r="I266" s="43" t="s">
        <v>9</v>
      </c>
      <c r="J266" s="43" t="s">
        <v>10</v>
      </c>
      <c r="K266" s="43" t="s">
        <v>212</v>
      </c>
      <c r="L266" s="9"/>
    </row>
    <row r="267" spans="1:12" ht="25.5" x14ac:dyDescent="0.2">
      <c r="A267" s="49" t="s">
        <v>209</v>
      </c>
      <c r="B267" s="50">
        <f t="shared" ref="B267:K267" si="19">SUM(B264+B252+B237)</f>
        <v>20436</v>
      </c>
      <c r="C267" s="50">
        <f t="shared" si="19"/>
        <v>9298</v>
      </c>
      <c r="D267" s="50">
        <f t="shared" si="19"/>
        <v>4236</v>
      </c>
      <c r="E267" s="50">
        <f t="shared" si="19"/>
        <v>3524</v>
      </c>
      <c r="F267" s="50">
        <f t="shared" si="19"/>
        <v>882</v>
      </c>
      <c r="G267" s="50">
        <f t="shared" si="19"/>
        <v>398</v>
      </c>
      <c r="H267" s="50">
        <f t="shared" si="19"/>
        <v>391</v>
      </c>
      <c r="I267" s="50">
        <f t="shared" si="19"/>
        <v>677</v>
      </c>
      <c r="J267" s="50">
        <f t="shared" si="19"/>
        <v>148</v>
      </c>
      <c r="K267" s="50">
        <f t="shared" si="19"/>
        <v>882</v>
      </c>
      <c r="L267" s="9"/>
    </row>
    <row r="268" spans="1:12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</row>
    <row r="269" spans="1:12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</row>
    <row r="270" spans="1:12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</row>
    <row r="271" spans="1:12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</row>
    <row r="272" spans="1:12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</row>
    <row r="273" spans="1:12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</row>
    <row r="274" spans="1:12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</row>
    <row r="275" spans="1:12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</row>
    <row r="276" spans="1:12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</row>
    <row r="277" spans="1:12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</row>
    <row r="278" spans="1:12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</row>
    <row r="279" spans="1:12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</row>
    <row r="280" spans="1:12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</row>
    <row r="281" spans="1:12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</row>
    <row r="282" spans="1:12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</row>
    <row r="283" spans="1:12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</row>
    <row r="284" spans="1:12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</row>
    <row r="285" spans="1:12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</row>
    <row r="286" spans="1:12" ht="12.6" customHeight="1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</row>
    <row r="293" spans="1:58" ht="12.6" customHeight="1" x14ac:dyDescent="0.25"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</row>
    <row r="303" spans="1:58" ht="34.35" customHeight="1" x14ac:dyDescent="0.2"/>
    <row r="304" spans="1:58" x14ac:dyDescent="0.2">
      <c r="A304" s="34"/>
      <c r="L304" s="36"/>
    </row>
    <row r="305" spans="1:12" x14ac:dyDescent="0.2">
      <c r="A305" s="34"/>
      <c r="L305" s="36"/>
    </row>
    <row r="306" spans="1:12" x14ac:dyDescent="0.2">
      <c r="A306" s="34"/>
      <c r="L306" s="36"/>
    </row>
    <row r="307" spans="1:12" x14ac:dyDescent="0.2">
      <c r="L307" s="36"/>
    </row>
    <row r="308" spans="1:12" x14ac:dyDescent="0.2">
      <c r="L308" s="36"/>
    </row>
    <row r="309" spans="1:12" x14ac:dyDescent="0.2">
      <c r="L309" s="36"/>
    </row>
    <row r="310" spans="1:12" x14ac:dyDescent="0.2">
      <c r="L310" s="36"/>
    </row>
    <row r="311" spans="1:12" x14ac:dyDescent="0.2">
      <c r="L311" s="36"/>
    </row>
    <row r="312" spans="1:12" x14ac:dyDescent="0.2">
      <c r="L312" s="36"/>
    </row>
    <row r="313" spans="1:12" x14ac:dyDescent="0.2">
      <c r="L313" s="36"/>
    </row>
    <row r="314" spans="1:12" x14ac:dyDescent="0.2">
      <c r="L314" s="36"/>
    </row>
    <row r="315" spans="1:12" x14ac:dyDescent="0.2">
      <c r="L315" s="36"/>
    </row>
    <row r="316" spans="1:12" x14ac:dyDescent="0.2">
      <c r="L316" s="36"/>
    </row>
    <row r="317" spans="1:12" x14ac:dyDescent="0.2">
      <c r="L317" s="36"/>
    </row>
    <row r="318" spans="1:12" x14ac:dyDescent="0.2">
      <c r="L318" s="36"/>
    </row>
    <row r="319" spans="1:12" x14ac:dyDescent="0.2">
      <c r="L319" s="36"/>
    </row>
    <row r="320" spans="1:12" x14ac:dyDescent="0.2">
      <c r="L320" s="36"/>
    </row>
    <row r="321" spans="12:12" x14ac:dyDescent="0.2">
      <c r="L321" s="36"/>
    </row>
    <row r="322" spans="12:12" x14ac:dyDescent="0.2">
      <c r="L322" s="36"/>
    </row>
    <row r="323" spans="12:12" x14ac:dyDescent="0.2">
      <c r="L323" s="36"/>
    </row>
    <row r="324" spans="12:12" x14ac:dyDescent="0.2">
      <c r="L324" s="36"/>
    </row>
    <row r="325" spans="12:12" x14ac:dyDescent="0.2">
      <c r="L325" s="36"/>
    </row>
    <row r="326" spans="12:12" x14ac:dyDescent="0.2">
      <c r="L326" s="36"/>
    </row>
    <row r="327" spans="12:12" x14ac:dyDescent="0.2">
      <c r="L327" s="36"/>
    </row>
    <row r="328" spans="12:12" x14ac:dyDescent="0.2">
      <c r="L328" s="36"/>
    </row>
    <row r="329" spans="12:12" x14ac:dyDescent="0.2">
      <c r="L329" s="36"/>
    </row>
    <row r="330" spans="12:12" x14ac:dyDescent="0.2">
      <c r="L330" s="36"/>
    </row>
  </sheetData>
  <sheetProtection selectLockedCells="1" selectUnlockedCells="1"/>
  <mergeCells count="9">
    <mergeCell ref="A202:K202"/>
    <mergeCell ref="A240:K240"/>
    <mergeCell ref="A253:K253"/>
    <mergeCell ref="A1:K1"/>
    <mergeCell ref="A34:K34"/>
    <mergeCell ref="A68:K68"/>
    <mergeCell ref="A101:K101"/>
    <mergeCell ref="A135:K135"/>
    <mergeCell ref="A169:K169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30"/>
  <sheetViews>
    <sheetView topLeftCell="A10" zoomScale="117" zoomScaleNormal="117" workbookViewId="0">
      <selection activeCell="L281" sqref="A276:L284"/>
    </sheetView>
  </sheetViews>
  <sheetFormatPr defaultColWidth="11.5703125" defaultRowHeight="12.75" x14ac:dyDescent="0.2"/>
  <cols>
    <col min="6" max="6" width="13.42578125" customWidth="1"/>
    <col min="12" max="12" width="16.85546875" customWidth="1"/>
  </cols>
  <sheetData>
    <row r="1" spans="1:12" ht="18.75" x14ac:dyDescent="0.3">
      <c r="A1" s="237" t="s">
        <v>213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1"/>
    </row>
    <row r="2" spans="1:12" ht="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1"/>
    </row>
    <row r="3" spans="1:12" ht="15" x14ac:dyDescent="0.25">
      <c r="A3" s="51">
        <v>43106</v>
      </c>
      <c r="B3" s="3">
        <v>5</v>
      </c>
      <c r="C3" s="52">
        <v>3</v>
      </c>
      <c r="D3" s="52">
        <v>1</v>
      </c>
      <c r="E3" s="52"/>
      <c r="F3" s="52">
        <v>1</v>
      </c>
      <c r="G3" s="52"/>
      <c r="H3" s="51"/>
      <c r="I3" s="3"/>
      <c r="J3" s="52"/>
      <c r="K3" s="52"/>
      <c r="L3" s="1"/>
    </row>
    <row r="4" spans="1:12" ht="15" x14ac:dyDescent="0.25">
      <c r="A4" s="53">
        <v>43107</v>
      </c>
      <c r="B4" s="3">
        <v>2</v>
      </c>
      <c r="C4" s="52">
        <v>2</v>
      </c>
      <c r="D4" s="52"/>
      <c r="E4" s="52"/>
      <c r="F4" s="52"/>
      <c r="G4" s="52"/>
      <c r="H4" s="51"/>
      <c r="I4" s="3"/>
      <c r="J4" s="52"/>
      <c r="K4" s="52"/>
      <c r="L4" s="1"/>
    </row>
    <row r="5" spans="1:12" ht="15" x14ac:dyDescent="0.25">
      <c r="A5" s="51">
        <v>43113</v>
      </c>
      <c r="B5" s="3">
        <v>17</v>
      </c>
      <c r="C5" s="52">
        <v>15</v>
      </c>
      <c r="D5" s="52">
        <v>1</v>
      </c>
      <c r="E5" s="52"/>
      <c r="F5" s="52"/>
      <c r="G5" s="52"/>
      <c r="H5" s="51"/>
      <c r="I5" s="3">
        <v>1</v>
      </c>
      <c r="J5" s="52"/>
      <c r="K5" s="52"/>
      <c r="L5" s="1"/>
    </row>
    <row r="6" spans="1:12" ht="15" x14ac:dyDescent="0.25">
      <c r="A6" s="51">
        <v>43114</v>
      </c>
      <c r="B6" s="3">
        <v>17</v>
      </c>
      <c r="C6" s="52">
        <v>17</v>
      </c>
      <c r="D6" s="54"/>
      <c r="E6" s="52"/>
      <c r="F6" s="52"/>
      <c r="G6" s="52"/>
      <c r="H6" s="51"/>
      <c r="I6" s="3"/>
      <c r="J6" s="52"/>
      <c r="K6" s="52"/>
      <c r="L6" s="1"/>
    </row>
    <row r="7" spans="1:12" ht="15" x14ac:dyDescent="0.25">
      <c r="A7" s="51">
        <v>43120</v>
      </c>
      <c r="B7" s="3">
        <v>12</v>
      </c>
      <c r="C7" s="52">
        <v>11</v>
      </c>
      <c r="D7" s="52"/>
      <c r="E7" s="52"/>
      <c r="F7" s="52">
        <v>1</v>
      </c>
      <c r="G7" s="52"/>
      <c r="H7" s="51"/>
      <c r="I7" s="3"/>
      <c r="J7" s="52"/>
      <c r="K7" s="52"/>
      <c r="L7" s="1"/>
    </row>
    <row r="8" spans="1:12" ht="15" x14ac:dyDescent="0.25">
      <c r="A8" s="51">
        <v>43121</v>
      </c>
      <c r="B8" s="3">
        <v>29</v>
      </c>
      <c r="C8" s="52">
        <v>27</v>
      </c>
      <c r="D8" s="54">
        <v>1</v>
      </c>
      <c r="E8" s="52">
        <v>1</v>
      </c>
      <c r="F8" s="52"/>
      <c r="G8" s="52"/>
      <c r="H8" s="51"/>
      <c r="I8" s="3"/>
      <c r="J8" s="52"/>
      <c r="K8" s="52"/>
      <c r="L8" s="1"/>
    </row>
    <row r="9" spans="1:12" ht="15" x14ac:dyDescent="0.25">
      <c r="A9" s="51">
        <v>43127</v>
      </c>
      <c r="B9" s="3">
        <v>5</v>
      </c>
      <c r="C9" s="52">
        <v>2</v>
      </c>
      <c r="D9" s="52">
        <v>1</v>
      </c>
      <c r="E9" s="52">
        <v>1</v>
      </c>
      <c r="F9" s="52"/>
      <c r="G9" s="52"/>
      <c r="H9" s="51"/>
      <c r="I9" s="3">
        <v>1</v>
      </c>
      <c r="J9" s="52"/>
      <c r="K9" s="52"/>
      <c r="L9" s="1"/>
    </row>
    <row r="10" spans="1:12" ht="15" x14ac:dyDescent="0.25">
      <c r="A10" s="51">
        <v>43128</v>
      </c>
      <c r="B10" s="3">
        <v>20</v>
      </c>
      <c r="C10" s="52">
        <v>19</v>
      </c>
      <c r="D10" s="52"/>
      <c r="E10" s="52">
        <v>1</v>
      </c>
      <c r="F10" s="52"/>
      <c r="G10" s="52"/>
      <c r="H10" s="51"/>
      <c r="I10" s="3"/>
      <c r="J10" s="52"/>
      <c r="K10" s="52"/>
      <c r="L10" s="1"/>
    </row>
    <row r="11" spans="1:12" ht="15" x14ac:dyDescent="0.25">
      <c r="A11" s="55" t="s">
        <v>20</v>
      </c>
      <c r="B11" s="3">
        <f>SUM(B3:B10)</f>
        <v>107</v>
      </c>
      <c r="C11" s="52">
        <f>SUM(C3:C10)</f>
        <v>96</v>
      </c>
      <c r="D11" s="52">
        <f>SUM(D3:D10)</f>
        <v>4</v>
      </c>
      <c r="E11" s="52">
        <f>SUM(E8:E10)</f>
        <v>3</v>
      </c>
      <c r="F11" s="52">
        <f>SUM(F3:F10)</f>
        <v>2</v>
      </c>
      <c r="G11" s="52"/>
      <c r="H11" s="51"/>
      <c r="I11" s="3">
        <f>SUM(I5:I10)</f>
        <v>2</v>
      </c>
      <c r="J11" s="52"/>
      <c r="K11" s="52"/>
      <c r="L11" s="1"/>
    </row>
    <row r="12" spans="1:12" ht="15" x14ac:dyDescent="0.25">
      <c r="A12" s="56"/>
      <c r="B12" s="3"/>
      <c r="C12" s="52"/>
      <c r="D12" s="7"/>
      <c r="E12" s="7"/>
      <c r="F12" s="57"/>
      <c r="G12" s="57"/>
      <c r="H12" s="58"/>
      <c r="I12" s="57"/>
      <c r="J12" s="57"/>
      <c r="K12" s="57"/>
      <c r="L12" s="1"/>
    </row>
    <row r="13" spans="1:12" ht="15" x14ac:dyDescent="0.25">
      <c r="A13" s="59"/>
      <c r="B13" s="60"/>
      <c r="C13" s="60"/>
      <c r="D13" s="60"/>
      <c r="E13" s="60"/>
      <c r="F13" s="60"/>
      <c r="G13" s="60"/>
      <c r="H13" s="7"/>
      <c r="I13" s="7"/>
      <c r="J13" s="7"/>
      <c r="K13" s="7"/>
      <c r="L13" s="1"/>
    </row>
    <row r="14" spans="1:12" ht="18.75" x14ac:dyDescent="0.3">
      <c r="A14" s="238" t="s">
        <v>214</v>
      </c>
      <c r="B14" s="238"/>
      <c r="C14" s="238"/>
      <c r="D14" s="238"/>
      <c r="E14" s="238"/>
      <c r="F14" s="238"/>
      <c r="G14" s="238"/>
      <c r="H14" s="238"/>
      <c r="I14" s="238"/>
      <c r="J14" s="238"/>
      <c r="K14" s="238"/>
      <c r="L14" s="1"/>
    </row>
    <row r="15" spans="1:12" x14ac:dyDescent="0.2">
      <c r="A15" s="5" t="s">
        <v>1</v>
      </c>
      <c r="B15" s="6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7</v>
      </c>
      <c r="H15" s="7" t="s">
        <v>8</v>
      </c>
      <c r="I15" s="7" t="s">
        <v>9</v>
      </c>
      <c r="J15" s="7" t="s">
        <v>10</v>
      </c>
      <c r="K15" s="7" t="s">
        <v>11</v>
      </c>
      <c r="L15" s="1"/>
    </row>
    <row r="16" spans="1:12" x14ac:dyDescent="0.2">
      <c r="A16" s="5">
        <v>43134</v>
      </c>
      <c r="B16" s="6">
        <v>15</v>
      </c>
      <c r="C16" s="7">
        <v>15</v>
      </c>
      <c r="D16" s="7"/>
      <c r="E16" s="7"/>
      <c r="F16" s="7"/>
      <c r="G16" s="7"/>
      <c r="H16" s="7"/>
      <c r="I16" s="7"/>
      <c r="J16" s="7"/>
      <c r="K16" s="7"/>
      <c r="L16" s="1"/>
    </row>
    <row r="17" spans="1:12" x14ac:dyDescent="0.2">
      <c r="A17" s="5">
        <v>43135</v>
      </c>
      <c r="B17" s="6">
        <v>22</v>
      </c>
      <c r="C17" s="7">
        <v>21</v>
      </c>
      <c r="D17" s="7"/>
      <c r="E17" s="7"/>
      <c r="F17" s="7"/>
      <c r="G17" s="7"/>
      <c r="H17" s="7"/>
      <c r="I17" s="7">
        <v>1</v>
      </c>
      <c r="J17" s="7"/>
      <c r="K17" s="7"/>
      <c r="L17" s="1"/>
    </row>
    <row r="18" spans="1:12" x14ac:dyDescent="0.2">
      <c r="A18" s="5">
        <v>43141</v>
      </c>
      <c r="B18" s="6">
        <v>36</v>
      </c>
      <c r="C18" s="7">
        <v>31</v>
      </c>
      <c r="D18" s="7">
        <v>1</v>
      </c>
      <c r="E18" s="7"/>
      <c r="F18" s="7">
        <v>1</v>
      </c>
      <c r="G18" s="7"/>
      <c r="H18" s="7"/>
      <c r="I18" s="7">
        <v>2</v>
      </c>
      <c r="J18" s="7"/>
      <c r="K18" s="7">
        <v>1</v>
      </c>
      <c r="L18" s="1" t="s">
        <v>79</v>
      </c>
    </row>
    <row r="19" spans="1:12" x14ac:dyDescent="0.2">
      <c r="A19" s="5">
        <v>43142</v>
      </c>
      <c r="B19" s="6">
        <v>46</v>
      </c>
      <c r="C19" s="7">
        <v>42</v>
      </c>
      <c r="D19" s="7">
        <v>1</v>
      </c>
      <c r="E19" s="7">
        <v>2</v>
      </c>
      <c r="F19" s="7"/>
      <c r="G19" s="7"/>
      <c r="H19" s="7"/>
      <c r="I19" s="7"/>
      <c r="J19" s="7"/>
      <c r="K19" s="7">
        <v>1</v>
      </c>
      <c r="L19" s="1" t="s">
        <v>111</v>
      </c>
    </row>
    <row r="20" spans="1:12" x14ac:dyDescent="0.2">
      <c r="A20" s="5">
        <v>43148</v>
      </c>
      <c r="B20" s="6">
        <v>8</v>
      </c>
      <c r="C20" s="7">
        <v>7</v>
      </c>
      <c r="D20" s="7">
        <v>1</v>
      </c>
      <c r="E20" s="7"/>
      <c r="F20" s="7"/>
      <c r="G20" s="7"/>
      <c r="H20" s="7"/>
      <c r="I20" s="7"/>
      <c r="J20" s="7"/>
      <c r="K20" s="7"/>
      <c r="L20" s="1"/>
    </row>
    <row r="21" spans="1:12" x14ac:dyDescent="0.2">
      <c r="A21" s="5">
        <v>43149</v>
      </c>
      <c r="B21" s="6">
        <v>14</v>
      </c>
      <c r="C21" s="7">
        <v>13</v>
      </c>
      <c r="D21" s="7">
        <v>1</v>
      </c>
      <c r="E21" s="7"/>
      <c r="F21" s="7"/>
      <c r="G21" s="7"/>
      <c r="H21" s="7"/>
      <c r="I21" s="7"/>
      <c r="J21" s="7"/>
      <c r="K21" s="7"/>
      <c r="L21" s="1"/>
    </row>
    <row r="22" spans="1:12" x14ac:dyDescent="0.2">
      <c r="A22" s="5">
        <v>43155</v>
      </c>
      <c r="B22" s="6">
        <v>6</v>
      </c>
      <c r="C22" s="7">
        <v>6</v>
      </c>
      <c r="D22" s="7"/>
      <c r="E22" s="7"/>
      <c r="F22" s="7"/>
      <c r="G22" s="7"/>
      <c r="H22" s="7"/>
      <c r="I22" s="7"/>
      <c r="J22" s="7"/>
      <c r="K22" s="7"/>
      <c r="L22" s="1"/>
    </row>
    <row r="23" spans="1:12" x14ac:dyDescent="0.2">
      <c r="A23" s="5">
        <v>43156</v>
      </c>
      <c r="B23" s="23">
        <v>4</v>
      </c>
      <c r="C23" s="40">
        <v>4</v>
      </c>
      <c r="D23" s="19"/>
      <c r="E23" s="19"/>
      <c r="F23" s="19"/>
      <c r="G23" s="19"/>
      <c r="H23" s="19"/>
      <c r="I23" s="19"/>
      <c r="J23" s="19"/>
      <c r="K23" s="19"/>
      <c r="L23" s="1"/>
    </row>
    <row r="24" spans="1:12" x14ac:dyDescent="0.2">
      <c r="A24" s="5" t="s">
        <v>20</v>
      </c>
      <c r="B24" s="23">
        <f>SUM(B16:B23)</f>
        <v>151</v>
      </c>
      <c r="C24" s="40">
        <f>SUM(C16:C23)</f>
        <v>139</v>
      </c>
      <c r="D24" s="19">
        <f>SUM(D18:D23)</f>
        <v>4</v>
      </c>
      <c r="E24" s="19">
        <f>SUM(E19:E23)</f>
        <v>2</v>
      </c>
      <c r="F24" s="19">
        <f>SUM(F18:F23)</f>
        <v>1</v>
      </c>
      <c r="G24" s="19"/>
      <c r="H24" s="19"/>
      <c r="I24" s="19">
        <f>SUM(I17:I23)</f>
        <v>3</v>
      </c>
      <c r="J24" s="19"/>
      <c r="K24" s="19">
        <f>SUM(K18:K23)</f>
        <v>2</v>
      </c>
      <c r="L24" s="1"/>
    </row>
    <row r="25" spans="1:12" ht="18.75" x14ac:dyDescent="0.3">
      <c r="A25" s="222" t="s">
        <v>215</v>
      </c>
      <c r="B25" s="222"/>
      <c r="C25" s="222"/>
      <c r="D25" s="222"/>
      <c r="E25" s="222"/>
      <c r="F25" s="222"/>
      <c r="G25" s="222"/>
      <c r="H25" s="222"/>
      <c r="I25" s="222"/>
      <c r="J25" s="222"/>
      <c r="K25" s="222"/>
      <c r="L25" s="1"/>
    </row>
    <row r="26" spans="1:12" x14ac:dyDescent="0.2">
      <c r="A26" s="5" t="s">
        <v>1</v>
      </c>
      <c r="B26" s="6" t="s">
        <v>2</v>
      </c>
      <c r="C26" s="7" t="s">
        <v>3</v>
      </c>
      <c r="D26" s="7" t="s">
        <v>4</v>
      </c>
      <c r="E26" s="7" t="s">
        <v>5</v>
      </c>
      <c r="F26" s="7" t="s">
        <v>6</v>
      </c>
      <c r="G26" s="7" t="s">
        <v>7</v>
      </c>
      <c r="H26" s="7" t="s">
        <v>8</v>
      </c>
      <c r="I26" s="7" t="s">
        <v>9</v>
      </c>
      <c r="J26" s="7" t="s">
        <v>10</v>
      </c>
      <c r="K26" s="7" t="s">
        <v>11</v>
      </c>
      <c r="L26" s="1"/>
    </row>
    <row r="27" spans="1:12" x14ac:dyDescent="0.2">
      <c r="A27" s="5">
        <v>43162</v>
      </c>
      <c r="B27" s="6">
        <v>2</v>
      </c>
      <c r="C27" s="7">
        <v>2</v>
      </c>
      <c r="D27" s="7"/>
      <c r="E27" s="7"/>
      <c r="F27" s="7"/>
      <c r="G27" s="7"/>
      <c r="H27" s="7"/>
      <c r="I27" s="7"/>
      <c r="J27" s="7"/>
      <c r="K27" s="7"/>
      <c r="L27" s="1"/>
    </row>
    <row r="28" spans="1:12" x14ac:dyDescent="0.2">
      <c r="A28" s="5">
        <v>43163</v>
      </c>
      <c r="B28" s="6">
        <v>7</v>
      </c>
      <c r="C28" s="7">
        <v>7</v>
      </c>
      <c r="D28" s="7"/>
      <c r="E28" s="7"/>
      <c r="F28" s="7"/>
      <c r="G28" s="7"/>
      <c r="H28" s="7"/>
      <c r="I28" s="7"/>
      <c r="J28" s="7"/>
      <c r="K28" s="7"/>
      <c r="L28" s="1"/>
    </row>
    <row r="29" spans="1:12" x14ac:dyDescent="0.2">
      <c r="A29" s="5">
        <v>43169</v>
      </c>
      <c r="B29" s="6">
        <v>8</v>
      </c>
      <c r="C29" s="7">
        <v>6</v>
      </c>
      <c r="D29" s="7">
        <v>1</v>
      </c>
      <c r="E29" s="7"/>
      <c r="F29" s="7"/>
      <c r="G29" s="7"/>
      <c r="H29" s="7"/>
      <c r="I29" s="7">
        <v>1</v>
      </c>
      <c r="J29" s="7"/>
      <c r="K29" s="7"/>
      <c r="L29" s="1"/>
    </row>
    <row r="30" spans="1:12" x14ac:dyDescent="0.2">
      <c r="A30" s="5">
        <v>43170</v>
      </c>
      <c r="B30" s="6">
        <v>10</v>
      </c>
      <c r="C30" s="7">
        <v>5</v>
      </c>
      <c r="D30" s="7">
        <v>1</v>
      </c>
      <c r="E30" s="7">
        <v>2</v>
      </c>
      <c r="F30" s="7">
        <v>1</v>
      </c>
      <c r="G30" s="7"/>
      <c r="H30" s="7"/>
      <c r="I30" s="7">
        <v>1</v>
      </c>
      <c r="J30" s="7"/>
      <c r="K30" s="7"/>
      <c r="L30" s="1"/>
    </row>
    <row r="31" spans="1:12" x14ac:dyDescent="0.2">
      <c r="A31" s="5">
        <v>43176</v>
      </c>
      <c r="B31" s="6">
        <v>8</v>
      </c>
      <c r="C31" s="7">
        <v>5</v>
      </c>
      <c r="D31" s="7"/>
      <c r="E31" s="7">
        <v>1</v>
      </c>
      <c r="F31" s="7"/>
      <c r="G31" s="7"/>
      <c r="H31" s="7"/>
      <c r="I31" s="7">
        <v>2</v>
      </c>
      <c r="J31" s="7"/>
      <c r="K31" s="7"/>
      <c r="L31" s="1"/>
    </row>
    <row r="32" spans="1:12" x14ac:dyDescent="0.2">
      <c r="A32" s="5">
        <v>43177</v>
      </c>
      <c r="B32" s="6">
        <v>6</v>
      </c>
      <c r="C32" s="7">
        <v>4</v>
      </c>
      <c r="D32" s="7"/>
      <c r="E32" s="7"/>
      <c r="F32" s="7">
        <v>1</v>
      </c>
      <c r="G32" s="7"/>
      <c r="H32" s="7"/>
      <c r="I32" s="7"/>
      <c r="J32" s="7"/>
      <c r="K32" s="7">
        <v>1</v>
      </c>
      <c r="L32" s="1" t="s">
        <v>18</v>
      </c>
    </row>
    <row r="33" spans="1:12" x14ac:dyDescent="0.2">
      <c r="A33" s="5">
        <v>43183</v>
      </c>
      <c r="B33" s="6">
        <v>33</v>
      </c>
      <c r="C33" s="7">
        <v>25</v>
      </c>
      <c r="D33" s="7"/>
      <c r="E33" s="7">
        <v>6</v>
      </c>
      <c r="F33" s="7">
        <v>1</v>
      </c>
      <c r="G33" s="7"/>
      <c r="H33" s="7"/>
      <c r="I33" s="7"/>
      <c r="J33" s="7"/>
      <c r="K33" s="7">
        <v>1</v>
      </c>
      <c r="L33" s="1" t="s">
        <v>28</v>
      </c>
    </row>
    <row r="34" spans="1:12" x14ac:dyDescent="0.2">
      <c r="A34" s="5">
        <v>43184</v>
      </c>
      <c r="B34" s="6">
        <v>42</v>
      </c>
      <c r="C34" s="7">
        <v>27</v>
      </c>
      <c r="D34" s="7">
        <v>6</v>
      </c>
      <c r="E34" s="7">
        <v>7</v>
      </c>
      <c r="F34" s="7"/>
      <c r="G34" s="7"/>
      <c r="H34" s="7"/>
      <c r="I34" s="7">
        <v>2</v>
      </c>
      <c r="J34" s="7"/>
      <c r="K34" s="7"/>
      <c r="L34" s="1"/>
    </row>
    <row r="35" spans="1:12" x14ac:dyDescent="0.2">
      <c r="A35" s="5">
        <v>43190</v>
      </c>
      <c r="B35" s="6">
        <f>C35+D35+E35+I35+K35</f>
        <v>63</v>
      </c>
      <c r="C35" s="7">
        <v>46</v>
      </c>
      <c r="D35" s="7">
        <v>8</v>
      </c>
      <c r="E35" s="7">
        <v>3</v>
      </c>
      <c r="F35" s="7"/>
      <c r="G35" s="7"/>
      <c r="H35" s="7"/>
      <c r="I35" s="7">
        <v>5</v>
      </c>
      <c r="J35" s="7"/>
      <c r="K35" s="7">
        <v>1</v>
      </c>
      <c r="L35" s="1" t="s">
        <v>28</v>
      </c>
    </row>
    <row r="36" spans="1:12" x14ac:dyDescent="0.2">
      <c r="A36" s="38" t="s">
        <v>216</v>
      </c>
      <c r="B36" s="6">
        <f>SUM(B27:B35)</f>
        <v>179</v>
      </c>
      <c r="C36" s="7">
        <f>SUM(C27:C35)</f>
        <v>127</v>
      </c>
      <c r="D36" s="7">
        <f>SUM(D29:D35)</f>
        <v>16</v>
      </c>
      <c r="E36" s="7">
        <f>SUM(E30:E35)</f>
        <v>19</v>
      </c>
      <c r="F36" s="7">
        <f>SUM(F30:F35)</f>
        <v>3</v>
      </c>
      <c r="G36" s="7"/>
      <c r="H36" s="7"/>
      <c r="I36" s="7">
        <f>SUM(I29:I35)</f>
        <v>11</v>
      </c>
      <c r="J36" s="7"/>
      <c r="K36" s="7">
        <f>SUM(K32:K35)</f>
        <v>3</v>
      </c>
      <c r="L36" s="1"/>
    </row>
    <row r="37" spans="1:12" ht="18.75" x14ac:dyDescent="0.3">
      <c r="A37" s="235" t="s">
        <v>217</v>
      </c>
      <c r="B37" s="235"/>
      <c r="C37" s="235"/>
      <c r="D37" s="235"/>
      <c r="E37" s="235"/>
      <c r="F37" s="235"/>
      <c r="G37" s="235"/>
      <c r="H37" s="235"/>
      <c r="I37" s="235"/>
      <c r="J37" s="235"/>
      <c r="K37" s="235"/>
      <c r="L37" s="1"/>
    </row>
    <row r="38" spans="1:12" x14ac:dyDescent="0.2">
      <c r="A38" s="5" t="s">
        <v>1</v>
      </c>
      <c r="B38" s="6" t="s">
        <v>2</v>
      </c>
      <c r="C38" s="7" t="s">
        <v>3</v>
      </c>
      <c r="D38" s="7" t="s">
        <v>4</v>
      </c>
      <c r="E38" s="7" t="s">
        <v>5</v>
      </c>
      <c r="F38" s="7" t="s">
        <v>6</v>
      </c>
      <c r="G38" s="7" t="s">
        <v>7</v>
      </c>
      <c r="H38" s="7" t="s">
        <v>8</v>
      </c>
      <c r="I38" s="7" t="s">
        <v>9</v>
      </c>
      <c r="J38" s="7" t="s">
        <v>10</v>
      </c>
      <c r="K38" s="7" t="s">
        <v>11</v>
      </c>
      <c r="L38" s="1"/>
    </row>
    <row r="39" spans="1:12" x14ac:dyDescent="0.2">
      <c r="A39" s="5">
        <v>43191</v>
      </c>
      <c r="B39" s="6">
        <f t="shared" ref="B39:B68" si="0">SUM(C39:K39)</f>
        <v>229</v>
      </c>
      <c r="C39" s="7">
        <v>203</v>
      </c>
      <c r="D39" s="7">
        <v>4</v>
      </c>
      <c r="E39" s="7">
        <v>13</v>
      </c>
      <c r="F39" s="7">
        <v>2</v>
      </c>
      <c r="G39" s="7">
        <v>5</v>
      </c>
      <c r="H39" s="7"/>
      <c r="I39" s="7">
        <v>2</v>
      </c>
      <c r="J39" s="7"/>
      <c r="K39" s="7"/>
      <c r="L39" s="1"/>
    </row>
    <row r="40" spans="1:12" x14ac:dyDescent="0.2">
      <c r="A40" s="5">
        <v>43192</v>
      </c>
      <c r="B40" s="6">
        <f t="shared" si="0"/>
        <v>227</v>
      </c>
      <c r="C40" s="7">
        <v>215</v>
      </c>
      <c r="D40" s="7"/>
      <c r="E40" s="7">
        <v>7</v>
      </c>
      <c r="F40" s="7">
        <v>2</v>
      </c>
      <c r="G40" s="7"/>
      <c r="H40" s="7">
        <v>1</v>
      </c>
      <c r="I40" s="7">
        <v>2</v>
      </c>
      <c r="J40" s="7"/>
      <c r="K40" s="7"/>
      <c r="L40" s="1"/>
    </row>
    <row r="41" spans="1:12" x14ac:dyDescent="0.2">
      <c r="A41" s="38">
        <v>43193</v>
      </c>
      <c r="B41" s="6">
        <f t="shared" si="0"/>
        <v>18</v>
      </c>
      <c r="C41" s="7">
        <v>7</v>
      </c>
      <c r="D41" s="7"/>
      <c r="E41" s="7">
        <v>8</v>
      </c>
      <c r="F41" s="7">
        <v>3</v>
      </c>
      <c r="G41" s="7"/>
      <c r="H41" s="7"/>
      <c r="I41" s="7"/>
      <c r="J41" s="7"/>
      <c r="K41" s="7"/>
      <c r="L41" s="1"/>
    </row>
    <row r="42" spans="1:12" x14ac:dyDescent="0.2">
      <c r="A42" s="38">
        <v>43194</v>
      </c>
      <c r="B42" s="6">
        <f t="shared" si="0"/>
        <v>19</v>
      </c>
      <c r="C42" s="7">
        <v>2</v>
      </c>
      <c r="D42" s="7">
        <v>1</v>
      </c>
      <c r="E42" s="7">
        <v>16</v>
      </c>
      <c r="F42" s="7"/>
      <c r="G42" s="7"/>
      <c r="H42" s="7"/>
      <c r="I42" s="7"/>
      <c r="J42" s="7"/>
      <c r="K42" s="7"/>
      <c r="L42" s="1"/>
    </row>
    <row r="43" spans="1:12" x14ac:dyDescent="0.2">
      <c r="A43" s="38">
        <v>43195</v>
      </c>
      <c r="B43" s="6">
        <f t="shared" si="0"/>
        <v>37</v>
      </c>
      <c r="C43" s="7">
        <v>22</v>
      </c>
      <c r="D43" s="7">
        <v>7</v>
      </c>
      <c r="E43" s="7">
        <v>3</v>
      </c>
      <c r="F43" s="7">
        <v>1</v>
      </c>
      <c r="G43" s="7"/>
      <c r="H43" s="7"/>
      <c r="I43" s="7"/>
      <c r="J43" s="7">
        <v>1</v>
      </c>
      <c r="K43" s="7">
        <v>3</v>
      </c>
      <c r="L43" s="1" t="s">
        <v>28</v>
      </c>
    </row>
    <row r="44" spans="1:12" x14ac:dyDescent="0.2">
      <c r="A44" s="38">
        <v>43196</v>
      </c>
      <c r="B44" s="6">
        <f t="shared" si="0"/>
        <v>68</v>
      </c>
      <c r="C44" s="7">
        <v>29</v>
      </c>
      <c r="D44" s="7">
        <v>5</v>
      </c>
      <c r="E44" s="7">
        <v>28</v>
      </c>
      <c r="F44" s="7">
        <v>3</v>
      </c>
      <c r="G44" s="7">
        <v>1</v>
      </c>
      <c r="H44" s="7"/>
      <c r="I44" s="7">
        <v>1</v>
      </c>
      <c r="J44" s="7"/>
      <c r="K44" s="7">
        <v>1</v>
      </c>
      <c r="L44" s="1" t="s">
        <v>28</v>
      </c>
    </row>
    <row r="45" spans="1:12" x14ac:dyDescent="0.2">
      <c r="A45" s="5">
        <v>43197</v>
      </c>
      <c r="B45" s="6">
        <f t="shared" si="0"/>
        <v>71</v>
      </c>
      <c r="C45" s="7">
        <v>41</v>
      </c>
      <c r="D45" s="7"/>
      <c r="E45" s="7">
        <v>8</v>
      </c>
      <c r="F45" s="7"/>
      <c r="G45" s="7">
        <v>14</v>
      </c>
      <c r="H45" s="7"/>
      <c r="I45" s="7">
        <v>1</v>
      </c>
      <c r="J45" s="7"/>
      <c r="K45" s="7">
        <v>7</v>
      </c>
      <c r="L45" s="1" t="s">
        <v>28</v>
      </c>
    </row>
    <row r="46" spans="1:12" x14ac:dyDescent="0.2">
      <c r="A46" s="5">
        <v>43198</v>
      </c>
      <c r="B46" s="6">
        <f t="shared" si="0"/>
        <v>102</v>
      </c>
      <c r="C46" s="7">
        <v>83</v>
      </c>
      <c r="D46" s="7">
        <v>3</v>
      </c>
      <c r="E46" s="7">
        <v>7</v>
      </c>
      <c r="F46" s="7">
        <v>3</v>
      </c>
      <c r="G46" s="7">
        <v>3</v>
      </c>
      <c r="H46" s="7">
        <v>2</v>
      </c>
      <c r="I46" s="7"/>
      <c r="J46" s="7"/>
      <c r="K46" s="7">
        <v>1</v>
      </c>
      <c r="L46" s="1" t="s">
        <v>218</v>
      </c>
    </row>
    <row r="47" spans="1:12" x14ac:dyDescent="0.2">
      <c r="A47" s="38">
        <v>43199</v>
      </c>
      <c r="B47" s="6">
        <f t="shared" si="0"/>
        <v>16</v>
      </c>
      <c r="C47" s="6"/>
      <c r="D47" s="7">
        <v>6</v>
      </c>
      <c r="E47" s="7">
        <v>1</v>
      </c>
      <c r="F47" s="7">
        <v>5</v>
      </c>
      <c r="G47" s="7"/>
      <c r="H47" s="7">
        <v>3</v>
      </c>
      <c r="I47" s="7"/>
      <c r="J47" s="7"/>
      <c r="K47" s="7">
        <v>1</v>
      </c>
      <c r="L47" s="1" t="s">
        <v>18</v>
      </c>
    </row>
    <row r="48" spans="1:12" x14ac:dyDescent="0.2">
      <c r="A48" s="38">
        <v>43200</v>
      </c>
      <c r="B48" s="6">
        <f t="shared" si="0"/>
        <v>22</v>
      </c>
      <c r="C48" s="1">
        <v>9</v>
      </c>
      <c r="D48" s="1">
        <v>3</v>
      </c>
      <c r="E48" s="1">
        <v>2</v>
      </c>
      <c r="F48" s="1"/>
      <c r="G48" s="1"/>
      <c r="H48" s="1">
        <v>4</v>
      </c>
      <c r="I48" s="1">
        <v>2</v>
      </c>
      <c r="J48" s="1">
        <v>2</v>
      </c>
      <c r="K48" s="1"/>
      <c r="L48" s="1"/>
    </row>
    <row r="49" spans="1:12" x14ac:dyDescent="0.2">
      <c r="A49" s="38">
        <v>43201</v>
      </c>
      <c r="B49" s="6">
        <f t="shared" si="0"/>
        <v>21</v>
      </c>
      <c r="C49" s="7">
        <v>2</v>
      </c>
      <c r="D49" s="7">
        <v>5</v>
      </c>
      <c r="E49" s="7">
        <v>7</v>
      </c>
      <c r="F49" s="7">
        <v>2</v>
      </c>
      <c r="G49" s="7">
        <v>4</v>
      </c>
      <c r="H49" s="7"/>
      <c r="I49" s="7">
        <v>1</v>
      </c>
      <c r="J49" s="7"/>
      <c r="K49" s="7"/>
      <c r="L49" s="1"/>
    </row>
    <row r="50" spans="1:12" x14ac:dyDescent="0.2">
      <c r="A50" s="38">
        <v>43202</v>
      </c>
      <c r="B50" s="6">
        <f t="shared" si="0"/>
        <v>35</v>
      </c>
      <c r="C50" s="7">
        <v>8</v>
      </c>
      <c r="D50" s="7">
        <v>9</v>
      </c>
      <c r="E50" s="7">
        <v>14</v>
      </c>
      <c r="F50" s="7">
        <v>1</v>
      </c>
      <c r="G50" s="7">
        <v>2</v>
      </c>
      <c r="H50" s="7"/>
      <c r="I50" s="7"/>
      <c r="J50" s="7"/>
      <c r="K50" s="7">
        <v>1</v>
      </c>
      <c r="L50" s="1" t="s">
        <v>111</v>
      </c>
    </row>
    <row r="51" spans="1:12" x14ac:dyDescent="0.2">
      <c r="A51" s="38">
        <v>43203</v>
      </c>
      <c r="B51" s="6">
        <f t="shared" si="0"/>
        <v>20</v>
      </c>
      <c r="C51" s="7">
        <v>8</v>
      </c>
      <c r="D51" s="7">
        <v>8</v>
      </c>
      <c r="E51" s="7">
        <v>3</v>
      </c>
      <c r="F51" s="7"/>
      <c r="G51" s="7"/>
      <c r="H51" s="7"/>
      <c r="I51" s="7"/>
      <c r="J51" s="7"/>
      <c r="K51" s="7">
        <v>1</v>
      </c>
      <c r="L51" s="1" t="s">
        <v>79</v>
      </c>
    </row>
    <row r="52" spans="1:12" x14ac:dyDescent="0.2">
      <c r="A52" s="5">
        <v>43204</v>
      </c>
      <c r="B52" s="6">
        <f t="shared" si="0"/>
        <v>0</v>
      </c>
      <c r="C52" s="7"/>
      <c r="D52" s="7"/>
      <c r="E52" s="7"/>
      <c r="F52" s="7"/>
      <c r="G52" s="7"/>
      <c r="H52" s="7"/>
      <c r="I52" s="7"/>
      <c r="J52" s="7"/>
      <c r="K52" s="7"/>
      <c r="L52" s="1"/>
    </row>
    <row r="53" spans="1:12" x14ac:dyDescent="0.2">
      <c r="A53" s="5">
        <v>43205</v>
      </c>
      <c r="B53" s="6">
        <f t="shared" si="0"/>
        <v>91</v>
      </c>
      <c r="C53" s="7">
        <v>64</v>
      </c>
      <c r="D53" s="7">
        <v>15</v>
      </c>
      <c r="E53" s="7">
        <v>2</v>
      </c>
      <c r="F53" s="7">
        <v>6</v>
      </c>
      <c r="G53" s="7">
        <v>2</v>
      </c>
      <c r="H53" s="7"/>
      <c r="I53" s="7"/>
      <c r="J53" s="7"/>
      <c r="K53" s="7">
        <v>2</v>
      </c>
      <c r="L53" s="1" t="s">
        <v>18</v>
      </c>
    </row>
    <row r="54" spans="1:12" x14ac:dyDescent="0.2">
      <c r="A54" s="38">
        <v>43206</v>
      </c>
      <c r="B54" s="6">
        <f t="shared" si="0"/>
        <v>53</v>
      </c>
      <c r="C54" s="7">
        <v>9</v>
      </c>
      <c r="D54" s="7">
        <v>22</v>
      </c>
      <c r="E54" s="7">
        <v>7</v>
      </c>
      <c r="F54" s="7">
        <v>1</v>
      </c>
      <c r="G54" s="7">
        <v>5</v>
      </c>
      <c r="H54" s="7"/>
      <c r="I54" s="7">
        <v>3</v>
      </c>
      <c r="J54" s="7">
        <v>1</v>
      </c>
      <c r="K54" s="7">
        <v>5</v>
      </c>
      <c r="L54" s="16" t="s">
        <v>502</v>
      </c>
    </row>
    <row r="55" spans="1:12" x14ac:dyDescent="0.2">
      <c r="A55" s="38">
        <v>43207</v>
      </c>
      <c r="B55" s="6">
        <f t="shared" si="0"/>
        <v>51</v>
      </c>
      <c r="C55" s="7">
        <v>13</v>
      </c>
      <c r="D55" s="7">
        <v>20</v>
      </c>
      <c r="E55" s="7">
        <v>8</v>
      </c>
      <c r="F55" s="7">
        <v>2</v>
      </c>
      <c r="G55" s="7">
        <v>5</v>
      </c>
      <c r="H55" s="7"/>
      <c r="I55" s="7"/>
      <c r="J55" s="7">
        <v>2</v>
      </c>
      <c r="K55" s="7">
        <v>1</v>
      </c>
      <c r="L55" s="16" t="s">
        <v>113</v>
      </c>
    </row>
    <row r="56" spans="1:12" ht="38.25" x14ac:dyDescent="0.2">
      <c r="A56" s="38">
        <v>43208</v>
      </c>
      <c r="B56" s="6">
        <f t="shared" si="0"/>
        <v>83</v>
      </c>
      <c r="C56" s="7">
        <v>18</v>
      </c>
      <c r="D56" s="7">
        <v>27</v>
      </c>
      <c r="E56" s="7">
        <v>12</v>
      </c>
      <c r="F56" s="7">
        <v>2</v>
      </c>
      <c r="G56" s="7">
        <v>6</v>
      </c>
      <c r="H56" s="7"/>
      <c r="I56" s="7"/>
      <c r="J56" s="7">
        <v>3</v>
      </c>
      <c r="K56" s="7">
        <v>15</v>
      </c>
      <c r="L56" s="16" t="s">
        <v>219</v>
      </c>
    </row>
    <row r="57" spans="1:12" x14ac:dyDescent="0.2">
      <c r="A57" s="38">
        <v>43209</v>
      </c>
      <c r="B57" s="6">
        <f t="shared" si="0"/>
        <v>89</v>
      </c>
      <c r="C57" s="7">
        <v>38</v>
      </c>
      <c r="D57" s="7">
        <v>19</v>
      </c>
      <c r="E57" s="7">
        <v>30</v>
      </c>
      <c r="F57" s="7"/>
      <c r="G57" s="7">
        <v>1</v>
      </c>
      <c r="H57" s="7"/>
      <c r="I57" s="7">
        <v>1</v>
      </c>
      <c r="J57" s="7"/>
      <c r="K57" s="7"/>
      <c r="L57" s="16"/>
    </row>
    <row r="58" spans="1:12" x14ac:dyDescent="0.2">
      <c r="A58" s="38">
        <v>43210</v>
      </c>
      <c r="B58" s="6">
        <f t="shared" si="0"/>
        <v>94</v>
      </c>
      <c r="C58" s="7">
        <v>31</v>
      </c>
      <c r="D58" s="7">
        <v>17</v>
      </c>
      <c r="E58" s="7">
        <v>31</v>
      </c>
      <c r="F58" s="7">
        <v>6</v>
      </c>
      <c r="G58" s="7">
        <v>5</v>
      </c>
      <c r="H58" s="7"/>
      <c r="I58" s="7">
        <v>2</v>
      </c>
      <c r="J58" s="7"/>
      <c r="K58" s="7">
        <v>2</v>
      </c>
      <c r="L58" s="16" t="s">
        <v>100</v>
      </c>
    </row>
    <row r="59" spans="1:12" x14ac:dyDescent="0.2">
      <c r="A59" s="5">
        <v>43211</v>
      </c>
      <c r="B59" s="6">
        <f t="shared" si="0"/>
        <v>135</v>
      </c>
      <c r="C59" s="7">
        <v>102</v>
      </c>
      <c r="D59" s="7">
        <v>16</v>
      </c>
      <c r="E59" s="7">
        <v>7</v>
      </c>
      <c r="F59" s="7">
        <v>3</v>
      </c>
      <c r="G59" s="7">
        <v>1</v>
      </c>
      <c r="H59" s="7"/>
      <c r="I59" s="7">
        <v>2</v>
      </c>
      <c r="J59" s="7"/>
      <c r="K59" s="7">
        <v>4</v>
      </c>
      <c r="L59" s="16" t="s">
        <v>220</v>
      </c>
    </row>
    <row r="60" spans="1:12" x14ac:dyDescent="0.2">
      <c r="A60" s="5">
        <v>43212</v>
      </c>
      <c r="B60" s="6">
        <f t="shared" si="0"/>
        <v>182</v>
      </c>
      <c r="C60" s="7">
        <v>156</v>
      </c>
      <c r="D60" s="7">
        <v>2</v>
      </c>
      <c r="E60" s="7">
        <v>8</v>
      </c>
      <c r="F60" s="7">
        <v>4</v>
      </c>
      <c r="G60" s="7">
        <v>3</v>
      </c>
      <c r="H60" s="7"/>
      <c r="I60" s="7">
        <v>1</v>
      </c>
      <c r="J60" s="7">
        <v>6</v>
      </c>
      <c r="K60" s="7">
        <v>2</v>
      </c>
      <c r="L60" s="16" t="s">
        <v>79</v>
      </c>
    </row>
    <row r="61" spans="1:12" x14ac:dyDescent="0.2">
      <c r="A61" s="38">
        <v>43213</v>
      </c>
      <c r="B61" s="6">
        <f t="shared" si="0"/>
        <v>84</v>
      </c>
      <c r="C61" s="7">
        <v>37</v>
      </c>
      <c r="D61" s="7">
        <v>19</v>
      </c>
      <c r="E61" s="7">
        <v>12</v>
      </c>
      <c r="F61" s="7"/>
      <c r="G61" s="7">
        <v>6</v>
      </c>
      <c r="H61" s="7"/>
      <c r="I61" s="7">
        <v>3</v>
      </c>
      <c r="J61" s="7"/>
      <c r="K61" s="7">
        <v>7</v>
      </c>
      <c r="L61" s="16" t="s">
        <v>221</v>
      </c>
    </row>
    <row r="62" spans="1:12" ht="25.5" x14ac:dyDescent="0.2">
      <c r="A62" s="38">
        <v>43214</v>
      </c>
      <c r="B62" s="6">
        <f t="shared" si="0"/>
        <v>78</v>
      </c>
      <c r="C62" s="7">
        <v>44</v>
      </c>
      <c r="D62" s="7">
        <v>19</v>
      </c>
      <c r="E62" s="7">
        <v>3</v>
      </c>
      <c r="F62" s="7">
        <v>4</v>
      </c>
      <c r="G62" s="7">
        <v>2</v>
      </c>
      <c r="H62" s="7"/>
      <c r="I62" s="7"/>
      <c r="J62" s="7"/>
      <c r="K62" s="7">
        <v>6</v>
      </c>
      <c r="L62" s="16" t="s">
        <v>222</v>
      </c>
    </row>
    <row r="63" spans="1:12" x14ac:dyDescent="0.2">
      <c r="A63" s="5">
        <v>43215</v>
      </c>
      <c r="B63" s="6">
        <f t="shared" si="0"/>
        <v>247</v>
      </c>
      <c r="C63" s="7">
        <v>215</v>
      </c>
      <c r="D63" s="7">
        <v>14</v>
      </c>
      <c r="E63" s="7">
        <v>18</v>
      </c>
      <c r="F63" s="7"/>
      <c r="G63" s="7"/>
      <c r="H63" s="7"/>
      <c r="I63" s="7"/>
      <c r="J63" s="7"/>
      <c r="K63" s="7"/>
      <c r="L63" s="1"/>
    </row>
    <row r="64" spans="1:12" x14ac:dyDescent="0.2">
      <c r="A64" s="38">
        <v>43216</v>
      </c>
      <c r="B64" s="6">
        <f t="shared" si="0"/>
        <v>99</v>
      </c>
      <c r="C64" s="7">
        <v>46</v>
      </c>
      <c r="D64" s="7">
        <v>18</v>
      </c>
      <c r="E64" s="7">
        <v>26</v>
      </c>
      <c r="F64" s="7"/>
      <c r="G64" s="7">
        <v>3</v>
      </c>
      <c r="H64" s="7">
        <v>3</v>
      </c>
      <c r="I64" s="7"/>
      <c r="J64" s="7">
        <v>3</v>
      </c>
      <c r="K64" s="7"/>
      <c r="L64" s="1"/>
    </row>
    <row r="65" spans="1:12" x14ac:dyDescent="0.2">
      <c r="A65" s="38">
        <v>43217</v>
      </c>
      <c r="B65" s="6">
        <f t="shared" si="0"/>
        <v>42</v>
      </c>
      <c r="C65" s="7">
        <v>23</v>
      </c>
      <c r="D65" s="7">
        <v>7</v>
      </c>
      <c r="E65" s="7">
        <v>6</v>
      </c>
      <c r="F65" s="7">
        <v>2</v>
      </c>
      <c r="G65" s="7"/>
      <c r="H65" s="7"/>
      <c r="I65" s="7"/>
      <c r="J65" s="7"/>
      <c r="K65" s="7">
        <v>4</v>
      </c>
      <c r="L65" s="16" t="s">
        <v>223</v>
      </c>
    </row>
    <row r="66" spans="1:12" ht="38.25" x14ac:dyDescent="0.2">
      <c r="A66" s="5">
        <v>43218</v>
      </c>
      <c r="B66" s="6">
        <f t="shared" si="0"/>
        <v>182</v>
      </c>
      <c r="C66" s="7">
        <v>147</v>
      </c>
      <c r="D66" s="7">
        <v>12</v>
      </c>
      <c r="E66" s="7">
        <v>9</v>
      </c>
      <c r="F66" s="7"/>
      <c r="G66" s="7">
        <v>2</v>
      </c>
      <c r="H66" s="7">
        <v>4</v>
      </c>
      <c r="I66" s="7"/>
      <c r="J66" s="7"/>
      <c r="K66" s="7">
        <v>8</v>
      </c>
      <c r="L66" s="16" t="s">
        <v>224</v>
      </c>
    </row>
    <row r="67" spans="1:12" x14ac:dyDescent="0.2">
      <c r="A67" s="5">
        <v>43219</v>
      </c>
      <c r="B67" s="6">
        <f t="shared" si="0"/>
        <v>131</v>
      </c>
      <c r="C67" s="7">
        <v>98</v>
      </c>
      <c r="D67" s="7">
        <v>19</v>
      </c>
      <c r="E67" s="7">
        <v>4</v>
      </c>
      <c r="F67" s="7"/>
      <c r="G67" s="7">
        <v>5</v>
      </c>
      <c r="H67" s="7"/>
      <c r="I67" s="7">
        <v>2</v>
      </c>
      <c r="J67" s="7"/>
      <c r="K67" s="7">
        <v>3</v>
      </c>
      <c r="L67" s="1" t="s">
        <v>225</v>
      </c>
    </row>
    <row r="68" spans="1:12" x14ac:dyDescent="0.2">
      <c r="A68" s="38">
        <v>43220</v>
      </c>
      <c r="B68" s="6">
        <f t="shared" si="0"/>
        <v>261</v>
      </c>
      <c r="C68" s="40">
        <v>233</v>
      </c>
      <c r="D68" s="40">
        <v>14</v>
      </c>
      <c r="E68" s="40">
        <v>4</v>
      </c>
      <c r="F68" s="40"/>
      <c r="G68" s="40">
        <v>2</v>
      </c>
      <c r="H68" s="40"/>
      <c r="I68" s="40">
        <v>2</v>
      </c>
      <c r="J68" s="40"/>
      <c r="K68" s="40">
        <v>6</v>
      </c>
      <c r="L68" s="1" t="s">
        <v>226</v>
      </c>
    </row>
    <row r="69" spans="1:12" x14ac:dyDescent="0.2">
      <c r="A69" s="5" t="s">
        <v>20</v>
      </c>
      <c r="B69" s="12">
        <f t="shared" ref="B69:K69" si="1">SUM(B39:B68)</f>
        <v>2787</v>
      </c>
      <c r="C69" s="12">
        <f t="shared" si="1"/>
        <v>1903</v>
      </c>
      <c r="D69" s="12">
        <f t="shared" si="1"/>
        <v>311</v>
      </c>
      <c r="E69" s="12">
        <f t="shared" si="1"/>
        <v>304</v>
      </c>
      <c r="F69" s="12">
        <f t="shared" si="1"/>
        <v>52</v>
      </c>
      <c r="G69" s="12">
        <f t="shared" si="1"/>
        <v>77</v>
      </c>
      <c r="H69" s="12">
        <f t="shared" si="1"/>
        <v>17</v>
      </c>
      <c r="I69" s="12">
        <f t="shared" si="1"/>
        <v>25</v>
      </c>
      <c r="J69" s="12">
        <f t="shared" si="1"/>
        <v>18</v>
      </c>
      <c r="K69" s="12">
        <f t="shared" si="1"/>
        <v>80</v>
      </c>
      <c r="L69" s="1"/>
    </row>
    <row r="70" spans="1:12" ht="18.75" x14ac:dyDescent="0.3">
      <c r="A70" s="222" t="s">
        <v>227</v>
      </c>
      <c r="B70" s="222">
        <f>SUM(C70:K70)</f>
        <v>0</v>
      </c>
      <c r="C70" s="222"/>
      <c r="D70" s="222"/>
      <c r="E70" s="222"/>
      <c r="F70" s="222"/>
      <c r="G70" s="222"/>
      <c r="H70" s="222"/>
      <c r="I70" s="222"/>
      <c r="J70" s="222"/>
      <c r="K70" s="222"/>
      <c r="L70" s="9"/>
    </row>
    <row r="71" spans="1:12" x14ac:dyDescent="0.2">
      <c r="A71" s="5" t="s">
        <v>1</v>
      </c>
      <c r="B71" s="6" t="s">
        <v>2</v>
      </c>
      <c r="C71" s="7" t="s">
        <v>3</v>
      </c>
      <c r="D71" s="7" t="s">
        <v>4</v>
      </c>
      <c r="E71" s="7" t="s">
        <v>5</v>
      </c>
      <c r="F71" s="7" t="s">
        <v>6</v>
      </c>
      <c r="G71" s="7" t="s">
        <v>7</v>
      </c>
      <c r="H71" s="7" t="s">
        <v>8</v>
      </c>
      <c r="I71" s="7" t="s">
        <v>9</v>
      </c>
      <c r="J71" s="7" t="s">
        <v>10</v>
      </c>
      <c r="K71" s="7" t="s">
        <v>11</v>
      </c>
      <c r="L71" s="9"/>
    </row>
    <row r="72" spans="1:12" x14ac:dyDescent="0.2">
      <c r="A72" s="5">
        <v>43221</v>
      </c>
      <c r="B72" s="6">
        <f t="shared" ref="B72:B102" si="2">SUM(C72:K72)</f>
        <v>103</v>
      </c>
      <c r="C72" s="7">
        <v>69</v>
      </c>
      <c r="D72" s="7">
        <v>12</v>
      </c>
      <c r="E72" s="7">
        <v>10</v>
      </c>
      <c r="F72" s="7">
        <v>6</v>
      </c>
      <c r="G72" s="7">
        <v>2</v>
      </c>
      <c r="H72" s="7"/>
      <c r="I72" s="7">
        <v>4</v>
      </c>
      <c r="J72" s="7"/>
      <c r="K72" s="7"/>
      <c r="L72" s="9"/>
    </row>
    <row r="73" spans="1:12" x14ac:dyDescent="0.2">
      <c r="A73" s="10">
        <v>43222</v>
      </c>
      <c r="B73" s="6">
        <f t="shared" si="2"/>
        <v>39</v>
      </c>
      <c r="C73" s="7">
        <v>12</v>
      </c>
      <c r="D73" s="7">
        <v>12</v>
      </c>
      <c r="E73" s="7">
        <v>12</v>
      </c>
      <c r="F73" s="7"/>
      <c r="G73" s="7">
        <v>2</v>
      </c>
      <c r="H73" s="7"/>
      <c r="I73" s="7">
        <v>1</v>
      </c>
      <c r="J73" s="7"/>
      <c r="K73" s="7"/>
      <c r="L73" s="9"/>
    </row>
    <row r="74" spans="1:12" x14ac:dyDescent="0.2">
      <c r="A74" s="10">
        <v>43223</v>
      </c>
      <c r="B74" s="6">
        <f t="shared" si="2"/>
        <v>55</v>
      </c>
      <c r="C74" s="7">
        <v>3</v>
      </c>
      <c r="D74" s="7">
        <v>22</v>
      </c>
      <c r="E74" s="7">
        <v>14</v>
      </c>
      <c r="F74" s="7">
        <v>3</v>
      </c>
      <c r="G74" s="7">
        <v>4</v>
      </c>
      <c r="H74" s="7"/>
      <c r="I74" s="7"/>
      <c r="J74" s="7">
        <v>3</v>
      </c>
      <c r="K74" s="7">
        <v>6</v>
      </c>
      <c r="L74" s="9" t="s">
        <v>228</v>
      </c>
    </row>
    <row r="75" spans="1:12" x14ac:dyDescent="0.2">
      <c r="A75" s="10">
        <v>43224</v>
      </c>
      <c r="B75" s="6">
        <f t="shared" si="2"/>
        <v>53</v>
      </c>
      <c r="C75" s="7">
        <v>19</v>
      </c>
      <c r="D75" s="7">
        <v>14</v>
      </c>
      <c r="E75" s="7">
        <v>12</v>
      </c>
      <c r="F75" s="7">
        <v>2</v>
      </c>
      <c r="G75" s="7"/>
      <c r="H75" s="7">
        <v>1</v>
      </c>
      <c r="I75" s="7">
        <v>3</v>
      </c>
      <c r="J75" s="7">
        <v>1</v>
      </c>
      <c r="K75" s="7">
        <v>1</v>
      </c>
      <c r="L75" s="9" t="s">
        <v>503</v>
      </c>
    </row>
    <row r="76" spans="1:12" x14ac:dyDescent="0.2">
      <c r="A76" s="5">
        <v>43225</v>
      </c>
      <c r="B76" s="6">
        <f t="shared" si="2"/>
        <v>146</v>
      </c>
      <c r="C76" s="7">
        <v>84</v>
      </c>
      <c r="D76" s="7">
        <v>37</v>
      </c>
      <c r="E76" s="7">
        <v>4</v>
      </c>
      <c r="F76" s="7">
        <v>1</v>
      </c>
      <c r="G76" s="7">
        <v>2</v>
      </c>
      <c r="H76" s="7"/>
      <c r="I76" s="7">
        <v>2</v>
      </c>
      <c r="J76" s="7"/>
      <c r="K76" s="7">
        <v>16</v>
      </c>
      <c r="L76" s="9" t="s">
        <v>504</v>
      </c>
    </row>
    <row r="77" spans="1:12" x14ac:dyDescent="0.2">
      <c r="A77" s="5">
        <v>43226</v>
      </c>
      <c r="B77" s="6">
        <f t="shared" si="2"/>
        <v>136</v>
      </c>
      <c r="C77" s="7">
        <v>98</v>
      </c>
      <c r="D77" s="7">
        <v>22</v>
      </c>
      <c r="E77" s="7">
        <v>6</v>
      </c>
      <c r="F77" s="7">
        <v>2</v>
      </c>
      <c r="G77" s="7">
        <v>1</v>
      </c>
      <c r="H77" s="7"/>
      <c r="I77" s="7">
        <v>4</v>
      </c>
      <c r="J77" s="7">
        <v>3</v>
      </c>
      <c r="K77" s="7"/>
      <c r="L77" s="9"/>
    </row>
    <row r="78" spans="1:12" x14ac:dyDescent="0.2">
      <c r="A78" s="10">
        <v>43227</v>
      </c>
      <c r="B78" s="6">
        <f t="shared" si="2"/>
        <v>97</v>
      </c>
      <c r="C78" s="7">
        <v>20</v>
      </c>
      <c r="D78" s="7">
        <v>59</v>
      </c>
      <c r="E78" s="7">
        <v>5</v>
      </c>
      <c r="F78" s="7">
        <v>2</v>
      </c>
      <c r="G78" s="7">
        <v>3</v>
      </c>
      <c r="H78" s="7">
        <v>1</v>
      </c>
      <c r="I78" s="7">
        <v>1</v>
      </c>
      <c r="J78" s="7">
        <v>2</v>
      </c>
      <c r="K78" s="7">
        <v>4</v>
      </c>
      <c r="L78" s="9" t="s">
        <v>100</v>
      </c>
    </row>
    <row r="79" spans="1:12" x14ac:dyDescent="0.2">
      <c r="A79" s="10">
        <v>43228</v>
      </c>
      <c r="B79" s="6">
        <f t="shared" si="2"/>
        <v>101</v>
      </c>
      <c r="C79" s="7">
        <v>18</v>
      </c>
      <c r="D79" s="7">
        <v>48</v>
      </c>
      <c r="E79" s="7">
        <v>27</v>
      </c>
      <c r="F79" s="7">
        <v>5</v>
      </c>
      <c r="G79" s="7"/>
      <c r="H79" s="7"/>
      <c r="I79" s="7">
        <v>2</v>
      </c>
      <c r="J79" s="7"/>
      <c r="K79" s="7">
        <v>1</v>
      </c>
      <c r="L79" s="9" t="s">
        <v>79</v>
      </c>
    </row>
    <row r="80" spans="1:12" x14ac:dyDescent="0.2">
      <c r="A80" s="10">
        <v>43229</v>
      </c>
      <c r="B80" s="6">
        <f t="shared" si="2"/>
        <v>115</v>
      </c>
      <c r="C80" s="1">
        <v>24</v>
      </c>
      <c r="D80" s="1">
        <v>55</v>
      </c>
      <c r="E80" s="1">
        <v>18</v>
      </c>
      <c r="F80" s="1">
        <v>5</v>
      </c>
      <c r="G80" s="1">
        <v>4</v>
      </c>
      <c r="H80" s="1">
        <v>3</v>
      </c>
      <c r="I80" s="1">
        <v>2</v>
      </c>
      <c r="J80" s="1"/>
      <c r="K80" s="41">
        <v>4</v>
      </c>
      <c r="L80" s="9" t="s">
        <v>229</v>
      </c>
    </row>
    <row r="81" spans="1:12" x14ac:dyDescent="0.2">
      <c r="A81" s="10">
        <v>43230</v>
      </c>
      <c r="B81" s="6">
        <f t="shared" si="2"/>
        <v>93</v>
      </c>
      <c r="C81" s="7">
        <v>16</v>
      </c>
      <c r="D81" s="7">
        <v>33</v>
      </c>
      <c r="E81" s="7">
        <v>9</v>
      </c>
      <c r="F81" s="7">
        <v>6</v>
      </c>
      <c r="G81" s="7">
        <v>5</v>
      </c>
      <c r="H81" s="7">
        <v>7</v>
      </c>
      <c r="I81" s="7"/>
      <c r="J81" s="7">
        <v>1</v>
      </c>
      <c r="K81" s="7">
        <v>16</v>
      </c>
      <c r="L81" s="9" t="s">
        <v>505</v>
      </c>
    </row>
    <row r="82" spans="1:12" x14ac:dyDescent="0.2">
      <c r="A82" s="10">
        <v>43231</v>
      </c>
      <c r="B82" s="6">
        <f t="shared" si="2"/>
        <v>84</v>
      </c>
      <c r="C82" s="7">
        <v>20</v>
      </c>
      <c r="D82" s="7">
        <v>39</v>
      </c>
      <c r="E82" s="7">
        <v>3</v>
      </c>
      <c r="F82" s="7">
        <v>4</v>
      </c>
      <c r="G82" s="7">
        <v>6</v>
      </c>
      <c r="H82" s="7">
        <v>4</v>
      </c>
      <c r="I82" s="7">
        <v>2</v>
      </c>
      <c r="J82" s="7"/>
      <c r="K82" s="7">
        <v>6</v>
      </c>
      <c r="L82" s="9" t="s">
        <v>204</v>
      </c>
    </row>
    <row r="83" spans="1:12" x14ac:dyDescent="0.2">
      <c r="A83" s="5">
        <v>43232</v>
      </c>
      <c r="B83" s="6">
        <f t="shared" si="2"/>
        <v>144</v>
      </c>
      <c r="C83" s="7">
        <v>71</v>
      </c>
      <c r="D83" s="7">
        <v>42</v>
      </c>
      <c r="E83" s="7">
        <v>19</v>
      </c>
      <c r="F83" s="7">
        <v>2</v>
      </c>
      <c r="G83" s="7">
        <v>2</v>
      </c>
      <c r="H83" s="7">
        <v>4</v>
      </c>
      <c r="I83" s="7">
        <v>2</v>
      </c>
      <c r="J83" s="7"/>
      <c r="K83" s="7">
        <v>2</v>
      </c>
      <c r="L83" s="9" t="s">
        <v>100</v>
      </c>
    </row>
    <row r="84" spans="1:12" x14ac:dyDescent="0.2">
      <c r="A84" s="5">
        <v>43233</v>
      </c>
      <c r="B84" s="6">
        <f t="shared" si="2"/>
        <v>72</v>
      </c>
      <c r="C84" s="7">
        <v>54</v>
      </c>
      <c r="D84" s="7">
        <v>13</v>
      </c>
      <c r="E84" s="7">
        <v>2</v>
      </c>
      <c r="F84" s="7"/>
      <c r="G84" s="7">
        <v>1</v>
      </c>
      <c r="H84" s="7"/>
      <c r="I84" s="7"/>
      <c r="J84" s="7"/>
      <c r="K84" s="7">
        <v>2</v>
      </c>
      <c r="L84" s="9" t="s">
        <v>204</v>
      </c>
    </row>
    <row r="85" spans="1:12" x14ac:dyDescent="0.2">
      <c r="A85" s="10">
        <v>43234</v>
      </c>
      <c r="B85" s="6">
        <f t="shared" si="2"/>
        <v>86</v>
      </c>
      <c r="C85" s="7">
        <v>26</v>
      </c>
      <c r="D85" s="7">
        <v>36</v>
      </c>
      <c r="E85" s="7">
        <v>11</v>
      </c>
      <c r="F85" s="7">
        <v>3</v>
      </c>
      <c r="G85" s="7"/>
      <c r="H85" s="7">
        <v>2</v>
      </c>
      <c r="I85" s="7">
        <v>4</v>
      </c>
      <c r="J85" s="7">
        <v>4</v>
      </c>
      <c r="K85" s="7"/>
      <c r="L85" s="9"/>
    </row>
    <row r="86" spans="1:12" x14ac:dyDescent="0.2">
      <c r="A86" s="10">
        <v>43235</v>
      </c>
      <c r="B86" s="6">
        <f t="shared" si="2"/>
        <v>43</v>
      </c>
      <c r="C86" s="7">
        <v>5</v>
      </c>
      <c r="D86" s="7">
        <v>17</v>
      </c>
      <c r="E86" s="7">
        <v>13</v>
      </c>
      <c r="F86" s="7">
        <v>2</v>
      </c>
      <c r="G86" s="7">
        <v>3</v>
      </c>
      <c r="H86" s="7"/>
      <c r="I86" s="7"/>
      <c r="J86" s="7">
        <v>1</v>
      </c>
      <c r="K86" s="7">
        <v>2</v>
      </c>
      <c r="L86" s="9" t="s">
        <v>230</v>
      </c>
    </row>
    <row r="87" spans="1:12" x14ac:dyDescent="0.2">
      <c r="A87" s="10">
        <v>43236</v>
      </c>
      <c r="B87" s="6">
        <f t="shared" si="2"/>
        <v>54</v>
      </c>
      <c r="C87" s="7">
        <v>26</v>
      </c>
      <c r="D87" s="7">
        <v>7</v>
      </c>
      <c r="E87" s="7">
        <v>16</v>
      </c>
      <c r="F87" s="7">
        <v>2</v>
      </c>
      <c r="G87" s="7">
        <v>2</v>
      </c>
      <c r="H87" s="7"/>
      <c r="I87" s="7"/>
      <c r="J87" s="7"/>
      <c r="K87" s="7">
        <v>1</v>
      </c>
      <c r="L87" s="9" t="s">
        <v>18</v>
      </c>
    </row>
    <row r="88" spans="1:12" x14ac:dyDescent="0.2">
      <c r="A88" s="10">
        <v>43237</v>
      </c>
      <c r="B88" s="6">
        <f t="shared" si="2"/>
        <v>56</v>
      </c>
      <c r="C88" s="7">
        <v>19</v>
      </c>
      <c r="D88" s="7">
        <v>12</v>
      </c>
      <c r="E88" s="7">
        <v>16</v>
      </c>
      <c r="F88" s="7"/>
      <c r="G88" s="7">
        <v>3</v>
      </c>
      <c r="H88" s="7"/>
      <c r="I88" s="7">
        <v>1</v>
      </c>
      <c r="J88" s="7">
        <v>2</v>
      </c>
      <c r="K88" s="7">
        <v>3</v>
      </c>
      <c r="L88" s="9" t="s">
        <v>506</v>
      </c>
    </row>
    <row r="89" spans="1:12" x14ac:dyDescent="0.2">
      <c r="A89" s="10">
        <v>43238</v>
      </c>
      <c r="B89" s="6">
        <f t="shared" si="2"/>
        <v>112</v>
      </c>
      <c r="C89" s="7">
        <v>28</v>
      </c>
      <c r="D89" s="7">
        <v>31</v>
      </c>
      <c r="E89" s="7">
        <v>34</v>
      </c>
      <c r="F89" s="7">
        <v>9</v>
      </c>
      <c r="G89" s="7">
        <v>2</v>
      </c>
      <c r="H89" s="7">
        <v>6</v>
      </c>
      <c r="I89" s="7"/>
      <c r="J89" s="7"/>
      <c r="K89" s="7">
        <v>2</v>
      </c>
      <c r="L89" s="9" t="s">
        <v>22</v>
      </c>
    </row>
    <row r="90" spans="1:12" x14ac:dyDescent="0.2">
      <c r="A90" s="5">
        <v>43239</v>
      </c>
      <c r="B90" s="6">
        <f t="shared" si="2"/>
        <v>117</v>
      </c>
      <c r="C90" s="7">
        <v>61</v>
      </c>
      <c r="D90" s="7">
        <v>30</v>
      </c>
      <c r="E90" s="7">
        <v>15</v>
      </c>
      <c r="F90" s="7">
        <v>3</v>
      </c>
      <c r="G90" s="7">
        <v>3</v>
      </c>
      <c r="H90" s="7">
        <v>2</v>
      </c>
      <c r="I90" s="7">
        <v>3</v>
      </c>
      <c r="J90" s="7"/>
      <c r="K90" s="7"/>
      <c r="L90" s="9"/>
    </row>
    <row r="91" spans="1:12" x14ac:dyDescent="0.2">
      <c r="A91" s="5">
        <v>43240</v>
      </c>
      <c r="B91" s="6">
        <f t="shared" si="2"/>
        <v>83</v>
      </c>
      <c r="C91" s="7">
        <v>44</v>
      </c>
      <c r="D91" s="7">
        <v>21</v>
      </c>
      <c r="E91" s="7">
        <v>6</v>
      </c>
      <c r="F91" s="7">
        <v>4</v>
      </c>
      <c r="G91" s="7">
        <v>1</v>
      </c>
      <c r="H91" s="7"/>
      <c r="I91" s="7">
        <v>4</v>
      </c>
      <c r="J91" s="7"/>
      <c r="K91" s="7">
        <v>3</v>
      </c>
      <c r="L91" s="9" t="s">
        <v>231</v>
      </c>
    </row>
    <row r="92" spans="1:12" x14ac:dyDescent="0.2">
      <c r="A92" s="10">
        <v>43241</v>
      </c>
      <c r="B92" s="6">
        <f t="shared" si="2"/>
        <v>59</v>
      </c>
      <c r="C92" s="7">
        <v>13</v>
      </c>
      <c r="D92" s="7">
        <v>14</v>
      </c>
      <c r="E92" s="7">
        <v>18</v>
      </c>
      <c r="F92" s="7">
        <v>6</v>
      </c>
      <c r="G92" s="7">
        <v>4</v>
      </c>
      <c r="H92" s="7">
        <v>3</v>
      </c>
      <c r="I92" s="7"/>
      <c r="J92" s="7"/>
      <c r="K92" s="7">
        <v>1</v>
      </c>
      <c r="L92" s="9" t="s">
        <v>232</v>
      </c>
    </row>
    <row r="93" spans="1:12" x14ac:dyDescent="0.2">
      <c r="A93" s="10">
        <v>43242</v>
      </c>
      <c r="B93" s="6">
        <f t="shared" si="2"/>
        <v>63</v>
      </c>
      <c r="C93" s="7">
        <v>14</v>
      </c>
      <c r="D93" s="7">
        <v>19</v>
      </c>
      <c r="E93" s="7">
        <v>22</v>
      </c>
      <c r="F93" s="7">
        <v>3</v>
      </c>
      <c r="G93" s="7"/>
      <c r="H93" s="7"/>
      <c r="I93" s="7"/>
      <c r="J93" s="7">
        <v>2</v>
      </c>
      <c r="K93" s="7">
        <v>3</v>
      </c>
      <c r="L93" s="9" t="s">
        <v>233</v>
      </c>
    </row>
    <row r="94" spans="1:12" x14ac:dyDescent="0.2">
      <c r="A94" s="10">
        <v>43243</v>
      </c>
      <c r="B94" s="6">
        <f t="shared" si="2"/>
        <v>50</v>
      </c>
      <c r="C94" s="7">
        <v>11</v>
      </c>
      <c r="D94" s="7">
        <v>14</v>
      </c>
      <c r="E94" s="7">
        <v>13</v>
      </c>
      <c r="F94" s="7">
        <v>6</v>
      </c>
      <c r="G94" s="7"/>
      <c r="H94" s="7"/>
      <c r="I94" s="7">
        <v>2</v>
      </c>
      <c r="J94" s="7">
        <v>2</v>
      </c>
      <c r="K94" s="7">
        <v>2</v>
      </c>
      <c r="L94" s="9" t="s">
        <v>234</v>
      </c>
    </row>
    <row r="95" spans="1:12" x14ac:dyDescent="0.2">
      <c r="A95" s="10">
        <v>43244</v>
      </c>
      <c r="B95" s="6">
        <f t="shared" si="2"/>
        <v>111</v>
      </c>
      <c r="C95" s="7">
        <v>55</v>
      </c>
      <c r="D95" s="7">
        <v>16</v>
      </c>
      <c r="E95" s="7">
        <v>23</v>
      </c>
      <c r="F95" s="7">
        <v>4</v>
      </c>
      <c r="G95" s="7">
        <v>2</v>
      </c>
      <c r="H95" s="7"/>
      <c r="I95" s="7">
        <v>3</v>
      </c>
      <c r="J95" s="7">
        <v>2</v>
      </c>
      <c r="K95" s="7">
        <v>6</v>
      </c>
      <c r="L95" s="9" t="s">
        <v>235</v>
      </c>
    </row>
    <row r="96" spans="1:12" x14ac:dyDescent="0.2">
      <c r="A96" s="10">
        <v>43245</v>
      </c>
      <c r="B96" s="6">
        <f t="shared" si="2"/>
        <v>81</v>
      </c>
      <c r="C96" s="7">
        <v>26</v>
      </c>
      <c r="D96" s="7">
        <v>22</v>
      </c>
      <c r="E96" s="7">
        <v>25</v>
      </c>
      <c r="F96" s="7">
        <v>4</v>
      </c>
      <c r="G96" s="7"/>
      <c r="H96" s="7">
        <v>2</v>
      </c>
      <c r="I96" s="7"/>
      <c r="J96" s="7">
        <v>2</v>
      </c>
      <c r="K96" s="7"/>
      <c r="L96" s="9"/>
    </row>
    <row r="97" spans="1:12" x14ac:dyDescent="0.2">
      <c r="A97" s="5">
        <v>43246</v>
      </c>
      <c r="B97" s="6">
        <f t="shared" si="2"/>
        <v>133</v>
      </c>
      <c r="C97" s="7">
        <v>104</v>
      </c>
      <c r="D97" s="7">
        <v>9</v>
      </c>
      <c r="E97" s="7">
        <v>10</v>
      </c>
      <c r="F97" s="7">
        <v>6</v>
      </c>
      <c r="G97" s="7">
        <v>2</v>
      </c>
      <c r="H97" s="7"/>
      <c r="I97" s="7"/>
      <c r="J97" s="7"/>
      <c r="K97" s="7">
        <v>2</v>
      </c>
      <c r="L97" s="9" t="s">
        <v>28</v>
      </c>
    </row>
    <row r="98" spans="1:12" x14ac:dyDescent="0.2">
      <c r="A98" s="5">
        <v>43247</v>
      </c>
      <c r="B98" s="6">
        <f t="shared" si="2"/>
        <v>153</v>
      </c>
      <c r="C98" s="7">
        <v>117</v>
      </c>
      <c r="D98" s="7">
        <v>6</v>
      </c>
      <c r="E98" s="7">
        <v>13</v>
      </c>
      <c r="F98" s="7">
        <v>10</v>
      </c>
      <c r="G98" s="7"/>
      <c r="H98" s="7">
        <v>1</v>
      </c>
      <c r="I98" s="7">
        <v>2</v>
      </c>
      <c r="J98" s="7"/>
      <c r="K98" s="7">
        <v>4</v>
      </c>
      <c r="L98" s="9" t="s">
        <v>28</v>
      </c>
    </row>
    <row r="99" spans="1:12" x14ac:dyDescent="0.2">
      <c r="A99" s="10">
        <v>43248</v>
      </c>
      <c r="B99" s="6">
        <f t="shared" si="2"/>
        <v>96</v>
      </c>
      <c r="C99" s="7">
        <v>17</v>
      </c>
      <c r="D99" s="7">
        <v>29</v>
      </c>
      <c r="E99" s="7">
        <v>24</v>
      </c>
      <c r="F99" s="7">
        <v>8</v>
      </c>
      <c r="G99" s="7">
        <v>4</v>
      </c>
      <c r="H99" s="7">
        <v>2</v>
      </c>
      <c r="I99" s="7"/>
      <c r="J99" s="7">
        <v>2</v>
      </c>
      <c r="K99" s="7">
        <v>10</v>
      </c>
      <c r="L99" s="9" t="s">
        <v>236</v>
      </c>
    </row>
    <row r="100" spans="1:12" x14ac:dyDescent="0.2">
      <c r="A100" s="10">
        <v>43249</v>
      </c>
      <c r="B100" s="6">
        <f t="shared" si="2"/>
        <v>96</v>
      </c>
      <c r="C100" s="7">
        <v>15</v>
      </c>
      <c r="D100" s="7">
        <v>21</v>
      </c>
      <c r="E100" s="7">
        <v>28</v>
      </c>
      <c r="F100" s="7">
        <v>19</v>
      </c>
      <c r="G100" s="7">
        <v>6</v>
      </c>
      <c r="H100" s="7"/>
      <c r="I100" s="7"/>
      <c r="J100" s="7">
        <v>2</v>
      </c>
      <c r="K100" s="7">
        <v>5</v>
      </c>
      <c r="L100" s="9" t="s">
        <v>35</v>
      </c>
    </row>
    <row r="101" spans="1:12" x14ac:dyDescent="0.2">
      <c r="A101" s="10">
        <v>43250</v>
      </c>
      <c r="B101" s="6">
        <f t="shared" si="2"/>
        <v>106</v>
      </c>
      <c r="C101" s="7">
        <v>40</v>
      </c>
      <c r="D101" s="7">
        <v>17</v>
      </c>
      <c r="E101" s="7">
        <v>38</v>
      </c>
      <c r="F101" s="7">
        <v>5</v>
      </c>
      <c r="G101" s="7">
        <v>2</v>
      </c>
      <c r="H101" s="7">
        <v>2</v>
      </c>
      <c r="I101" s="7"/>
      <c r="J101" s="7"/>
      <c r="K101" s="7">
        <v>2</v>
      </c>
      <c r="L101" s="9" t="s">
        <v>237</v>
      </c>
    </row>
    <row r="102" spans="1:12" x14ac:dyDescent="0.2">
      <c r="A102" s="10">
        <v>43251</v>
      </c>
      <c r="B102" s="6">
        <f t="shared" si="2"/>
        <v>111</v>
      </c>
      <c r="C102" s="7">
        <v>20</v>
      </c>
      <c r="D102" s="7">
        <v>23</v>
      </c>
      <c r="E102" s="7">
        <v>36</v>
      </c>
      <c r="F102" s="7"/>
      <c r="G102" s="7">
        <v>4</v>
      </c>
      <c r="H102" s="7">
        <v>4</v>
      </c>
      <c r="I102" s="7">
        <v>2</v>
      </c>
      <c r="J102" s="7">
        <v>10</v>
      </c>
      <c r="K102" s="7">
        <v>12</v>
      </c>
      <c r="L102" s="9" t="s">
        <v>238</v>
      </c>
    </row>
    <row r="103" spans="1:12" x14ac:dyDescent="0.2">
      <c r="A103" s="5" t="s">
        <v>20</v>
      </c>
      <c r="B103" s="12">
        <f t="shared" ref="B103:K103" si="3">SUM(B72:B102)</f>
        <v>2848</v>
      </c>
      <c r="C103" s="12">
        <f t="shared" si="3"/>
        <v>1149</v>
      </c>
      <c r="D103" s="12">
        <f t="shared" si="3"/>
        <v>752</v>
      </c>
      <c r="E103" s="12">
        <f t="shared" si="3"/>
        <v>502</v>
      </c>
      <c r="F103" s="12">
        <f t="shared" si="3"/>
        <v>132</v>
      </c>
      <c r="G103" s="12">
        <f t="shared" si="3"/>
        <v>70</v>
      </c>
      <c r="H103" s="12">
        <f t="shared" si="3"/>
        <v>44</v>
      </c>
      <c r="I103" s="12">
        <f t="shared" si="3"/>
        <v>44</v>
      </c>
      <c r="J103" s="12">
        <f t="shared" si="3"/>
        <v>39</v>
      </c>
      <c r="K103" s="12">
        <f t="shared" si="3"/>
        <v>116</v>
      </c>
      <c r="L103" s="9"/>
    </row>
    <row r="104" spans="1:12" ht="18.75" x14ac:dyDescent="0.3">
      <c r="A104" s="222" t="s">
        <v>239</v>
      </c>
      <c r="B104" s="222"/>
      <c r="C104" s="222"/>
      <c r="D104" s="222"/>
      <c r="E104" s="222"/>
      <c r="F104" s="222"/>
      <c r="G104" s="222"/>
      <c r="H104" s="222"/>
      <c r="I104" s="222"/>
      <c r="J104" s="222"/>
      <c r="K104" s="222"/>
      <c r="L104" s="9"/>
    </row>
    <row r="105" spans="1:12" ht="15" x14ac:dyDescent="0.25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  <c r="H105" s="3" t="s">
        <v>8</v>
      </c>
      <c r="I105" s="3" t="s">
        <v>9</v>
      </c>
      <c r="J105" s="3" t="s">
        <v>10</v>
      </c>
      <c r="K105" s="3" t="s">
        <v>11</v>
      </c>
      <c r="L105" s="9"/>
    </row>
    <row r="106" spans="1:12" x14ac:dyDescent="0.2">
      <c r="A106" s="10">
        <v>43252</v>
      </c>
      <c r="B106" s="6">
        <f t="shared" ref="B106:B137" si="4">SUM(C106:K106)</f>
        <v>71</v>
      </c>
      <c r="C106" s="7">
        <v>32</v>
      </c>
      <c r="D106" s="7">
        <v>11</v>
      </c>
      <c r="E106" s="7">
        <v>16</v>
      </c>
      <c r="F106" s="7">
        <v>2</v>
      </c>
      <c r="G106" s="7">
        <v>2</v>
      </c>
      <c r="H106" s="7"/>
      <c r="I106" s="7">
        <v>2</v>
      </c>
      <c r="J106" s="7">
        <v>4</v>
      </c>
      <c r="K106" s="7">
        <v>2</v>
      </c>
      <c r="L106" s="9" t="s">
        <v>240</v>
      </c>
    </row>
    <row r="107" spans="1:12" x14ac:dyDescent="0.2">
      <c r="A107" s="5">
        <v>43253</v>
      </c>
      <c r="B107" s="6">
        <f t="shared" si="4"/>
        <v>137</v>
      </c>
      <c r="C107" s="7">
        <v>109</v>
      </c>
      <c r="D107" s="7">
        <v>6</v>
      </c>
      <c r="E107" s="7">
        <v>7</v>
      </c>
      <c r="F107" s="7">
        <v>7</v>
      </c>
      <c r="G107" s="7">
        <v>2</v>
      </c>
      <c r="H107" s="7"/>
      <c r="I107" s="7">
        <v>2</v>
      </c>
      <c r="J107" s="7"/>
      <c r="K107" s="7">
        <v>4</v>
      </c>
      <c r="L107" s="9" t="s">
        <v>507</v>
      </c>
    </row>
    <row r="108" spans="1:12" x14ac:dyDescent="0.2">
      <c r="A108" s="5">
        <v>43254</v>
      </c>
      <c r="B108" s="6">
        <f t="shared" si="4"/>
        <v>176</v>
      </c>
      <c r="C108" s="7">
        <v>119</v>
      </c>
      <c r="D108" s="7">
        <v>22</v>
      </c>
      <c r="E108" s="7">
        <v>16</v>
      </c>
      <c r="F108" s="7">
        <v>2</v>
      </c>
      <c r="G108" s="7">
        <v>1</v>
      </c>
      <c r="H108" s="7"/>
      <c r="I108" s="7">
        <v>2</v>
      </c>
      <c r="J108" s="7">
        <v>4</v>
      </c>
      <c r="K108" s="7">
        <v>10</v>
      </c>
      <c r="L108" s="9" t="s">
        <v>241</v>
      </c>
    </row>
    <row r="109" spans="1:12" x14ac:dyDescent="0.2">
      <c r="A109" s="38">
        <v>43255</v>
      </c>
      <c r="B109" s="6">
        <f t="shared" si="4"/>
        <v>96</v>
      </c>
      <c r="C109" s="7">
        <v>12</v>
      </c>
      <c r="D109" s="7">
        <v>21</v>
      </c>
      <c r="E109" s="7">
        <v>25</v>
      </c>
      <c r="F109" s="7">
        <v>3</v>
      </c>
      <c r="G109" s="7">
        <v>6</v>
      </c>
      <c r="H109" s="7">
        <v>10</v>
      </c>
      <c r="I109" s="7">
        <v>6</v>
      </c>
      <c r="J109" s="7">
        <v>3</v>
      </c>
      <c r="K109" s="7">
        <v>10</v>
      </c>
      <c r="L109" s="9" t="s">
        <v>508</v>
      </c>
    </row>
    <row r="110" spans="1:12" x14ac:dyDescent="0.2">
      <c r="A110" s="38">
        <v>43256</v>
      </c>
      <c r="B110" s="6">
        <f t="shared" si="4"/>
        <v>74</v>
      </c>
      <c r="C110" s="7">
        <v>29</v>
      </c>
      <c r="D110" s="7">
        <v>12</v>
      </c>
      <c r="E110" s="7">
        <v>13</v>
      </c>
      <c r="F110" s="7">
        <v>4</v>
      </c>
      <c r="G110" s="7">
        <v>4</v>
      </c>
      <c r="H110" s="7">
        <v>4</v>
      </c>
      <c r="I110" s="7">
        <v>2</v>
      </c>
      <c r="J110" s="7">
        <v>3</v>
      </c>
      <c r="K110" s="7">
        <v>3</v>
      </c>
      <c r="L110" s="9" t="s">
        <v>242</v>
      </c>
    </row>
    <row r="111" spans="1:12" x14ac:dyDescent="0.2">
      <c r="A111" s="38">
        <v>43257</v>
      </c>
      <c r="B111" s="6">
        <f t="shared" si="4"/>
        <v>72</v>
      </c>
      <c r="C111" s="7">
        <v>16</v>
      </c>
      <c r="D111" s="7">
        <v>22</v>
      </c>
      <c r="E111" s="7">
        <v>21</v>
      </c>
      <c r="F111" s="7"/>
      <c r="G111" s="7">
        <v>1</v>
      </c>
      <c r="H111" s="7">
        <v>2</v>
      </c>
      <c r="I111" s="7">
        <v>4</v>
      </c>
      <c r="J111" s="7"/>
      <c r="K111" s="7">
        <v>6</v>
      </c>
      <c r="L111" s="9" t="s">
        <v>243</v>
      </c>
    </row>
    <row r="112" spans="1:12" x14ac:dyDescent="0.2">
      <c r="A112" s="38">
        <v>43258</v>
      </c>
      <c r="B112" s="6">
        <f t="shared" si="4"/>
        <v>63</v>
      </c>
      <c r="C112" s="7">
        <v>12</v>
      </c>
      <c r="D112" s="7">
        <v>22</v>
      </c>
      <c r="E112" s="7">
        <v>10</v>
      </c>
      <c r="F112" s="7">
        <v>6</v>
      </c>
      <c r="G112" s="7"/>
      <c r="H112" s="7">
        <v>2</v>
      </c>
      <c r="I112" s="7">
        <v>5</v>
      </c>
      <c r="J112" s="7"/>
      <c r="K112" s="7">
        <v>6</v>
      </c>
      <c r="L112" s="9" t="s">
        <v>244</v>
      </c>
    </row>
    <row r="113" spans="1:12" x14ac:dyDescent="0.2">
      <c r="A113" s="38">
        <v>43259</v>
      </c>
      <c r="B113" s="6">
        <f t="shared" si="4"/>
        <v>68</v>
      </c>
      <c r="C113" s="7">
        <v>13</v>
      </c>
      <c r="D113" s="7">
        <v>13</v>
      </c>
      <c r="E113" s="7">
        <v>16</v>
      </c>
      <c r="F113" s="7">
        <v>10</v>
      </c>
      <c r="G113" s="7">
        <v>3</v>
      </c>
      <c r="H113" s="7">
        <v>7</v>
      </c>
      <c r="I113" s="7">
        <v>1</v>
      </c>
      <c r="J113" s="7">
        <v>2</v>
      </c>
      <c r="K113" s="7">
        <v>3</v>
      </c>
      <c r="L113" s="9" t="s">
        <v>245</v>
      </c>
    </row>
    <row r="114" spans="1:12" x14ac:dyDescent="0.2">
      <c r="A114" s="5">
        <v>43260</v>
      </c>
      <c r="B114" s="6">
        <f t="shared" si="4"/>
        <v>113</v>
      </c>
      <c r="C114" s="7">
        <v>65</v>
      </c>
      <c r="D114" s="7">
        <v>33</v>
      </c>
      <c r="E114" s="7">
        <v>9</v>
      </c>
      <c r="F114" s="7">
        <v>2</v>
      </c>
      <c r="G114" s="7"/>
      <c r="H114" s="7"/>
      <c r="I114" s="7"/>
      <c r="J114" s="7">
        <v>2</v>
      </c>
      <c r="K114" s="7">
        <v>2</v>
      </c>
      <c r="L114" s="9" t="s">
        <v>246</v>
      </c>
    </row>
    <row r="115" spans="1:12" x14ac:dyDescent="0.2">
      <c r="A115" s="5">
        <v>43261</v>
      </c>
      <c r="B115" s="6">
        <f t="shared" si="4"/>
        <v>159</v>
      </c>
      <c r="C115" s="7">
        <v>118</v>
      </c>
      <c r="D115" s="7">
        <v>9</v>
      </c>
      <c r="E115" s="7">
        <v>21</v>
      </c>
      <c r="F115" s="7"/>
      <c r="G115" s="7">
        <v>2</v>
      </c>
      <c r="H115" s="7">
        <v>5</v>
      </c>
      <c r="I115" s="7"/>
      <c r="J115" s="7">
        <v>2</v>
      </c>
      <c r="K115" s="7">
        <v>2</v>
      </c>
      <c r="L115" s="9" t="s">
        <v>100</v>
      </c>
    </row>
    <row r="116" spans="1:12" x14ac:dyDescent="0.2">
      <c r="A116" s="38">
        <v>43262</v>
      </c>
      <c r="B116" s="6">
        <f t="shared" si="4"/>
        <v>98</v>
      </c>
      <c r="C116" s="7">
        <v>23</v>
      </c>
      <c r="D116" s="7">
        <v>20</v>
      </c>
      <c r="E116" s="7">
        <v>22</v>
      </c>
      <c r="F116" s="7">
        <v>6</v>
      </c>
      <c r="G116" s="7">
        <v>2</v>
      </c>
      <c r="H116" s="7">
        <v>6</v>
      </c>
      <c r="I116" s="7"/>
      <c r="J116" s="7">
        <v>4</v>
      </c>
      <c r="K116" s="7">
        <v>15</v>
      </c>
      <c r="L116" s="9" t="s">
        <v>247</v>
      </c>
    </row>
    <row r="117" spans="1:12" x14ac:dyDescent="0.2">
      <c r="A117" s="38">
        <v>43263</v>
      </c>
      <c r="B117" s="6">
        <f t="shared" si="4"/>
        <v>104</v>
      </c>
      <c r="C117" s="7">
        <v>7</v>
      </c>
      <c r="D117" s="7">
        <v>15</v>
      </c>
      <c r="E117" s="7">
        <v>38</v>
      </c>
      <c r="F117" s="7">
        <v>14</v>
      </c>
      <c r="G117" s="7">
        <v>2</v>
      </c>
      <c r="H117" s="7">
        <v>10</v>
      </c>
      <c r="I117" s="7">
        <v>2</v>
      </c>
      <c r="J117" s="7"/>
      <c r="K117" s="7">
        <v>16</v>
      </c>
      <c r="L117" s="9" t="s">
        <v>248</v>
      </c>
    </row>
    <row r="118" spans="1:12" x14ac:dyDescent="0.2">
      <c r="A118" s="38">
        <v>43264</v>
      </c>
      <c r="B118" s="6">
        <f t="shared" si="4"/>
        <v>75</v>
      </c>
      <c r="C118" s="7">
        <v>6</v>
      </c>
      <c r="D118" s="7">
        <v>12</v>
      </c>
      <c r="E118" s="7">
        <v>15</v>
      </c>
      <c r="F118" s="7">
        <v>9</v>
      </c>
      <c r="G118" s="7">
        <v>3</v>
      </c>
      <c r="H118" s="7">
        <v>3</v>
      </c>
      <c r="I118" s="7"/>
      <c r="J118" s="7">
        <v>3</v>
      </c>
      <c r="K118" s="7">
        <v>24</v>
      </c>
      <c r="L118" s="9" t="s">
        <v>249</v>
      </c>
    </row>
    <row r="119" spans="1:12" x14ac:dyDescent="0.2">
      <c r="A119" s="38">
        <v>43265</v>
      </c>
      <c r="B119" s="6">
        <f t="shared" si="4"/>
        <v>93</v>
      </c>
      <c r="C119" s="7">
        <v>19</v>
      </c>
      <c r="D119" s="7">
        <v>10</v>
      </c>
      <c r="E119" s="7">
        <v>15</v>
      </c>
      <c r="F119" s="7">
        <v>8</v>
      </c>
      <c r="G119" s="7">
        <v>2</v>
      </c>
      <c r="H119" s="7">
        <v>3</v>
      </c>
      <c r="I119" s="7">
        <v>2</v>
      </c>
      <c r="J119" s="7"/>
      <c r="K119" s="7">
        <v>34</v>
      </c>
      <c r="L119" s="9" t="s">
        <v>250</v>
      </c>
    </row>
    <row r="120" spans="1:12" x14ac:dyDescent="0.2">
      <c r="A120" s="38">
        <v>43266</v>
      </c>
      <c r="B120" s="6">
        <f t="shared" si="4"/>
        <v>63</v>
      </c>
      <c r="C120" s="7">
        <v>23</v>
      </c>
      <c r="D120" s="7">
        <v>10</v>
      </c>
      <c r="E120" s="7">
        <v>11</v>
      </c>
      <c r="F120" s="7">
        <v>10</v>
      </c>
      <c r="G120" s="7">
        <v>3</v>
      </c>
      <c r="H120" s="7"/>
      <c r="I120" s="7"/>
      <c r="J120" s="7">
        <v>1</v>
      </c>
      <c r="K120" s="7">
        <v>5</v>
      </c>
      <c r="L120" s="9" t="s">
        <v>251</v>
      </c>
    </row>
    <row r="121" spans="1:12" x14ac:dyDescent="0.2">
      <c r="A121" s="5">
        <v>43267</v>
      </c>
      <c r="B121" s="6">
        <f t="shared" si="4"/>
        <v>129</v>
      </c>
      <c r="C121" s="7">
        <v>92</v>
      </c>
      <c r="D121" s="7">
        <v>13</v>
      </c>
      <c r="E121" s="7">
        <v>7</v>
      </c>
      <c r="F121" s="7">
        <v>3</v>
      </c>
      <c r="G121" s="7">
        <v>3</v>
      </c>
      <c r="H121" s="7">
        <v>5</v>
      </c>
      <c r="I121" s="7">
        <v>1</v>
      </c>
      <c r="J121" s="7"/>
      <c r="K121" s="7">
        <v>5</v>
      </c>
      <c r="L121" s="9" t="s">
        <v>252</v>
      </c>
    </row>
    <row r="122" spans="1:12" x14ac:dyDescent="0.2">
      <c r="A122" s="5">
        <v>43268</v>
      </c>
      <c r="B122" s="6">
        <f t="shared" si="4"/>
        <v>148</v>
      </c>
      <c r="C122" s="7">
        <v>90</v>
      </c>
      <c r="D122" s="7">
        <v>20</v>
      </c>
      <c r="E122" s="7">
        <v>14</v>
      </c>
      <c r="F122" s="7">
        <v>2</v>
      </c>
      <c r="G122" s="7"/>
      <c r="H122" s="7">
        <v>2</v>
      </c>
      <c r="I122" s="7">
        <v>5</v>
      </c>
      <c r="J122" s="7">
        <v>2</v>
      </c>
      <c r="K122" s="7">
        <v>13</v>
      </c>
      <c r="L122" s="9" t="s">
        <v>253</v>
      </c>
    </row>
    <row r="123" spans="1:12" x14ac:dyDescent="0.2">
      <c r="A123" s="38">
        <v>43269</v>
      </c>
      <c r="B123" s="6">
        <f t="shared" si="4"/>
        <v>144</v>
      </c>
      <c r="C123" s="7">
        <v>34</v>
      </c>
      <c r="D123" s="7">
        <v>19</v>
      </c>
      <c r="E123" s="7">
        <v>38</v>
      </c>
      <c r="F123" s="7">
        <v>4</v>
      </c>
      <c r="G123" s="7"/>
      <c r="H123" s="7">
        <v>4</v>
      </c>
      <c r="I123" s="7"/>
      <c r="J123" s="7">
        <v>6</v>
      </c>
      <c r="K123" s="7">
        <v>39</v>
      </c>
      <c r="L123" s="9" t="s">
        <v>509</v>
      </c>
    </row>
    <row r="124" spans="1:12" x14ac:dyDescent="0.2">
      <c r="A124" s="38">
        <v>43270</v>
      </c>
      <c r="B124" s="6">
        <f t="shared" si="4"/>
        <v>79</v>
      </c>
      <c r="C124" s="7">
        <v>22</v>
      </c>
      <c r="D124" s="7">
        <v>22</v>
      </c>
      <c r="E124" s="7">
        <v>10</v>
      </c>
      <c r="F124" s="7">
        <v>6</v>
      </c>
      <c r="G124" s="7">
        <v>2</v>
      </c>
      <c r="H124" s="7">
        <v>2</v>
      </c>
      <c r="I124" s="7">
        <v>4</v>
      </c>
      <c r="J124" s="7"/>
      <c r="K124" s="7">
        <v>11</v>
      </c>
      <c r="L124" s="9" t="s">
        <v>510</v>
      </c>
    </row>
    <row r="125" spans="1:12" x14ac:dyDescent="0.2">
      <c r="A125" s="38">
        <v>43271</v>
      </c>
      <c r="B125" s="6">
        <f t="shared" si="4"/>
        <v>75</v>
      </c>
      <c r="C125" s="7">
        <v>26</v>
      </c>
      <c r="D125" s="7">
        <v>9</v>
      </c>
      <c r="E125" s="7">
        <v>25</v>
      </c>
      <c r="F125" s="7">
        <v>2</v>
      </c>
      <c r="G125" s="7">
        <v>3</v>
      </c>
      <c r="H125" s="7">
        <v>7</v>
      </c>
      <c r="I125" s="7">
        <v>2</v>
      </c>
      <c r="J125" s="7"/>
      <c r="K125" s="7">
        <v>1</v>
      </c>
      <c r="L125" s="9" t="s">
        <v>254</v>
      </c>
    </row>
    <row r="126" spans="1:12" x14ac:dyDescent="0.2">
      <c r="A126" s="38">
        <v>43272</v>
      </c>
      <c r="B126" s="6">
        <f t="shared" si="4"/>
        <v>71</v>
      </c>
      <c r="C126" s="7">
        <v>14</v>
      </c>
      <c r="D126" s="7">
        <v>10</v>
      </c>
      <c r="E126" s="7">
        <v>5</v>
      </c>
      <c r="F126" s="7">
        <v>3</v>
      </c>
      <c r="G126" s="7"/>
      <c r="H126" s="7">
        <v>7</v>
      </c>
      <c r="I126" s="7">
        <v>10</v>
      </c>
      <c r="J126" s="7">
        <v>8</v>
      </c>
      <c r="K126" s="7">
        <v>14</v>
      </c>
      <c r="L126" s="9" t="s">
        <v>255</v>
      </c>
    </row>
    <row r="127" spans="1:12" x14ac:dyDescent="0.2">
      <c r="A127" s="38">
        <v>43273</v>
      </c>
      <c r="B127" s="6">
        <f t="shared" si="4"/>
        <v>73</v>
      </c>
      <c r="C127" s="7">
        <v>20</v>
      </c>
      <c r="D127" s="7">
        <v>6</v>
      </c>
      <c r="E127" s="7">
        <v>22</v>
      </c>
      <c r="F127" s="7">
        <v>7</v>
      </c>
      <c r="G127" s="7"/>
      <c r="H127" s="7">
        <v>3</v>
      </c>
      <c r="I127" s="7">
        <v>3</v>
      </c>
      <c r="J127" s="7"/>
      <c r="K127" s="7">
        <v>12</v>
      </c>
      <c r="L127" s="9" t="s">
        <v>256</v>
      </c>
    </row>
    <row r="128" spans="1:12" x14ac:dyDescent="0.2">
      <c r="A128" s="5">
        <v>43274</v>
      </c>
      <c r="B128" s="6">
        <f t="shared" si="4"/>
        <v>123</v>
      </c>
      <c r="C128" s="7">
        <v>75</v>
      </c>
      <c r="D128" s="7">
        <v>9</v>
      </c>
      <c r="E128" s="7">
        <v>10</v>
      </c>
      <c r="F128" s="7">
        <v>2</v>
      </c>
      <c r="G128" s="7">
        <v>7</v>
      </c>
      <c r="H128" s="7">
        <v>8</v>
      </c>
      <c r="I128" s="7">
        <v>3</v>
      </c>
      <c r="J128" s="7">
        <v>2</v>
      </c>
      <c r="K128" s="7">
        <v>7</v>
      </c>
      <c r="L128" s="9" t="s">
        <v>257</v>
      </c>
    </row>
    <row r="129" spans="1:256" x14ac:dyDescent="0.2">
      <c r="A129" s="5">
        <v>43275</v>
      </c>
      <c r="B129" s="6">
        <f t="shared" si="4"/>
        <v>144</v>
      </c>
      <c r="C129" s="7">
        <v>93</v>
      </c>
      <c r="D129" s="7">
        <v>24</v>
      </c>
      <c r="E129" s="7">
        <v>11</v>
      </c>
      <c r="F129" s="7"/>
      <c r="G129" s="7">
        <v>3</v>
      </c>
      <c r="H129" s="7"/>
      <c r="I129" s="7">
        <v>3</v>
      </c>
      <c r="J129" s="7"/>
      <c r="K129" s="7">
        <v>10</v>
      </c>
      <c r="L129" s="9" t="s">
        <v>258</v>
      </c>
    </row>
    <row r="130" spans="1:256" x14ac:dyDescent="0.2">
      <c r="A130" s="38">
        <v>43276</v>
      </c>
      <c r="B130" s="6">
        <f t="shared" si="4"/>
        <v>103</v>
      </c>
      <c r="C130" s="7">
        <v>37</v>
      </c>
      <c r="D130" s="7">
        <v>25</v>
      </c>
      <c r="E130" s="7">
        <v>11</v>
      </c>
      <c r="F130" s="7">
        <v>6</v>
      </c>
      <c r="G130" s="7">
        <v>3</v>
      </c>
      <c r="H130" s="7">
        <v>6</v>
      </c>
      <c r="I130" s="7"/>
      <c r="J130" s="7">
        <v>5</v>
      </c>
      <c r="K130" s="7">
        <v>10</v>
      </c>
      <c r="L130" s="9" t="s">
        <v>259</v>
      </c>
    </row>
    <row r="131" spans="1:256" x14ac:dyDescent="0.2">
      <c r="A131" s="38">
        <v>43277</v>
      </c>
      <c r="B131" s="6">
        <f t="shared" si="4"/>
        <v>106</v>
      </c>
      <c r="C131" s="7">
        <v>36</v>
      </c>
      <c r="D131" s="7">
        <v>20</v>
      </c>
      <c r="E131" s="7">
        <v>15</v>
      </c>
      <c r="F131" s="7">
        <v>4</v>
      </c>
      <c r="G131" s="7">
        <v>4</v>
      </c>
      <c r="H131" s="7">
        <v>6</v>
      </c>
      <c r="I131" s="7">
        <v>9</v>
      </c>
      <c r="J131" s="7"/>
      <c r="K131" s="7">
        <v>12</v>
      </c>
      <c r="L131" s="9" t="s">
        <v>260</v>
      </c>
    </row>
    <row r="132" spans="1:256" x14ac:dyDescent="0.2">
      <c r="A132" s="38">
        <v>43278</v>
      </c>
      <c r="B132" s="6">
        <f t="shared" si="4"/>
        <v>107</v>
      </c>
      <c r="C132" s="7">
        <v>34</v>
      </c>
      <c r="D132" s="7">
        <v>23</v>
      </c>
      <c r="E132" s="7">
        <v>22</v>
      </c>
      <c r="F132" s="7">
        <v>7</v>
      </c>
      <c r="G132" s="7">
        <v>4</v>
      </c>
      <c r="H132" s="7">
        <v>1</v>
      </c>
      <c r="I132" s="7">
        <v>3</v>
      </c>
      <c r="J132" s="7">
        <v>4</v>
      </c>
      <c r="K132" s="7">
        <v>9</v>
      </c>
      <c r="L132" s="9" t="s">
        <v>261</v>
      </c>
    </row>
    <row r="133" spans="1:256" x14ac:dyDescent="0.2">
      <c r="A133" s="38">
        <v>43279</v>
      </c>
      <c r="B133" s="6">
        <f t="shared" si="4"/>
        <v>100</v>
      </c>
      <c r="C133" s="7">
        <v>30</v>
      </c>
      <c r="D133" s="7">
        <v>19</v>
      </c>
      <c r="E133" s="7">
        <v>18</v>
      </c>
      <c r="F133" s="7">
        <v>2</v>
      </c>
      <c r="G133" s="7">
        <v>2</v>
      </c>
      <c r="H133" s="7">
        <v>12</v>
      </c>
      <c r="I133" s="7">
        <v>2</v>
      </c>
      <c r="J133" s="7">
        <v>2</v>
      </c>
      <c r="K133" s="7">
        <v>13</v>
      </c>
      <c r="L133" s="9" t="s">
        <v>262</v>
      </c>
    </row>
    <row r="134" spans="1:256" x14ac:dyDescent="0.2">
      <c r="A134" s="38">
        <v>43280</v>
      </c>
      <c r="B134" s="6">
        <f t="shared" si="4"/>
        <v>81</v>
      </c>
      <c r="C134" s="7">
        <v>31</v>
      </c>
      <c r="D134" s="7">
        <v>6</v>
      </c>
      <c r="E134" s="7">
        <v>28</v>
      </c>
      <c r="F134" s="7">
        <v>1</v>
      </c>
      <c r="G134" s="7">
        <v>4</v>
      </c>
      <c r="H134" s="7">
        <v>5</v>
      </c>
      <c r="I134" s="7">
        <v>2</v>
      </c>
      <c r="J134" s="7"/>
      <c r="K134" s="7">
        <v>4</v>
      </c>
      <c r="L134" s="9" t="s">
        <v>263</v>
      </c>
    </row>
    <row r="135" spans="1:256" x14ac:dyDescent="0.2">
      <c r="A135" s="5">
        <v>43281</v>
      </c>
      <c r="B135" s="6">
        <f t="shared" si="4"/>
        <v>97</v>
      </c>
      <c r="C135" s="7">
        <v>72</v>
      </c>
      <c r="D135" s="7">
        <v>9</v>
      </c>
      <c r="E135" s="7">
        <v>6</v>
      </c>
      <c r="F135" s="7">
        <v>2</v>
      </c>
      <c r="G135" s="7"/>
      <c r="H135" s="7">
        <v>5</v>
      </c>
      <c r="I135" s="7"/>
      <c r="J135" s="7"/>
      <c r="K135" s="7">
        <v>3</v>
      </c>
      <c r="L135" s="9" t="s">
        <v>264</v>
      </c>
    </row>
    <row r="136" spans="1:256" s="61" customFormat="1" x14ac:dyDescent="0.2">
      <c r="A136" s="5" t="s">
        <v>20</v>
      </c>
      <c r="B136" s="6">
        <f t="shared" si="4"/>
        <v>3042</v>
      </c>
      <c r="C136" s="19">
        <f t="shared" ref="C136:K136" si="5">SUM(C106:C135)</f>
        <v>1309</v>
      </c>
      <c r="D136" s="19">
        <f t="shared" si="5"/>
        <v>472</v>
      </c>
      <c r="E136" s="19">
        <f t="shared" si="5"/>
        <v>497</v>
      </c>
      <c r="F136" s="19">
        <f t="shared" si="5"/>
        <v>134</v>
      </c>
      <c r="G136" s="19">
        <f t="shared" si="5"/>
        <v>68</v>
      </c>
      <c r="H136" s="19">
        <f t="shared" si="5"/>
        <v>125</v>
      </c>
      <c r="I136" s="19">
        <f t="shared" si="5"/>
        <v>75</v>
      </c>
      <c r="J136" s="19">
        <f t="shared" si="5"/>
        <v>57</v>
      </c>
      <c r="K136" s="19">
        <f t="shared" si="5"/>
        <v>305</v>
      </c>
      <c r="L136" s="37"/>
      <c r="DL136" s="62">
        <f>SUM(DL108:DL135)</f>
        <v>0</v>
      </c>
      <c r="DM136" s="62">
        <f>SUM(DM105:DM135)</f>
        <v>0</v>
      </c>
      <c r="DN136" s="62">
        <f>SUM(DN105:DN135)</f>
        <v>0</v>
      </c>
      <c r="DO136" s="62">
        <f>SUM(DO111:DO135)</f>
        <v>0</v>
      </c>
      <c r="DP136" s="62">
        <f>SUM(DP112:DP135)</f>
        <v>0</v>
      </c>
      <c r="DQ136" s="62">
        <f>SUM(DQ105:DQ135)</f>
        <v>0</v>
      </c>
      <c r="DR136" s="61" t="s">
        <v>20</v>
      </c>
      <c r="DS136" s="63">
        <f>SUM(DS105:DS135)</f>
        <v>0</v>
      </c>
      <c r="DT136" s="62">
        <f>SUM(DT105:DT135)</f>
        <v>0</v>
      </c>
      <c r="DU136" s="62">
        <f>SUM(DU105:DU135)</f>
        <v>0</v>
      </c>
      <c r="DV136" s="62">
        <f>SUM(DV105:DV135)</f>
        <v>0</v>
      </c>
      <c r="DW136" s="62">
        <f>SUM(DW108:DW135)</f>
        <v>0</v>
      </c>
      <c r="DX136" s="62">
        <f>SUM(DX105:DX135)</f>
        <v>0</v>
      </c>
      <c r="DY136" s="62">
        <f>SUM(DY105:DY135)</f>
        <v>0</v>
      </c>
      <c r="DZ136" s="62">
        <f>SUM(DZ111:DZ135)</f>
        <v>0</v>
      </c>
      <c r="EA136" s="62">
        <f>SUM(EA112:EA135)</f>
        <v>0</v>
      </c>
      <c r="EB136" s="62">
        <f>SUM(EB105:EB135)</f>
        <v>0</v>
      </c>
      <c r="EC136" s="61" t="s">
        <v>20</v>
      </c>
      <c r="ED136" s="63">
        <f>SUM(ED105:ED135)</f>
        <v>0</v>
      </c>
      <c r="EE136" s="62">
        <f>SUM(EE105:EE135)</f>
        <v>0</v>
      </c>
      <c r="EF136" s="62">
        <f>SUM(EF105:EF135)</f>
        <v>0</v>
      </c>
      <c r="EG136" s="62">
        <f>SUM(EG105:EG135)</f>
        <v>0</v>
      </c>
      <c r="EH136" s="62">
        <f>SUM(EH108:EH135)</f>
        <v>0</v>
      </c>
      <c r="EI136" s="62">
        <f>SUM(EI105:EI135)</f>
        <v>0</v>
      </c>
      <c r="EJ136" s="62">
        <f>SUM(EJ105:EJ135)</f>
        <v>0</v>
      </c>
      <c r="EK136" s="62">
        <f>SUM(EK111:EK135)</f>
        <v>0</v>
      </c>
      <c r="EL136" s="62">
        <f>SUM(EL112:EL135)</f>
        <v>0</v>
      </c>
      <c r="EM136" s="62">
        <f>SUM(EM105:EM135)</f>
        <v>0</v>
      </c>
      <c r="EN136" s="61" t="s">
        <v>20</v>
      </c>
      <c r="EO136" s="63">
        <f>SUM(EO105:EO135)</f>
        <v>0</v>
      </c>
      <c r="EP136" s="62">
        <f>SUM(EP105:EP135)</f>
        <v>0</v>
      </c>
      <c r="EQ136" s="62">
        <f>SUM(EQ105:EQ135)</f>
        <v>0</v>
      </c>
      <c r="ER136" s="62">
        <f>SUM(ER105:ER135)</f>
        <v>0</v>
      </c>
      <c r="ES136" s="62">
        <f>SUM(ES108:ES135)</f>
        <v>0</v>
      </c>
      <c r="ET136" s="62">
        <f>SUM(ET105:ET135)</f>
        <v>0</v>
      </c>
      <c r="EU136" s="62">
        <f>SUM(EU105:EU135)</f>
        <v>0</v>
      </c>
      <c r="EV136" s="62">
        <f>SUM(EV111:EV135)</f>
        <v>0</v>
      </c>
      <c r="EW136" s="62">
        <f>SUM(EW112:EW135)</f>
        <v>0</v>
      </c>
      <c r="EX136" s="62">
        <f>SUM(EX105:EX135)</f>
        <v>0</v>
      </c>
      <c r="EY136" s="61" t="s">
        <v>20</v>
      </c>
      <c r="EZ136" s="63">
        <f>SUM(EZ105:EZ135)</f>
        <v>0</v>
      </c>
      <c r="FA136" s="62">
        <f>SUM(FA105:FA135)</f>
        <v>0</v>
      </c>
      <c r="FB136" s="62">
        <f>SUM(FB105:FB135)</f>
        <v>0</v>
      </c>
      <c r="FC136" s="62">
        <f>SUM(FC105:FC135)</f>
        <v>0</v>
      </c>
      <c r="FD136" s="62">
        <f>SUM(FD108:FD135)</f>
        <v>0</v>
      </c>
      <c r="FE136" s="62">
        <f>SUM(FE105:FE135)</f>
        <v>0</v>
      </c>
      <c r="FF136" s="62">
        <f>SUM(FF105:FF135)</f>
        <v>0</v>
      </c>
      <c r="FG136" s="62">
        <f>SUM(FG111:FG135)</f>
        <v>0</v>
      </c>
      <c r="FH136" s="62">
        <f>SUM(FH112:FH135)</f>
        <v>0</v>
      </c>
      <c r="FI136" s="62">
        <f>SUM(FI105:FI135)</f>
        <v>0</v>
      </c>
      <c r="FJ136" s="61" t="s">
        <v>20</v>
      </c>
      <c r="FK136" s="63">
        <f>SUM(FK105:FK135)</f>
        <v>0</v>
      </c>
      <c r="FL136" s="62">
        <f>SUM(FL105:FL135)</f>
        <v>0</v>
      </c>
      <c r="FM136" s="62">
        <f>SUM(FM105:FM135)</f>
        <v>0</v>
      </c>
      <c r="FN136" s="62">
        <f>SUM(FN105:FN135)</f>
        <v>0</v>
      </c>
      <c r="FO136" s="62">
        <f>SUM(FO108:FO135)</f>
        <v>0</v>
      </c>
      <c r="FP136" s="62">
        <f>SUM(FP105:FP135)</f>
        <v>0</v>
      </c>
      <c r="FQ136" s="62">
        <f>SUM(FQ105:FQ135)</f>
        <v>0</v>
      </c>
      <c r="FR136" s="62">
        <f>SUM(FR111:FR135)</f>
        <v>0</v>
      </c>
      <c r="FS136" s="62">
        <f>SUM(FS112:FS135)</f>
        <v>0</v>
      </c>
      <c r="FT136" s="62">
        <f>SUM(FT105:FT135)</f>
        <v>0</v>
      </c>
      <c r="FU136" s="61" t="s">
        <v>20</v>
      </c>
      <c r="FV136" s="63">
        <f>SUM(FV105:FV135)</f>
        <v>0</v>
      </c>
      <c r="FW136" s="62">
        <f>SUM(FW105:FW135)</f>
        <v>0</v>
      </c>
      <c r="FX136" s="62">
        <f>SUM(FX105:FX135)</f>
        <v>0</v>
      </c>
      <c r="FY136" s="62">
        <f>SUM(FY105:FY135)</f>
        <v>0</v>
      </c>
      <c r="FZ136" s="62">
        <f>SUM(FZ108:FZ135)</f>
        <v>0</v>
      </c>
      <c r="GA136" s="62">
        <f>SUM(GA105:GA135)</f>
        <v>0</v>
      </c>
      <c r="GB136" s="62">
        <f>SUM(GB105:GB135)</f>
        <v>0</v>
      </c>
      <c r="GC136" s="62">
        <f>SUM(GC111:GC135)</f>
        <v>0</v>
      </c>
      <c r="GD136" s="62">
        <f>SUM(GD112:GD135)</f>
        <v>0</v>
      </c>
      <c r="GE136" s="62">
        <f>SUM(GE105:GE135)</f>
        <v>0</v>
      </c>
      <c r="GF136" s="61" t="s">
        <v>20</v>
      </c>
      <c r="GG136" s="63">
        <f>SUM(GG105:GG135)</f>
        <v>0</v>
      </c>
      <c r="GH136" s="62">
        <f>SUM(GH105:GH135)</f>
        <v>0</v>
      </c>
      <c r="GI136" s="62">
        <f>SUM(GI105:GI135)</f>
        <v>0</v>
      </c>
      <c r="GJ136" s="62">
        <f>SUM(GJ105:GJ135)</f>
        <v>0</v>
      </c>
      <c r="GK136" s="62">
        <f>SUM(GK108:GK135)</f>
        <v>0</v>
      </c>
      <c r="GL136" s="62">
        <f>SUM(GL105:GL135)</f>
        <v>0</v>
      </c>
      <c r="GM136" s="62">
        <f>SUM(GM105:GM135)</f>
        <v>0</v>
      </c>
      <c r="GN136" s="62">
        <f>SUM(GN111:GN135)</f>
        <v>0</v>
      </c>
      <c r="GO136" s="62">
        <f>SUM(GO112:GO135)</f>
        <v>0</v>
      </c>
      <c r="GP136" s="62">
        <f>SUM(GP105:GP135)</f>
        <v>0</v>
      </c>
      <c r="GQ136" s="61" t="s">
        <v>20</v>
      </c>
      <c r="GR136" s="63">
        <f>SUM(GR105:GR135)</f>
        <v>0</v>
      </c>
      <c r="GS136" s="62">
        <f>SUM(GS105:GS135)</f>
        <v>0</v>
      </c>
      <c r="GT136" s="62">
        <f>SUM(GT105:GT135)</f>
        <v>0</v>
      </c>
      <c r="GU136" s="62">
        <f>SUM(GU105:GU135)</f>
        <v>0</v>
      </c>
      <c r="GV136" s="62">
        <f>SUM(GV108:GV135)</f>
        <v>0</v>
      </c>
      <c r="GW136" s="62">
        <f>SUM(GW105:GW135)</f>
        <v>0</v>
      </c>
      <c r="GX136" s="62">
        <f>SUM(GX105:GX135)</f>
        <v>0</v>
      </c>
      <c r="GY136" s="62">
        <f>SUM(GY111:GY135)</f>
        <v>0</v>
      </c>
      <c r="GZ136" s="62">
        <f>SUM(GZ112:GZ135)</f>
        <v>0</v>
      </c>
      <c r="HA136" s="62">
        <f>SUM(HA105:HA135)</f>
        <v>0</v>
      </c>
      <c r="HB136" s="61" t="s">
        <v>20</v>
      </c>
      <c r="HC136" s="63">
        <f>SUM(HC105:HC135)</f>
        <v>0</v>
      </c>
      <c r="HD136" s="62">
        <f>SUM(HD105:HD135)</f>
        <v>0</v>
      </c>
      <c r="HE136" s="62">
        <f>SUM(HE105:HE135)</f>
        <v>0</v>
      </c>
      <c r="HF136" s="62">
        <f>SUM(HF105:HF135)</f>
        <v>0</v>
      </c>
      <c r="HG136" s="62">
        <f>SUM(HG108:HG135)</f>
        <v>0</v>
      </c>
      <c r="HH136" s="62">
        <f>SUM(HH105:HH135)</f>
        <v>0</v>
      </c>
      <c r="HI136" s="62">
        <f>SUM(HI105:HI135)</f>
        <v>0</v>
      </c>
      <c r="HJ136" s="62">
        <f>SUM(HJ111:HJ135)</f>
        <v>0</v>
      </c>
      <c r="HK136" s="62">
        <f>SUM(HK112:HK135)</f>
        <v>0</v>
      </c>
      <c r="HL136" s="62">
        <f>SUM(HL105:HL135)</f>
        <v>0</v>
      </c>
      <c r="HM136" s="61" t="s">
        <v>20</v>
      </c>
      <c r="HN136" s="63">
        <f>SUM(HN105:HN135)</f>
        <v>0</v>
      </c>
      <c r="HO136" s="62">
        <f>SUM(HO105:HO135)</f>
        <v>0</v>
      </c>
      <c r="HP136" s="62">
        <f>SUM(HP105:HP135)</f>
        <v>0</v>
      </c>
      <c r="HQ136" s="62">
        <f>SUM(HQ105:HQ135)</f>
        <v>0</v>
      </c>
      <c r="HR136" s="62">
        <f>SUM(HR108:HR135)</f>
        <v>0</v>
      </c>
      <c r="HS136" s="62">
        <f>SUM(HS105:HS135)</f>
        <v>0</v>
      </c>
      <c r="HT136" s="62">
        <f>SUM(HT105:HT135)</f>
        <v>0</v>
      </c>
      <c r="HU136" s="62">
        <f>SUM(HU111:HU135)</f>
        <v>0</v>
      </c>
      <c r="HV136" s="62">
        <f>SUM(HV112:HV135)</f>
        <v>0</v>
      </c>
      <c r="HW136" s="62">
        <f>SUM(HW105:HW135)</f>
        <v>0</v>
      </c>
      <c r="HX136" s="61" t="s">
        <v>20</v>
      </c>
      <c r="HY136" s="63">
        <f>SUM(HY105:HY135)</f>
        <v>0</v>
      </c>
      <c r="HZ136" s="62">
        <f>SUM(HZ105:HZ135)</f>
        <v>0</v>
      </c>
      <c r="IA136" s="62">
        <f>SUM(IA105:IA135)</f>
        <v>0</v>
      </c>
      <c r="IB136" s="62">
        <f>SUM(IB105:IB135)</f>
        <v>0</v>
      </c>
      <c r="IC136" s="62">
        <f>SUM(IC108:IC135)</f>
        <v>0</v>
      </c>
      <c r="ID136" s="62">
        <f>SUM(ID105:ID135)</f>
        <v>0</v>
      </c>
      <c r="IE136" s="62">
        <f>SUM(IE105:IE135)</f>
        <v>0</v>
      </c>
      <c r="IF136" s="62">
        <f>SUM(IF111:IF135)</f>
        <v>0</v>
      </c>
      <c r="IG136" s="62">
        <f>SUM(IG112:IG135)</f>
        <v>0</v>
      </c>
      <c r="IH136" s="62">
        <f>SUM(IH105:IH135)</f>
        <v>0</v>
      </c>
      <c r="II136" s="61" t="s">
        <v>20</v>
      </c>
      <c r="IJ136" s="63">
        <f>SUM(IJ105:IJ135)</f>
        <v>0</v>
      </c>
      <c r="IK136" s="62">
        <f>SUM(IK105:IK135)</f>
        <v>0</v>
      </c>
      <c r="IL136" s="62">
        <f>SUM(IL105:IL135)</f>
        <v>0</v>
      </c>
      <c r="IM136" s="62">
        <f>SUM(IM105:IM135)</f>
        <v>0</v>
      </c>
      <c r="IN136" s="62">
        <f>SUM(IN108:IN135)</f>
        <v>0</v>
      </c>
      <c r="IO136" s="62">
        <f>SUM(IO105:IO135)</f>
        <v>0</v>
      </c>
      <c r="IP136" s="62">
        <f>SUM(IP105:IP135)</f>
        <v>0</v>
      </c>
      <c r="IQ136" s="62">
        <f>SUM(IQ111:IQ135)</f>
        <v>0</v>
      </c>
      <c r="IR136" s="62">
        <f>SUM(IR112:IR135)</f>
        <v>0</v>
      </c>
      <c r="IS136" s="62">
        <f>SUM(IS105:IS135)</f>
        <v>0</v>
      </c>
      <c r="IT136" s="61" t="s">
        <v>20</v>
      </c>
      <c r="IU136" s="63">
        <f>SUM(IU105:IU135)</f>
        <v>0</v>
      </c>
      <c r="IV136" s="62">
        <f>SUM(IV105:IV135)</f>
        <v>0</v>
      </c>
    </row>
    <row r="137" spans="1:256" ht="18.75" x14ac:dyDescent="0.3">
      <c r="A137" s="222" t="s">
        <v>265</v>
      </c>
      <c r="B137" s="222">
        <f t="shared" si="4"/>
        <v>0</v>
      </c>
      <c r="C137" s="222"/>
      <c r="D137" s="222"/>
      <c r="E137" s="222"/>
      <c r="F137" s="222"/>
      <c r="G137" s="222"/>
      <c r="H137" s="222"/>
      <c r="I137" s="222"/>
      <c r="J137" s="222"/>
      <c r="K137" s="222"/>
      <c r="L137" s="9"/>
    </row>
    <row r="138" spans="1:256" ht="15" x14ac:dyDescent="0.25">
      <c r="A138" s="3" t="s">
        <v>1</v>
      </c>
      <c r="B138" s="6">
        <f t="shared" ref="B138:B169" si="6">SUM(C138:K138)</f>
        <v>0</v>
      </c>
      <c r="C138" s="3" t="s">
        <v>3</v>
      </c>
      <c r="D138" s="3" t="s">
        <v>4</v>
      </c>
      <c r="E138" s="3" t="s">
        <v>5</v>
      </c>
      <c r="F138" s="3" t="s">
        <v>6</v>
      </c>
      <c r="G138" s="3" t="s">
        <v>7</v>
      </c>
      <c r="H138" s="3" t="s">
        <v>8</v>
      </c>
      <c r="I138" s="3" t="s">
        <v>9</v>
      </c>
      <c r="J138" s="3" t="s">
        <v>10</v>
      </c>
      <c r="K138" s="3" t="s">
        <v>11</v>
      </c>
      <c r="L138" s="9"/>
    </row>
    <row r="139" spans="1:256" x14ac:dyDescent="0.2">
      <c r="A139" s="5">
        <v>43282</v>
      </c>
      <c r="B139" s="6">
        <f t="shared" si="6"/>
        <v>146</v>
      </c>
      <c r="C139" s="7">
        <v>120</v>
      </c>
      <c r="D139" s="7">
        <v>10</v>
      </c>
      <c r="E139" s="7">
        <v>8</v>
      </c>
      <c r="F139" s="7">
        <v>3</v>
      </c>
      <c r="G139" s="7"/>
      <c r="H139" s="7">
        <v>2</v>
      </c>
      <c r="I139" s="7"/>
      <c r="J139" s="7"/>
      <c r="K139" s="7">
        <v>3</v>
      </c>
      <c r="L139" s="9" t="s">
        <v>266</v>
      </c>
    </row>
    <row r="140" spans="1:256" x14ac:dyDescent="0.2">
      <c r="A140" s="10">
        <v>43283</v>
      </c>
      <c r="B140" s="6">
        <f t="shared" si="6"/>
        <v>80</v>
      </c>
      <c r="C140" s="7">
        <v>28</v>
      </c>
      <c r="D140" s="7">
        <v>16</v>
      </c>
      <c r="E140" s="7">
        <v>19</v>
      </c>
      <c r="F140" s="7">
        <v>1</v>
      </c>
      <c r="G140" s="7">
        <v>1</v>
      </c>
      <c r="H140" s="7">
        <v>4</v>
      </c>
      <c r="I140" s="7"/>
      <c r="J140" s="7"/>
      <c r="K140" s="7">
        <v>11</v>
      </c>
      <c r="L140" s="9" t="s">
        <v>267</v>
      </c>
    </row>
    <row r="141" spans="1:256" x14ac:dyDescent="0.2">
      <c r="A141" s="10">
        <v>43284</v>
      </c>
      <c r="B141" s="23">
        <f t="shared" si="6"/>
        <v>58</v>
      </c>
      <c r="C141" s="7">
        <v>24</v>
      </c>
      <c r="D141" s="7">
        <v>13</v>
      </c>
      <c r="E141" s="7">
        <v>3</v>
      </c>
      <c r="F141" s="7">
        <v>2</v>
      </c>
      <c r="G141" s="7"/>
      <c r="H141" s="7">
        <v>4</v>
      </c>
      <c r="I141" s="7"/>
      <c r="J141" s="7">
        <v>2</v>
      </c>
      <c r="K141" s="7">
        <v>10</v>
      </c>
      <c r="L141" s="9" t="s">
        <v>268</v>
      </c>
    </row>
    <row r="142" spans="1:256" x14ac:dyDescent="0.2">
      <c r="A142" s="10">
        <v>43285</v>
      </c>
      <c r="B142" s="23">
        <f t="shared" si="6"/>
        <v>71</v>
      </c>
      <c r="C142" s="7">
        <v>17</v>
      </c>
      <c r="D142" s="7">
        <v>16</v>
      </c>
      <c r="E142" s="7">
        <v>24</v>
      </c>
      <c r="F142" s="7">
        <v>5</v>
      </c>
      <c r="G142" s="7">
        <v>3</v>
      </c>
      <c r="H142" s="7">
        <v>3</v>
      </c>
      <c r="I142" s="7"/>
      <c r="J142" s="7"/>
      <c r="K142" s="7">
        <v>3</v>
      </c>
      <c r="L142" s="9" t="s">
        <v>269</v>
      </c>
    </row>
    <row r="143" spans="1:256" x14ac:dyDescent="0.2">
      <c r="A143" s="10">
        <v>43286</v>
      </c>
      <c r="B143" s="23">
        <f t="shared" si="6"/>
        <v>66</v>
      </c>
      <c r="C143" s="7">
        <v>21</v>
      </c>
      <c r="D143" s="7">
        <v>12</v>
      </c>
      <c r="E143" s="7">
        <v>16</v>
      </c>
      <c r="F143" s="7">
        <v>6</v>
      </c>
      <c r="G143" s="7">
        <v>3</v>
      </c>
      <c r="H143" s="7"/>
      <c r="I143" s="7"/>
      <c r="J143" s="7"/>
      <c r="K143" s="7">
        <v>8</v>
      </c>
      <c r="L143" s="9" t="s">
        <v>47</v>
      </c>
    </row>
    <row r="144" spans="1:256" x14ac:dyDescent="0.2">
      <c r="A144" s="10">
        <v>43287</v>
      </c>
      <c r="B144" s="23">
        <f t="shared" si="6"/>
        <v>72</v>
      </c>
      <c r="C144" s="7">
        <v>19</v>
      </c>
      <c r="D144" s="7">
        <v>7</v>
      </c>
      <c r="E144" s="7">
        <v>24</v>
      </c>
      <c r="F144" s="7">
        <v>4</v>
      </c>
      <c r="G144" s="7"/>
      <c r="H144" s="7">
        <v>6</v>
      </c>
      <c r="I144" s="7"/>
      <c r="J144" s="7">
        <v>2</v>
      </c>
      <c r="K144" s="7">
        <v>10</v>
      </c>
      <c r="L144" s="9" t="s">
        <v>270</v>
      </c>
    </row>
    <row r="145" spans="1:12" x14ac:dyDescent="0.2">
      <c r="A145" s="5">
        <v>43288</v>
      </c>
      <c r="B145" s="23">
        <f t="shared" si="6"/>
        <v>93</v>
      </c>
      <c r="C145" s="7">
        <v>58</v>
      </c>
      <c r="D145" s="7">
        <v>18</v>
      </c>
      <c r="E145" s="7"/>
      <c r="F145" s="7"/>
      <c r="G145" s="7">
        <v>6</v>
      </c>
      <c r="H145" s="7"/>
      <c r="I145" s="7"/>
      <c r="J145" s="7"/>
      <c r="K145" s="7">
        <v>11</v>
      </c>
      <c r="L145" s="9" t="s">
        <v>271</v>
      </c>
    </row>
    <row r="146" spans="1:12" x14ac:dyDescent="0.2">
      <c r="A146" s="5">
        <v>43289</v>
      </c>
      <c r="B146" s="23">
        <f t="shared" si="6"/>
        <v>125</v>
      </c>
      <c r="C146" s="7">
        <v>89</v>
      </c>
      <c r="D146" s="7">
        <v>12</v>
      </c>
      <c r="E146" s="7">
        <v>6</v>
      </c>
      <c r="F146" s="7">
        <v>6</v>
      </c>
      <c r="G146" s="7">
        <v>3</v>
      </c>
      <c r="H146" s="7">
        <v>3</v>
      </c>
      <c r="I146" s="7">
        <v>3</v>
      </c>
      <c r="J146" s="7">
        <v>2</v>
      </c>
      <c r="K146" s="7">
        <v>1</v>
      </c>
      <c r="L146" s="9" t="s">
        <v>272</v>
      </c>
    </row>
    <row r="147" spans="1:12" x14ac:dyDescent="0.2">
      <c r="A147" s="10">
        <v>43290</v>
      </c>
      <c r="B147" s="23">
        <f t="shared" si="6"/>
        <v>118</v>
      </c>
      <c r="C147" s="7">
        <v>50</v>
      </c>
      <c r="D147" s="7">
        <v>25</v>
      </c>
      <c r="E147" s="7">
        <v>31</v>
      </c>
      <c r="F147" s="7">
        <v>4</v>
      </c>
      <c r="G147" s="7"/>
      <c r="H147" s="7">
        <v>4</v>
      </c>
      <c r="I147" s="7"/>
      <c r="J147" s="7">
        <v>2</v>
      </c>
      <c r="K147" s="7">
        <v>2</v>
      </c>
      <c r="L147" s="9" t="s">
        <v>273</v>
      </c>
    </row>
    <row r="148" spans="1:12" x14ac:dyDescent="0.2">
      <c r="A148" s="10">
        <v>43291</v>
      </c>
      <c r="B148" s="23">
        <f t="shared" si="6"/>
        <v>60</v>
      </c>
      <c r="C148" s="7">
        <v>16</v>
      </c>
      <c r="D148" s="7">
        <v>22</v>
      </c>
      <c r="E148" s="7">
        <v>12</v>
      </c>
      <c r="F148" s="7">
        <v>3</v>
      </c>
      <c r="G148" s="7">
        <v>1</v>
      </c>
      <c r="H148" s="7">
        <v>3</v>
      </c>
      <c r="I148" s="7">
        <v>1</v>
      </c>
      <c r="J148" s="7"/>
      <c r="K148" s="7">
        <v>2</v>
      </c>
      <c r="L148" s="9" t="s">
        <v>246</v>
      </c>
    </row>
    <row r="149" spans="1:12" x14ac:dyDescent="0.2">
      <c r="A149" s="10">
        <v>43292</v>
      </c>
      <c r="B149" s="23">
        <f t="shared" si="6"/>
        <v>81</v>
      </c>
      <c r="C149" s="7">
        <v>24</v>
      </c>
      <c r="D149" s="7">
        <v>19</v>
      </c>
      <c r="E149" s="7">
        <v>8</v>
      </c>
      <c r="F149" s="7">
        <v>3</v>
      </c>
      <c r="G149" s="7">
        <v>9</v>
      </c>
      <c r="H149" s="7">
        <v>13</v>
      </c>
      <c r="I149" s="7">
        <v>1</v>
      </c>
      <c r="J149" s="7"/>
      <c r="K149" s="7">
        <v>4</v>
      </c>
      <c r="L149" s="9" t="s">
        <v>274</v>
      </c>
    </row>
    <row r="150" spans="1:12" x14ac:dyDescent="0.2">
      <c r="A150" s="10">
        <v>43293</v>
      </c>
      <c r="B150" s="23">
        <f t="shared" si="6"/>
        <v>59</v>
      </c>
      <c r="C150" s="7">
        <v>26</v>
      </c>
      <c r="D150" s="7">
        <v>6</v>
      </c>
      <c r="E150" s="7">
        <v>11</v>
      </c>
      <c r="F150" s="7">
        <v>2</v>
      </c>
      <c r="G150" s="7"/>
      <c r="H150" s="7">
        <v>5</v>
      </c>
      <c r="I150" s="7"/>
      <c r="J150" s="7">
        <v>2</v>
      </c>
      <c r="K150" s="7">
        <v>7</v>
      </c>
      <c r="L150" s="9" t="s">
        <v>275</v>
      </c>
    </row>
    <row r="151" spans="1:12" x14ac:dyDescent="0.2">
      <c r="A151" s="10">
        <v>43294</v>
      </c>
      <c r="B151" s="23">
        <f t="shared" si="6"/>
        <v>79</v>
      </c>
      <c r="C151" s="7">
        <v>34</v>
      </c>
      <c r="D151" s="7">
        <v>16</v>
      </c>
      <c r="E151" s="7">
        <v>6</v>
      </c>
      <c r="F151" s="7"/>
      <c r="G151" s="7">
        <v>4</v>
      </c>
      <c r="H151" s="7">
        <v>4</v>
      </c>
      <c r="I151" s="7">
        <v>3</v>
      </c>
      <c r="J151" s="7"/>
      <c r="K151" s="7">
        <v>12</v>
      </c>
      <c r="L151" s="9" t="s">
        <v>276</v>
      </c>
    </row>
    <row r="152" spans="1:12" x14ac:dyDescent="0.2">
      <c r="A152" s="5">
        <v>43295</v>
      </c>
      <c r="B152" s="23">
        <f t="shared" si="6"/>
        <v>119</v>
      </c>
      <c r="C152" s="7">
        <v>86</v>
      </c>
      <c r="D152" s="7">
        <v>8</v>
      </c>
      <c r="E152" s="7">
        <v>9</v>
      </c>
      <c r="F152" s="7">
        <v>3</v>
      </c>
      <c r="G152" s="7"/>
      <c r="H152" s="7">
        <v>6</v>
      </c>
      <c r="I152" s="7"/>
      <c r="J152" s="7">
        <v>2</v>
      </c>
      <c r="K152" s="7">
        <v>5</v>
      </c>
      <c r="L152" s="9" t="s">
        <v>125</v>
      </c>
    </row>
    <row r="153" spans="1:12" x14ac:dyDescent="0.2">
      <c r="A153" s="5">
        <v>43296</v>
      </c>
      <c r="B153" s="23">
        <f t="shared" si="6"/>
        <v>89</v>
      </c>
      <c r="C153" s="7">
        <v>45</v>
      </c>
      <c r="D153" s="7">
        <v>17</v>
      </c>
      <c r="E153" s="7">
        <v>6</v>
      </c>
      <c r="F153" s="7">
        <v>2</v>
      </c>
      <c r="G153" s="7">
        <v>5</v>
      </c>
      <c r="H153" s="7">
        <v>2</v>
      </c>
      <c r="I153" s="7">
        <v>4</v>
      </c>
      <c r="J153" s="7"/>
      <c r="K153" s="7">
        <v>8</v>
      </c>
      <c r="L153" s="9" t="s">
        <v>277</v>
      </c>
    </row>
    <row r="154" spans="1:12" x14ac:dyDescent="0.2">
      <c r="A154" s="10">
        <v>43297</v>
      </c>
      <c r="B154" s="23">
        <f t="shared" si="6"/>
        <v>125</v>
      </c>
      <c r="C154" s="7">
        <v>23</v>
      </c>
      <c r="D154" s="7">
        <v>28</v>
      </c>
      <c r="E154" s="7">
        <v>36</v>
      </c>
      <c r="F154" s="7">
        <v>1</v>
      </c>
      <c r="G154" s="7">
        <v>2</v>
      </c>
      <c r="H154" s="7">
        <v>13</v>
      </c>
      <c r="I154" s="7">
        <v>5</v>
      </c>
      <c r="J154" s="7">
        <v>2</v>
      </c>
      <c r="K154" s="7">
        <v>15</v>
      </c>
      <c r="L154" s="9"/>
    </row>
    <row r="155" spans="1:12" x14ac:dyDescent="0.2">
      <c r="A155" s="10">
        <v>43298</v>
      </c>
      <c r="B155" s="23">
        <f t="shared" si="6"/>
        <v>61</v>
      </c>
      <c r="C155" s="7">
        <v>21</v>
      </c>
      <c r="D155" s="7">
        <v>17</v>
      </c>
      <c r="E155" s="7">
        <v>9</v>
      </c>
      <c r="F155" s="7">
        <v>5</v>
      </c>
      <c r="G155" s="7"/>
      <c r="H155" s="7">
        <v>7</v>
      </c>
      <c r="I155" s="7">
        <v>2</v>
      </c>
      <c r="J155" s="7"/>
      <c r="K155" s="7"/>
      <c r="L155" s="9"/>
    </row>
    <row r="156" spans="1:12" x14ac:dyDescent="0.2">
      <c r="A156" s="10">
        <v>43299</v>
      </c>
      <c r="B156" s="23">
        <f t="shared" si="6"/>
        <v>80</v>
      </c>
      <c r="C156" s="7">
        <v>18</v>
      </c>
      <c r="D156" s="7">
        <v>26</v>
      </c>
      <c r="E156" s="7">
        <v>15</v>
      </c>
      <c r="F156" s="7"/>
      <c r="G156" s="7"/>
      <c r="H156" s="7">
        <v>5</v>
      </c>
      <c r="I156" s="7">
        <v>4</v>
      </c>
      <c r="J156" s="7">
        <v>4</v>
      </c>
      <c r="K156" s="7">
        <v>8</v>
      </c>
      <c r="L156" s="9" t="s">
        <v>278</v>
      </c>
    </row>
    <row r="157" spans="1:12" x14ac:dyDescent="0.2">
      <c r="A157" s="10">
        <v>43300</v>
      </c>
      <c r="B157" s="23">
        <f t="shared" si="6"/>
        <v>80</v>
      </c>
      <c r="C157" s="7">
        <v>21</v>
      </c>
      <c r="D157" s="7">
        <v>37</v>
      </c>
      <c r="E157" s="7">
        <v>6</v>
      </c>
      <c r="F157" s="7">
        <v>2</v>
      </c>
      <c r="G157" s="7">
        <v>1</v>
      </c>
      <c r="H157" s="7">
        <v>4</v>
      </c>
      <c r="I157" s="7">
        <v>4</v>
      </c>
      <c r="J157" s="7"/>
      <c r="K157" s="7">
        <v>5</v>
      </c>
      <c r="L157" s="9" t="s">
        <v>279</v>
      </c>
    </row>
    <row r="158" spans="1:12" x14ac:dyDescent="0.2">
      <c r="A158" s="10">
        <v>43301</v>
      </c>
      <c r="B158" s="23">
        <f t="shared" si="6"/>
        <v>102</v>
      </c>
      <c r="C158" s="7">
        <v>18</v>
      </c>
      <c r="D158" s="7">
        <v>21</v>
      </c>
      <c r="E158" s="7">
        <v>32</v>
      </c>
      <c r="F158" s="7">
        <v>2</v>
      </c>
      <c r="G158" s="7"/>
      <c r="H158" s="7">
        <v>9</v>
      </c>
      <c r="I158" s="7">
        <v>7</v>
      </c>
      <c r="J158" s="7">
        <v>3</v>
      </c>
      <c r="K158" s="7">
        <v>10</v>
      </c>
      <c r="L158" s="9" t="s">
        <v>280</v>
      </c>
    </row>
    <row r="159" spans="1:12" x14ac:dyDescent="0.2">
      <c r="A159" s="5">
        <v>43302</v>
      </c>
      <c r="B159" s="23">
        <f t="shared" si="6"/>
        <v>100</v>
      </c>
      <c r="C159" s="7">
        <v>29</v>
      </c>
      <c r="D159" s="7">
        <v>31</v>
      </c>
      <c r="E159" s="7">
        <v>8</v>
      </c>
      <c r="F159" s="7"/>
      <c r="G159" s="7"/>
      <c r="H159" s="7">
        <v>11</v>
      </c>
      <c r="I159" s="7">
        <v>5</v>
      </c>
      <c r="J159" s="7"/>
      <c r="K159" s="7">
        <v>16</v>
      </c>
      <c r="L159" s="9" t="s">
        <v>281</v>
      </c>
    </row>
    <row r="160" spans="1:12" x14ac:dyDescent="0.2">
      <c r="A160" s="5">
        <v>43303</v>
      </c>
      <c r="B160" s="23">
        <f t="shared" si="6"/>
        <v>154</v>
      </c>
      <c r="C160" s="7">
        <v>90</v>
      </c>
      <c r="D160" s="7">
        <v>15</v>
      </c>
      <c r="E160" s="7">
        <v>16</v>
      </c>
      <c r="F160" s="7">
        <v>9</v>
      </c>
      <c r="G160" s="7">
        <v>9</v>
      </c>
      <c r="H160" s="7">
        <v>3</v>
      </c>
      <c r="I160" s="7">
        <v>2</v>
      </c>
      <c r="J160" s="7"/>
      <c r="K160" s="7">
        <v>10</v>
      </c>
      <c r="L160" s="9" t="s">
        <v>282</v>
      </c>
    </row>
    <row r="161" spans="1:12" x14ac:dyDescent="0.2">
      <c r="A161" s="10">
        <v>43304</v>
      </c>
      <c r="B161" s="23">
        <f t="shared" si="6"/>
        <v>107</v>
      </c>
      <c r="C161" s="7">
        <v>23</v>
      </c>
      <c r="D161" s="7">
        <v>24</v>
      </c>
      <c r="E161" s="7">
        <v>12</v>
      </c>
      <c r="F161" s="7">
        <v>5</v>
      </c>
      <c r="G161" s="7">
        <v>7</v>
      </c>
      <c r="H161" s="7">
        <v>18</v>
      </c>
      <c r="I161" s="7">
        <v>2</v>
      </c>
      <c r="J161" s="7"/>
      <c r="K161" s="7">
        <v>16</v>
      </c>
      <c r="L161" s="9" t="s">
        <v>283</v>
      </c>
    </row>
    <row r="162" spans="1:12" x14ac:dyDescent="0.2">
      <c r="A162" s="10">
        <v>43305</v>
      </c>
      <c r="B162" s="23">
        <f t="shared" si="6"/>
        <v>77</v>
      </c>
      <c r="C162" s="7">
        <v>18</v>
      </c>
      <c r="D162" s="7">
        <v>18</v>
      </c>
      <c r="E162" s="7">
        <v>15</v>
      </c>
      <c r="F162" s="7">
        <v>1</v>
      </c>
      <c r="G162" s="7"/>
      <c r="H162" s="7">
        <v>20</v>
      </c>
      <c r="I162" s="7">
        <v>1</v>
      </c>
      <c r="J162" s="7"/>
      <c r="K162" s="7">
        <v>4</v>
      </c>
      <c r="L162" s="9" t="s">
        <v>284</v>
      </c>
    </row>
    <row r="163" spans="1:12" x14ac:dyDescent="0.2">
      <c r="A163" s="10">
        <v>43306</v>
      </c>
      <c r="B163" s="23">
        <f t="shared" si="6"/>
        <v>94</v>
      </c>
      <c r="C163" s="7">
        <v>35</v>
      </c>
      <c r="D163" s="7">
        <v>18</v>
      </c>
      <c r="E163" s="7">
        <v>21</v>
      </c>
      <c r="F163" s="7">
        <v>3</v>
      </c>
      <c r="G163" s="7">
        <v>3</v>
      </c>
      <c r="H163" s="7">
        <v>10</v>
      </c>
      <c r="I163" s="7"/>
      <c r="J163" s="7"/>
      <c r="K163" s="7">
        <v>4</v>
      </c>
      <c r="L163" s="9" t="s">
        <v>285</v>
      </c>
    </row>
    <row r="164" spans="1:12" x14ac:dyDescent="0.2">
      <c r="A164" s="10">
        <v>43307</v>
      </c>
      <c r="B164" s="23">
        <f t="shared" si="6"/>
        <v>80</v>
      </c>
      <c r="C164" s="7">
        <v>11</v>
      </c>
      <c r="D164" s="7">
        <v>26</v>
      </c>
      <c r="E164" s="7">
        <v>15</v>
      </c>
      <c r="F164" s="7">
        <v>6</v>
      </c>
      <c r="G164" s="7">
        <v>6</v>
      </c>
      <c r="H164" s="7">
        <v>8</v>
      </c>
      <c r="I164" s="7"/>
      <c r="J164" s="7"/>
      <c r="K164" s="7">
        <v>8</v>
      </c>
      <c r="L164" s="9" t="s">
        <v>286</v>
      </c>
    </row>
    <row r="165" spans="1:12" x14ac:dyDescent="0.2">
      <c r="A165" s="10">
        <v>43308</v>
      </c>
      <c r="B165" s="23">
        <f t="shared" si="6"/>
        <v>103</v>
      </c>
      <c r="C165" s="7">
        <v>12</v>
      </c>
      <c r="D165" s="7">
        <v>36</v>
      </c>
      <c r="E165" s="7">
        <v>26</v>
      </c>
      <c r="F165" s="7"/>
      <c r="G165" s="7">
        <v>11</v>
      </c>
      <c r="H165" s="7">
        <v>4</v>
      </c>
      <c r="I165" s="7">
        <v>5</v>
      </c>
      <c r="J165" s="7"/>
      <c r="K165" s="7">
        <v>9</v>
      </c>
      <c r="L165" s="9" t="s">
        <v>287</v>
      </c>
    </row>
    <row r="166" spans="1:12" x14ac:dyDescent="0.2">
      <c r="A166" s="5">
        <v>43309</v>
      </c>
      <c r="B166" s="23">
        <f t="shared" si="6"/>
        <v>92</v>
      </c>
      <c r="C166" s="7">
        <v>32</v>
      </c>
      <c r="D166" s="7">
        <v>30</v>
      </c>
      <c r="E166" s="7"/>
      <c r="F166" s="7"/>
      <c r="G166" s="7">
        <v>2</v>
      </c>
      <c r="H166" s="7">
        <v>13</v>
      </c>
      <c r="I166" s="7">
        <v>4</v>
      </c>
      <c r="J166" s="7"/>
      <c r="K166" s="7">
        <v>11</v>
      </c>
      <c r="L166" s="9" t="s">
        <v>288</v>
      </c>
    </row>
    <row r="167" spans="1:12" x14ac:dyDescent="0.2">
      <c r="A167" s="5">
        <v>43310</v>
      </c>
      <c r="B167" s="23">
        <f t="shared" si="6"/>
        <v>149</v>
      </c>
      <c r="C167" s="7">
        <v>78</v>
      </c>
      <c r="D167" s="7">
        <v>26</v>
      </c>
      <c r="E167" s="7">
        <v>14</v>
      </c>
      <c r="F167" s="7">
        <v>1</v>
      </c>
      <c r="G167" s="7">
        <v>4</v>
      </c>
      <c r="H167" s="7">
        <v>12</v>
      </c>
      <c r="I167" s="7">
        <v>2</v>
      </c>
      <c r="J167" s="7"/>
      <c r="K167" s="7">
        <v>12</v>
      </c>
      <c r="L167" s="9" t="s">
        <v>289</v>
      </c>
    </row>
    <row r="168" spans="1:12" x14ac:dyDescent="0.2">
      <c r="A168" s="10">
        <v>43311</v>
      </c>
      <c r="B168" s="23">
        <f t="shared" si="6"/>
        <v>104</v>
      </c>
      <c r="C168" s="7">
        <v>26</v>
      </c>
      <c r="D168" s="7">
        <v>29</v>
      </c>
      <c r="E168" s="7">
        <v>18</v>
      </c>
      <c r="F168" s="7">
        <v>4</v>
      </c>
      <c r="G168" s="7"/>
      <c r="H168" s="7">
        <v>14</v>
      </c>
      <c r="I168" s="7">
        <v>2</v>
      </c>
      <c r="J168" s="7">
        <v>2</v>
      </c>
      <c r="K168" s="7">
        <v>9</v>
      </c>
      <c r="L168" s="9" t="s">
        <v>290</v>
      </c>
    </row>
    <row r="169" spans="1:12" x14ac:dyDescent="0.2">
      <c r="A169" s="10">
        <v>43312</v>
      </c>
      <c r="B169" s="23">
        <f t="shared" si="6"/>
        <v>69</v>
      </c>
      <c r="C169" s="7">
        <v>22</v>
      </c>
      <c r="D169" s="7">
        <v>26</v>
      </c>
      <c r="E169" s="7">
        <v>4</v>
      </c>
      <c r="F169" s="7">
        <v>7</v>
      </c>
      <c r="G169" s="7"/>
      <c r="H169" s="7">
        <v>5</v>
      </c>
      <c r="I169" s="7">
        <v>3</v>
      </c>
      <c r="J169" s="7">
        <v>1</v>
      </c>
      <c r="K169" s="7">
        <v>1</v>
      </c>
      <c r="L169" s="9" t="s">
        <v>291</v>
      </c>
    </row>
    <row r="170" spans="1:12" x14ac:dyDescent="0.2">
      <c r="A170" s="24" t="s">
        <v>20</v>
      </c>
      <c r="B170" s="25">
        <f t="shared" ref="B170:K170" si="7">SUM(B139:B167)</f>
        <v>2720</v>
      </c>
      <c r="C170" s="25">
        <f t="shared" si="7"/>
        <v>1086</v>
      </c>
      <c r="D170" s="25">
        <f t="shared" si="7"/>
        <v>570</v>
      </c>
      <c r="E170" s="25">
        <f t="shared" si="7"/>
        <v>408</v>
      </c>
      <c r="F170" s="25">
        <f t="shared" si="7"/>
        <v>79</v>
      </c>
      <c r="G170" s="25">
        <f t="shared" si="7"/>
        <v>80</v>
      </c>
      <c r="H170" s="25">
        <f t="shared" si="7"/>
        <v>196</v>
      </c>
      <c r="I170" s="25">
        <f t="shared" si="7"/>
        <v>55</v>
      </c>
      <c r="J170" s="25">
        <f t="shared" si="7"/>
        <v>21</v>
      </c>
      <c r="K170" s="25">
        <f t="shared" si="7"/>
        <v>225</v>
      </c>
      <c r="L170" s="9"/>
    </row>
    <row r="171" spans="1:12" ht="18.75" x14ac:dyDescent="0.3">
      <c r="A171" s="225" t="s">
        <v>292</v>
      </c>
      <c r="B171" s="225"/>
      <c r="C171" s="225"/>
      <c r="D171" s="225"/>
      <c r="E171" s="225"/>
      <c r="F171" s="225"/>
      <c r="G171" s="225"/>
      <c r="H171" s="225"/>
      <c r="I171" s="225"/>
      <c r="J171" s="225"/>
      <c r="K171" s="225"/>
      <c r="L171" s="9"/>
    </row>
    <row r="172" spans="1:12" ht="15" x14ac:dyDescent="0.25">
      <c r="A172" s="3" t="s">
        <v>1</v>
      </c>
      <c r="B172" s="3" t="s">
        <v>2</v>
      </c>
      <c r="C172" s="3" t="s">
        <v>3</v>
      </c>
      <c r="D172" s="3" t="s">
        <v>4</v>
      </c>
      <c r="E172" s="3" t="s">
        <v>5</v>
      </c>
      <c r="F172" s="3" t="s">
        <v>6</v>
      </c>
      <c r="G172" s="3" t="s">
        <v>7</v>
      </c>
      <c r="H172" s="3" t="s">
        <v>8</v>
      </c>
      <c r="I172" s="3" t="s">
        <v>9</v>
      </c>
      <c r="J172" s="3" t="s">
        <v>10</v>
      </c>
      <c r="K172" s="3" t="s">
        <v>11</v>
      </c>
      <c r="L172" s="9"/>
    </row>
    <row r="173" spans="1:12" x14ac:dyDescent="0.2">
      <c r="A173" s="38">
        <v>43313</v>
      </c>
      <c r="B173" s="6">
        <f t="shared" ref="B173:B203" si="8">SUM(C173:K173)</f>
        <v>71</v>
      </c>
      <c r="C173" s="7">
        <v>23</v>
      </c>
      <c r="D173" s="7">
        <v>19</v>
      </c>
      <c r="E173" s="7">
        <v>5</v>
      </c>
      <c r="F173" s="7">
        <v>4</v>
      </c>
      <c r="G173" s="7">
        <v>1</v>
      </c>
      <c r="H173" s="7">
        <v>9</v>
      </c>
      <c r="I173" s="7"/>
      <c r="J173" s="7"/>
      <c r="K173" s="7">
        <v>10</v>
      </c>
      <c r="L173" s="9" t="s">
        <v>293</v>
      </c>
    </row>
    <row r="174" spans="1:12" x14ac:dyDescent="0.2">
      <c r="A174" s="38">
        <v>43314</v>
      </c>
      <c r="B174" s="6">
        <f t="shared" si="8"/>
        <v>112</v>
      </c>
      <c r="C174" s="7">
        <v>25</v>
      </c>
      <c r="D174" s="7">
        <v>33</v>
      </c>
      <c r="E174" s="7">
        <v>20</v>
      </c>
      <c r="F174" s="7">
        <v>3</v>
      </c>
      <c r="G174" s="7"/>
      <c r="H174" s="7">
        <v>19</v>
      </c>
      <c r="I174" s="7">
        <v>3</v>
      </c>
      <c r="J174" s="7">
        <v>2</v>
      </c>
      <c r="K174" s="7">
        <v>7</v>
      </c>
      <c r="L174" s="9" t="s">
        <v>294</v>
      </c>
    </row>
    <row r="175" spans="1:12" x14ac:dyDescent="0.2">
      <c r="A175" s="38">
        <v>43315</v>
      </c>
      <c r="B175" s="6">
        <f t="shared" si="8"/>
        <v>98</v>
      </c>
      <c r="C175" s="7">
        <v>27</v>
      </c>
      <c r="D175" s="7">
        <v>44</v>
      </c>
      <c r="E175" s="7">
        <v>12</v>
      </c>
      <c r="F175" s="7">
        <v>1</v>
      </c>
      <c r="G175" s="7">
        <v>2</v>
      </c>
      <c r="H175" s="7">
        <v>6</v>
      </c>
      <c r="I175" s="7">
        <v>1</v>
      </c>
      <c r="J175" s="7"/>
      <c r="K175" s="7">
        <v>5</v>
      </c>
      <c r="L175" s="9" t="s">
        <v>295</v>
      </c>
    </row>
    <row r="176" spans="1:12" x14ac:dyDescent="0.2">
      <c r="A176" s="5">
        <v>43316</v>
      </c>
      <c r="B176" s="6">
        <f t="shared" si="8"/>
        <v>92</v>
      </c>
      <c r="C176" s="7">
        <v>33</v>
      </c>
      <c r="D176" s="7">
        <v>19</v>
      </c>
      <c r="E176" s="7">
        <v>13</v>
      </c>
      <c r="F176" s="7">
        <v>3</v>
      </c>
      <c r="G176" s="7"/>
      <c r="H176" s="7">
        <v>11</v>
      </c>
      <c r="I176" s="7">
        <v>3</v>
      </c>
      <c r="J176" s="7"/>
      <c r="K176" s="7">
        <v>10</v>
      </c>
      <c r="L176" s="9" t="s">
        <v>296</v>
      </c>
    </row>
    <row r="177" spans="1:12" x14ac:dyDescent="0.2">
      <c r="A177" s="5">
        <v>43317</v>
      </c>
      <c r="B177" s="6">
        <f t="shared" si="8"/>
        <v>155</v>
      </c>
      <c r="C177" s="7">
        <v>75</v>
      </c>
      <c r="D177" s="7">
        <v>33</v>
      </c>
      <c r="E177" s="7">
        <v>18</v>
      </c>
      <c r="F177" s="7">
        <v>2</v>
      </c>
      <c r="G177" s="7">
        <v>6</v>
      </c>
      <c r="H177" s="7">
        <v>14</v>
      </c>
      <c r="I177" s="7">
        <v>2</v>
      </c>
      <c r="J177" s="7"/>
      <c r="K177" s="7">
        <v>5</v>
      </c>
      <c r="L177" s="9" t="s">
        <v>297</v>
      </c>
    </row>
    <row r="178" spans="1:12" x14ac:dyDescent="0.2">
      <c r="A178" s="38">
        <v>43318</v>
      </c>
      <c r="B178" s="6">
        <f t="shared" si="8"/>
        <v>140</v>
      </c>
      <c r="C178" s="7">
        <v>36</v>
      </c>
      <c r="D178" s="7">
        <v>56</v>
      </c>
      <c r="E178" s="7">
        <v>7</v>
      </c>
      <c r="F178" s="7">
        <v>8</v>
      </c>
      <c r="G178" s="7">
        <v>6</v>
      </c>
      <c r="H178" s="7">
        <v>18</v>
      </c>
      <c r="I178" s="7">
        <v>2</v>
      </c>
      <c r="J178" s="7"/>
      <c r="K178" s="7">
        <v>7</v>
      </c>
      <c r="L178" s="9" t="s">
        <v>298</v>
      </c>
    </row>
    <row r="179" spans="1:12" x14ac:dyDescent="0.2">
      <c r="A179" s="38">
        <v>43319</v>
      </c>
      <c r="B179" s="6">
        <f t="shared" si="8"/>
        <v>153</v>
      </c>
      <c r="C179" s="7">
        <v>34</v>
      </c>
      <c r="D179" s="7">
        <v>65</v>
      </c>
      <c r="E179" s="7">
        <v>5</v>
      </c>
      <c r="F179" s="7">
        <v>2</v>
      </c>
      <c r="G179" s="7"/>
      <c r="H179" s="7">
        <v>19</v>
      </c>
      <c r="I179" s="7">
        <v>13</v>
      </c>
      <c r="J179" s="7">
        <v>2</v>
      </c>
      <c r="K179" s="7">
        <v>13</v>
      </c>
      <c r="L179" s="9" t="s">
        <v>299</v>
      </c>
    </row>
    <row r="180" spans="1:12" x14ac:dyDescent="0.2">
      <c r="A180" s="38">
        <v>43320</v>
      </c>
      <c r="B180" s="6">
        <f t="shared" si="8"/>
        <v>134</v>
      </c>
      <c r="C180" s="7">
        <v>40</v>
      </c>
      <c r="D180" s="7">
        <v>38</v>
      </c>
      <c r="E180" s="7">
        <v>33</v>
      </c>
      <c r="F180" s="7">
        <v>4</v>
      </c>
      <c r="G180" s="7">
        <v>3</v>
      </c>
      <c r="H180" s="7">
        <v>9</v>
      </c>
      <c r="I180" s="7">
        <v>2</v>
      </c>
      <c r="J180" s="7"/>
      <c r="K180" s="7">
        <v>5</v>
      </c>
      <c r="L180" s="9" t="s">
        <v>300</v>
      </c>
    </row>
    <row r="181" spans="1:12" x14ac:dyDescent="0.2">
      <c r="A181" s="38">
        <v>43321</v>
      </c>
      <c r="B181" s="6">
        <f t="shared" si="8"/>
        <v>132</v>
      </c>
      <c r="C181" s="7">
        <v>40</v>
      </c>
      <c r="D181" s="7">
        <v>42</v>
      </c>
      <c r="E181" s="7">
        <v>13</v>
      </c>
      <c r="F181" s="7">
        <v>9</v>
      </c>
      <c r="G181" s="7">
        <v>3</v>
      </c>
      <c r="H181" s="7">
        <v>13</v>
      </c>
      <c r="I181" s="7">
        <v>7</v>
      </c>
      <c r="J181" s="7">
        <v>1</v>
      </c>
      <c r="K181" s="7">
        <v>4</v>
      </c>
      <c r="L181" s="9" t="s">
        <v>301</v>
      </c>
    </row>
    <row r="182" spans="1:12" x14ac:dyDescent="0.2">
      <c r="A182" s="38">
        <v>43322</v>
      </c>
      <c r="B182" s="6">
        <f t="shared" si="8"/>
        <v>146</v>
      </c>
      <c r="C182" s="7">
        <v>41</v>
      </c>
      <c r="D182" s="7">
        <v>53</v>
      </c>
      <c r="E182" s="7">
        <v>20</v>
      </c>
      <c r="F182" s="7"/>
      <c r="G182" s="7">
        <v>3</v>
      </c>
      <c r="H182" s="7">
        <v>17</v>
      </c>
      <c r="I182" s="7">
        <v>6</v>
      </c>
      <c r="J182" s="7"/>
      <c r="K182" s="7">
        <v>6</v>
      </c>
      <c r="L182" s="9" t="s">
        <v>302</v>
      </c>
    </row>
    <row r="183" spans="1:12" x14ac:dyDescent="0.2">
      <c r="A183" s="5">
        <v>43323</v>
      </c>
      <c r="B183" s="6">
        <f t="shared" si="8"/>
        <v>118</v>
      </c>
      <c r="C183" s="7">
        <v>58</v>
      </c>
      <c r="D183" s="7">
        <v>27</v>
      </c>
      <c r="E183" s="7">
        <v>11</v>
      </c>
      <c r="F183" s="7"/>
      <c r="G183" s="7"/>
      <c r="H183" s="7">
        <v>4</v>
      </c>
      <c r="I183" s="7">
        <v>2</v>
      </c>
      <c r="J183" s="7"/>
      <c r="K183" s="7">
        <v>16</v>
      </c>
      <c r="L183" s="9" t="s">
        <v>303</v>
      </c>
    </row>
    <row r="184" spans="1:12" x14ac:dyDescent="0.2">
      <c r="A184" s="5">
        <v>43324</v>
      </c>
      <c r="B184" s="6">
        <f t="shared" si="8"/>
        <v>160</v>
      </c>
      <c r="C184" s="7">
        <v>69</v>
      </c>
      <c r="D184" s="7">
        <v>37</v>
      </c>
      <c r="E184" s="7">
        <v>18</v>
      </c>
      <c r="F184" s="7">
        <v>12</v>
      </c>
      <c r="G184" s="7">
        <v>4</v>
      </c>
      <c r="H184" s="7">
        <v>9</v>
      </c>
      <c r="I184" s="7">
        <v>2</v>
      </c>
      <c r="J184" s="7"/>
      <c r="K184" s="7">
        <v>9</v>
      </c>
      <c r="L184" s="9" t="s">
        <v>511</v>
      </c>
    </row>
    <row r="185" spans="1:12" x14ac:dyDescent="0.2">
      <c r="A185" s="38">
        <v>43325</v>
      </c>
      <c r="B185" s="6">
        <f t="shared" si="8"/>
        <v>187</v>
      </c>
      <c r="C185" s="7">
        <v>80</v>
      </c>
      <c r="D185" s="7">
        <v>60</v>
      </c>
      <c r="E185" s="7">
        <v>13</v>
      </c>
      <c r="F185" s="7">
        <v>5</v>
      </c>
      <c r="G185" s="7"/>
      <c r="H185" s="7">
        <v>10</v>
      </c>
      <c r="I185" s="7">
        <v>9</v>
      </c>
      <c r="J185" s="7"/>
      <c r="K185" s="7">
        <v>10</v>
      </c>
      <c r="L185" s="9" t="s">
        <v>304</v>
      </c>
    </row>
    <row r="186" spans="1:12" x14ac:dyDescent="0.2">
      <c r="A186" s="38">
        <v>43326</v>
      </c>
      <c r="B186" s="6">
        <f t="shared" si="8"/>
        <v>175</v>
      </c>
      <c r="C186" s="7">
        <v>69</v>
      </c>
      <c r="D186" s="7">
        <v>65</v>
      </c>
      <c r="E186" s="7">
        <v>8</v>
      </c>
      <c r="F186" s="7">
        <v>2</v>
      </c>
      <c r="G186" s="7">
        <v>4</v>
      </c>
      <c r="H186" s="7">
        <v>4</v>
      </c>
      <c r="I186" s="7">
        <v>13</v>
      </c>
      <c r="J186" s="7"/>
      <c r="K186" s="7">
        <v>10</v>
      </c>
      <c r="L186" s="9" t="s">
        <v>305</v>
      </c>
    </row>
    <row r="187" spans="1:12" x14ac:dyDescent="0.2">
      <c r="A187" s="38">
        <v>43327</v>
      </c>
      <c r="B187" s="6">
        <f t="shared" si="8"/>
        <v>198</v>
      </c>
      <c r="C187" s="7">
        <v>113</v>
      </c>
      <c r="D187" s="7">
        <v>41</v>
      </c>
      <c r="E187" s="7">
        <v>19</v>
      </c>
      <c r="F187" s="7">
        <v>2</v>
      </c>
      <c r="G187" s="7">
        <v>3</v>
      </c>
      <c r="H187" s="7">
        <v>6</v>
      </c>
      <c r="I187" s="7">
        <v>13</v>
      </c>
      <c r="J187" s="7"/>
      <c r="K187" s="7">
        <v>1</v>
      </c>
      <c r="L187" s="9" t="s">
        <v>104</v>
      </c>
    </row>
    <row r="188" spans="1:12" x14ac:dyDescent="0.2">
      <c r="A188" s="38">
        <v>43328</v>
      </c>
      <c r="B188" s="6">
        <f t="shared" si="8"/>
        <v>147</v>
      </c>
      <c r="C188" s="7">
        <v>76</v>
      </c>
      <c r="D188" s="7">
        <v>45</v>
      </c>
      <c r="E188" s="7">
        <v>13</v>
      </c>
      <c r="F188" s="7">
        <v>1</v>
      </c>
      <c r="G188" s="7"/>
      <c r="H188" s="7">
        <v>4</v>
      </c>
      <c r="I188" s="7">
        <v>7</v>
      </c>
      <c r="J188" s="7"/>
      <c r="K188" s="7">
        <v>1</v>
      </c>
      <c r="L188" s="9" t="s">
        <v>272</v>
      </c>
    </row>
    <row r="189" spans="1:12" x14ac:dyDescent="0.2">
      <c r="A189" s="38">
        <v>43329</v>
      </c>
      <c r="B189" s="6">
        <f t="shared" si="8"/>
        <v>123</v>
      </c>
      <c r="C189" s="7">
        <v>59</v>
      </c>
      <c r="D189" s="7">
        <v>22</v>
      </c>
      <c r="E189" s="7">
        <v>18</v>
      </c>
      <c r="F189" s="7">
        <v>4</v>
      </c>
      <c r="G189" s="7">
        <v>2</v>
      </c>
      <c r="H189" s="7">
        <v>6</v>
      </c>
      <c r="I189" s="7">
        <v>6</v>
      </c>
      <c r="J189" s="7"/>
      <c r="K189" s="7">
        <v>6</v>
      </c>
      <c r="L189" s="9" t="s">
        <v>306</v>
      </c>
    </row>
    <row r="190" spans="1:12" x14ac:dyDescent="0.2">
      <c r="A190" s="5">
        <v>43330</v>
      </c>
      <c r="B190" s="6">
        <f t="shared" si="8"/>
        <v>112</v>
      </c>
      <c r="C190" s="7">
        <v>67</v>
      </c>
      <c r="D190" s="7">
        <v>19</v>
      </c>
      <c r="E190" s="7">
        <v>9</v>
      </c>
      <c r="F190" s="7">
        <v>3</v>
      </c>
      <c r="G190" s="7"/>
      <c r="H190" s="7">
        <v>3</v>
      </c>
      <c r="I190" s="7">
        <v>4</v>
      </c>
      <c r="J190" s="7"/>
      <c r="K190" s="7">
        <v>7</v>
      </c>
      <c r="L190" s="9" t="s">
        <v>307</v>
      </c>
    </row>
    <row r="191" spans="1:12" x14ac:dyDescent="0.2">
      <c r="A191" s="5">
        <v>43331</v>
      </c>
      <c r="B191" s="6">
        <f t="shared" si="8"/>
        <v>148</v>
      </c>
      <c r="C191" s="7">
        <v>71</v>
      </c>
      <c r="D191" s="7">
        <v>34</v>
      </c>
      <c r="E191" s="7">
        <v>8</v>
      </c>
      <c r="F191" s="7">
        <v>5</v>
      </c>
      <c r="G191" s="7">
        <v>5</v>
      </c>
      <c r="H191" s="7">
        <v>14</v>
      </c>
      <c r="I191" s="7">
        <v>9</v>
      </c>
      <c r="J191" s="7"/>
      <c r="K191" s="7">
        <v>2</v>
      </c>
      <c r="L191" s="9" t="s">
        <v>47</v>
      </c>
    </row>
    <row r="192" spans="1:12" x14ac:dyDescent="0.2">
      <c r="A192" s="38">
        <v>43332</v>
      </c>
      <c r="B192" s="6">
        <f t="shared" si="8"/>
        <v>113</v>
      </c>
      <c r="C192" s="7">
        <v>54</v>
      </c>
      <c r="D192" s="7">
        <v>14</v>
      </c>
      <c r="E192" s="7">
        <v>9</v>
      </c>
      <c r="F192" s="7">
        <v>9</v>
      </c>
      <c r="G192" s="7">
        <v>2</v>
      </c>
      <c r="H192" s="7">
        <v>9</v>
      </c>
      <c r="I192" s="7">
        <v>8</v>
      </c>
      <c r="J192" s="7">
        <v>1</v>
      </c>
      <c r="K192" s="7">
        <v>7</v>
      </c>
      <c r="L192" s="9" t="s">
        <v>308</v>
      </c>
    </row>
    <row r="193" spans="1:12" x14ac:dyDescent="0.2">
      <c r="A193" s="38">
        <v>43333</v>
      </c>
      <c r="B193" s="6">
        <f t="shared" si="8"/>
        <v>137</v>
      </c>
      <c r="C193" s="7">
        <v>70</v>
      </c>
      <c r="D193" s="7">
        <v>32</v>
      </c>
      <c r="E193" s="7">
        <v>17</v>
      </c>
      <c r="F193" s="7">
        <v>4</v>
      </c>
      <c r="G193" s="7">
        <v>1</v>
      </c>
      <c r="H193" s="7">
        <v>2</v>
      </c>
      <c r="I193" s="7">
        <v>2</v>
      </c>
      <c r="J193" s="7"/>
      <c r="K193" s="7">
        <v>9</v>
      </c>
      <c r="L193" s="9" t="s">
        <v>28</v>
      </c>
    </row>
    <row r="194" spans="1:12" x14ac:dyDescent="0.2">
      <c r="A194" s="38">
        <v>43334</v>
      </c>
      <c r="B194" s="6">
        <f t="shared" si="8"/>
        <v>127</v>
      </c>
      <c r="C194" s="7">
        <v>64</v>
      </c>
      <c r="D194" s="7">
        <v>31</v>
      </c>
      <c r="E194" s="7">
        <v>16</v>
      </c>
      <c r="F194" s="7"/>
      <c r="G194" s="7"/>
      <c r="H194" s="7">
        <v>4</v>
      </c>
      <c r="I194" s="7">
        <v>1</v>
      </c>
      <c r="J194" s="7"/>
      <c r="K194" s="7">
        <v>11</v>
      </c>
      <c r="L194" s="9" t="s">
        <v>309</v>
      </c>
    </row>
    <row r="195" spans="1:12" x14ac:dyDescent="0.2">
      <c r="A195" s="38">
        <v>43335</v>
      </c>
      <c r="B195" s="6">
        <f t="shared" si="8"/>
        <v>146</v>
      </c>
      <c r="C195" s="7">
        <v>58</v>
      </c>
      <c r="D195" s="7">
        <v>48</v>
      </c>
      <c r="E195" s="7">
        <v>30</v>
      </c>
      <c r="F195" s="7"/>
      <c r="G195" s="7"/>
      <c r="H195" s="7">
        <v>3</v>
      </c>
      <c r="I195" s="7">
        <v>2</v>
      </c>
      <c r="J195" s="7"/>
      <c r="K195" s="7">
        <v>5</v>
      </c>
      <c r="L195" s="9" t="s">
        <v>310</v>
      </c>
    </row>
    <row r="196" spans="1:12" x14ac:dyDescent="0.2">
      <c r="A196" s="38">
        <v>43336</v>
      </c>
      <c r="B196" s="6">
        <f t="shared" si="8"/>
        <v>117</v>
      </c>
      <c r="C196" s="7">
        <v>61</v>
      </c>
      <c r="D196" s="7">
        <v>19</v>
      </c>
      <c r="E196" s="7">
        <v>13</v>
      </c>
      <c r="F196" s="7">
        <v>5</v>
      </c>
      <c r="G196" s="7">
        <v>3</v>
      </c>
      <c r="H196" s="7">
        <v>6</v>
      </c>
      <c r="I196" s="7">
        <v>2</v>
      </c>
      <c r="J196" s="7"/>
      <c r="K196" s="7">
        <v>8</v>
      </c>
      <c r="L196" s="9" t="s">
        <v>311</v>
      </c>
    </row>
    <row r="197" spans="1:12" x14ac:dyDescent="0.2">
      <c r="A197" s="5">
        <v>43337</v>
      </c>
      <c r="B197" s="6">
        <f t="shared" si="8"/>
        <v>104</v>
      </c>
      <c r="C197" s="7">
        <v>54</v>
      </c>
      <c r="D197" s="7">
        <v>16</v>
      </c>
      <c r="E197" s="7">
        <v>16</v>
      </c>
      <c r="F197" s="7">
        <v>5</v>
      </c>
      <c r="G197" s="7"/>
      <c r="H197" s="7">
        <v>9</v>
      </c>
      <c r="I197" s="7">
        <v>2</v>
      </c>
      <c r="J197" s="7"/>
      <c r="K197" s="7">
        <v>2</v>
      </c>
      <c r="L197" s="9" t="s">
        <v>246</v>
      </c>
    </row>
    <row r="198" spans="1:12" x14ac:dyDescent="0.2">
      <c r="A198" s="5">
        <v>43338</v>
      </c>
      <c r="B198" s="6">
        <f t="shared" si="8"/>
        <v>139</v>
      </c>
      <c r="C198" s="7">
        <v>99</v>
      </c>
      <c r="D198" s="7">
        <v>23</v>
      </c>
      <c r="E198" s="7">
        <v>2</v>
      </c>
      <c r="F198" s="7">
        <v>8</v>
      </c>
      <c r="G198" s="7"/>
      <c r="H198" s="7">
        <v>4</v>
      </c>
      <c r="I198" s="7"/>
      <c r="J198" s="7"/>
      <c r="K198" s="7">
        <v>3</v>
      </c>
      <c r="L198" s="9" t="s">
        <v>74</v>
      </c>
    </row>
    <row r="199" spans="1:12" x14ac:dyDescent="0.2">
      <c r="A199" s="38">
        <v>43339</v>
      </c>
      <c r="B199" s="6">
        <f t="shared" si="8"/>
        <v>134</v>
      </c>
      <c r="C199" s="7">
        <v>52</v>
      </c>
      <c r="D199" s="7">
        <v>17</v>
      </c>
      <c r="E199" s="7">
        <v>42</v>
      </c>
      <c r="F199" s="7">
        <v>7</v>
      </c>
      <c r="G199" s="7"/>
      <c r="H199" s="7">
        <v>4</v>
      </c>
      <c r="I199" s="7">
        <v>6</v>
      </c>
      <c r="J199" s="7"/>
      <c r="K199" s="7">
        <v>6</v>
      </c>
      <c r="L199" s="9" t="s">
        <v>312</v>
      </c>
    </row>
    <row r="200" spans="1:12" x14ac:dyDescent="0.2">
      <c r="A200" s="38">
        <v>43340</v>
      </c>
      <c r="B200" s="6">
        <f t="shared" si="8"/>
        <v>110</v>
      </c>
      <c r="C200" s="7">
        <v>42</v>
      </c>
      <c r="D200" s="7">
        <v>37</v>
      </c>
      <c r="E200" s="7">
        <v>20</v>
      </c>
      <c r="F200" s="7">
        <v>4</v>
      </c>
      <c r="G200" s="7"/>
      <c r="H200" s="7"/>
      <c r="I200" s="7">
        <v>2</v>
      </c>
      <c r="J200" s="7"/>
      <c r="K200" s="7">
        <v>5</v>
      </c>
      <c r="L200" s="9" t="s">
        <v>313</v>
      </c>
    </row>
    <row r="201" spans="1:12" x14ac:dyDescent="0.2">
      <c r="A201" s="38">
        <v>43341</v>
      </c>
      <c r="B201" s="6">
        <f t="shared" si="8"/>
        <v>114</v>
      </c>
      <c r="C201" s="7">
        <v>55</v>
      </c>
      <c r="D201" s="7">
        <v>14</v>
      </c>
      <c r="E201" s="7">
        <v>25</v>
      </c>
      <c r="F201" s="7">
        <v>4</v>
      </c>
      <c r="G201" s="7">
        <v>5</v>
      </c>
      <c r="H201" s="7">
        <v>3</v>
      </c>
      <c r="I201" s="7"/>
      <c r="J201" s="7"/>
      <c r="K201" s="7">
        <v>8</v>
      </c>
      <c r="L201" s="9" t="s">
        <v>314</v>
      </c>
    </row>
    <row r="202" spans="1:12" x14ac:dyDescent="0.2">
      <c r="A202" s="38">
        <v>43342</v>
      </c>
      <c r="B202" s="6">
        <f t="shared" si="8"/>
        <v>62</v>
      </c>
      <c r="C202" s="7">
        <v>29</v>
      </c>
      <c r="D202" s="7">
        <v>12</v>
      </c>
      <c r="E202" s="7">
        <v>7</v>
      </c>
      <c r="F202" s="7">
        <v>5</v>
      </c>
      <c r="G202" s="7"/>
      <c r="H202" s="7">
        <v>3</v>
      </c>
      <c r="I202" s="7">
        <v>1</v>
      </c>
      <c r="J202" s="7"/>
      <c r="K202" s="7">
        <v>5</v>
      </c>
      <c r="L202" s="9" t="s">
        <v>315</v>
      </c>
    </row>
    <row r="203" spans="1:12" x14ac:dyDescent="0.2">
      <c r="A203" s="38">
        <v>43343</v>
      </c>
      <c r="B203" s="6">
        <f t="shared" si="8"/>
        <v>42</v>
      </c>
      <c r="C203" s="7">
        <v>7</v>
      </c>
      <c r="D203" s="7">
        <v>11</v>
      </c>
      <c r="E203" s="7">
        <v>19</v>
      </c>
      <c r="F203" s="7">
        <v>1</v>
      </c>
      <c r="G203" s="7"/>
      <c r="H203" s="7"/>
      <c r="I203" s="7">
        <v>1</v>
      </c>
      <c r="J203" s="7"/>
      <c r="K203" s="7">
        <v>3</v>
      </c>
      <c r="L203" s="9" t="s">
        <v>512</v>
      </c>
    </row>
    <row r="204" spans="1:12" x14ac:dyDescent="0.2">
      <c r="A204" s="24" t="s">
        <v>20</v>
      </c>
      <c r="B204" s="12">
        <f t="shared" ref="B204:K204" si="9">SUM(B174:B203)</f>
        <v>3875</v>
      </c>
      <c r="C204" s="12">
        <f t="shared" si="9"/>
        <v>1658</v>
      </c>
      <c r="D204" s="12">
        <f t="shared" si="9"/>
        <v>1007</v>
      </c>
      <c r="E204" s="12">
        <f t="shared" si="9"/>
        <v>474</v>
      </c>
      <c r="F204" s="12">
        <f t="shared" si="9"/>
        <v>118</v>
      </c>
      <c r="G204" s="12">
        <f t="shared" si="9"/>
        <v>52</v>
      </c>
      <c r="H204" s="12">
        <f t="shared" si="9"/>
        <v>233</v>
      </c>
      <c r="I204" s="12">
        <f t="shared" si="9"/>
        <v>131</v>
      </c>
      <c r="J204" s="12">
        <f t="shared" si="9"/>
        <v>6</v>
      </c>
      <c r="K204" s="12">
        <f t="shared" si="9"/>
        <v>196</v>
      </c>
      <c r="L204" s="9"/>
    </row>
    <row r="205" spans="1:12" ht="18.75" x14ac:dyDescent="0.3">
      <c r="A205" s="226" t="s">
        <v>316</v>
      </c>
      <c r="B205" s="226"/>
      <c r="C205" s="226"/>
      <c r="D205" s="226"/>
      <c r="E205" s="226"/>
      <c r="F205" s="226"/>
      <c r="G205" s="226"/>
      <c r="H205" s="226"/>
      <c r="I205" s="226"/>
      <c r="J205" s="226"/>
      <c r="K205" s="226"/>
      <c r="L205" s="9"/>
    </row>
    <row r="206" spans="1:12" ht="15" x14ac:dyDescent="0.25">
      <c r="A206" s="3" t="s">
        <v>1</v>
      </c>
      <c r="B206" s="3" t="s">
        <v>2</v>
      </c>
      <c r="C206" s="3" t="s">
        <v>3</v>
      </c>
      <c r="D206" s="3" t="s">
        <v>4</v>
      </c>
      <c r="E206" s="3" t="s">
        <v>5</v>
      </c>
      <c r="F206" s="3" t="s">
        <v>6</v>
      </c>
      <c r="G206" s="3" t="s">
        <v>7</v>
      </c>
      <c r="H206" s="3" t="s">
        <v>8</v>
      </c>
      <c r="I206" s="3" t="s">
        <v>9</v>
      </c>
      <c r="J206" s="3" t="s">
        <v>10</v>
      </c>
      <c r="K206" s="3" t="s">
        <v>11</v>
      </c>
      <c r="L206" s="9"/>
    </row>
    <row r="207" spans="1:12" x14ac:dyDescent="0.2">
      <c r="A207" s="5">
        <v>43344</v>
      </c>
      <c r="B207" s="6">
        <f t="shared" ref="B207:B236" si="10">SUM(C207:K207)</f>
        <v>98</v>
      </c>
      <c r="C207" s="7">
        <v>56</v>
      </c>
      <c r="D207" s="7">
        <v>17</v>
      </c>
      <c r="E207" s="7">
        <v>14</v>
      </c>
      <c r="F207" s="7">
        <v>5</v>
      </c>
      <c r="G207" s="7">
        <v>2</v>
      </c>
      <c r="H207" s="7"/>
      <c r="I207" s="7"/>
      <c r="J207" s="7"/>
      <c r="K207" s="7">
        <v>4</v>
      </c>
      <c r="L207" s="9" t="s">
        <v>162</v>
      </c>
    </row>
    <row r="208" spans="1:12" x14ac:dyDescent="0.2">
      <c r="A208" s="5">
        <v>43345</v>
      </c>
      <c r="B208" s="6">
        <f t="shared" si="10"/>
        <v>132</v>
      </c>
      <c r="C208" s="7">
        <v>66</v>
      </c>
      <c r="D208" s="7">
        <v>9</v>
      </c>
      <c r="E208" s="7">
        <v>13</v>
      </c>
      <c r="F208" s="7">
        <v>2</v>
      </c>
      <c r="G208" s="7">
        <v>3</v>
      </c>
      <c r="H208" s="7"/>
      <c r="I208" s="7">
        <v>2</v>
      </c>
      <c r="J208" s="7">
        <v>2</v>
      </c>
      <c r="K208" s="7">
        <v>35</v>
      </c>
      <c r="L208" s="9" t="s">
        <v>317</v>
      </c>
    </row>
    <row r="209" spans="1:12" x14ac:dyDescent="0.2">
      <c r="A209" s="38">
        <v>43346</v>
      </c>
      <c r="B209" s="6">
        <f t="shared" si="10"/>
        <v>133</v>
      </c>
      <c r="C209" s="7">
        <v>45</v>
      </c>
      <c r="D209" s="7">
        <v>34</v>
      </c>
      <c r="E209" s="7">
        <v>29</v>
      </c>
      <c r="F209" s="7">
        <v>8</v>
      </c>
      <c r="G209" s="7">
        <v>7</v>
      </c>
      <c r="H209" s="7">
        <v>9</v>
      </c>
      <c r="I209" s="7"/>
      <c r="J209" s="7">
        <v>1</v>
      </c>
      <c r="K209" s="7"/>
      <c r="L209" s="9"/>
    </row>
    <row r="210" spans="1:12" x14ac:dyDescent="0.2">
      <c r="A210" s="38">
        <v>43347</v>
      </c>
      <c r="B210" s="6">
        <f t="shared" si="10"/>
        <v>95</v>
      </c>
      <c r="C210" s="7">
        <v>40</v>
      </c>
      <c r="D210" s="7">
        <v>14</v>
      </c>
      <c r="E210" s="7">
        <v>22</v>
      </c>
      <c r="F210" s="7">
        <v>3</v>
      </c>
      <c r="G210" s="7"/>
      <c r="H210" s="7">
        <v>6</v>
      </c>
      <c r="I210" s="7">
        <v>1</v>
      </c>
      <c r="J210" s="7"/>
      <c r="K210" s="7">
        <v>9</v>
      </c>
      <c r="L210" s="9" t="s">
        <v>318</v>
      </c>
    </row>
    <row r="211" spans="1:12" x14ac:dyDescent="0.2">
      <c r="A211" s="38">
        <v>43348</v>
      </c>
      <c r="B211" s="6">
        <f t="shared" si="10"/>
        <v>138</v>
      </c>
      <c r="C211" s="7">
        <v>42</v>
      </c>
      <c r="D211" s="7">
        <v>25</v>
      </c>
      <c r="E211" s="7">
        <v>46</v>
      </c>
      <c r="F211" s="7">
        <v>2</v>
      </c>
      <c r="G211" s="7">
        <v>9</v>
      </c>
      <c r="H211" s="7">
        <v>9</v>
      </c>
      <c r="I211" s="7">
        <v>3</v>
      </c>
      <c r="J211" s="7"/>
      <c r="K211" s="7">
        <v>2</v>
      </c>
      <c r="L211" s="9" t="s">
        <v>273</v>
      </c>
    </row>
    <row r="212" spans="1:12" x14ac:dyDescent="0.2">
      <c r="A212" s="38">
        <v>43349</v>
      </c>
      <c r="B212" s="6">
        <f t="shared" si="10"/>
        <v>119</v>
      </c>
      <c r="C212" s="7">
        <v>20</v>
      </c>
      <c r="D212" s="7">
        <v>44</v>
      </c>
      <c r="E212" s="7">
        <v>31</v>
      </c>
      <c r="F212" s="7">
        <v>11</v>
      </c>
      <c r="G212" s="7">
        <v>6</v>
      </c>
      <c r="H212" s="7"/>
      <c r="I212" s="7">
        <v>5</v>
      </c>
      <c r="J212" s="7"/>
      <c r="K212" s="7">
        <v>2</v>
      </c>
      <c r="L212" s="9" t="s">
        <v>71</v>
      </c>
    </row>
    <row r="213" spans="1:12" x14ac:dyDescent="0.2">
      <c r="A213" s="38">
        <v>43350</v>
      </c>
      <c r="B213" s="6">
        <f t="shared" si="10"/>
        <v>77</v>
      </c>
      <c r="C213" s="7">
        <v>26</v>
      </c>
      <c r="D213" s="7">
        <v>16</v>
      </c>
      <c r="E213" s="7">
        <v>23</v>
      </c>
      <c r="F213" s="7">
        <v>10</v>
      </c>
      <c r="G213" s="7"/>
      <c r="H213" s="7"/>
      <c r="I213" s="7">
        <v>2</v>
      </c>
      <c r="J213" s="7"/>
      <c r="K213" s="7"/>
      <c r="L213" s="9"/>
    </row>
    <row r="214" spans="1:12" x14ac:dyDescent="0.2">
      <c r="A214" s="5">
        <v>43351</v>
      </c>
      <c r="B214" s="6">
        <f t="shared" si="10"/>
        <v>155</v>
      </c>
      <c r="C214" s="7">
        <v>90</v>
      </c>
      <c r="D214" s="7">
        <v>24</v>
      </c>
      <c r="E214" s="7">
        <v>15</v>
      </c>
      <c r="F214" s="7">
        <v>6</v>
      </c>
      <c r="G214" s="7">
        <v>5</v>
      </c>
      <c r="H214" s="7"/>
      <c r="I214" s="7">
        <v>8</v>
      </c>
      <c r="J214" s="7">
        <v>3</v>
      </c>
      <c r="K214" s="7">
        <v>4</v>
      </c>
      <c r="L214" s="9" t="s">
        <v>319</v>
      </c>
    </row>
    <row r="215" spans="1:12" x14ac:dyDescent="0.2">
      <c r="A215" s="5">
        <v>43352</v>
      </c>
      <c r="B215" s="6">
        <f t="shared" si="10"/>
        <v>140</v>
      </c>
      <c r="C215" s="7">
        <v>110</v>
      </c>
      <c r="D215" s="7">
        <v>7</v>
      </c>
      <c r="E215" s="7">
        <v>10</v>
      </c>
      <c r="F215" s="7">
        <v>6</v>
      </c>
      <c r="G215" s="7"/>
      <c r="H215" s="7">
        <v>1</v>
      </c>
      <c r="I215" s="7"/>
      <c r="J215" s="7"/>
      <c r="K215" s="7">
        <v>6</v>
      </c>
      <c r="L215" s="9" t="s">
        <v>513</v>
      </c>
    </row>
    <row r="216" spans="1:12" x14ac:dyDescent="0.2">
      <c r="A216" s="38">
        <v>43353</v>
      </c>
      <c r="B216" s="6">
        <f t="shared" si="10"/>
        <v>84</v>
      </c>
      <c r="C216" s="7">
        <v>28</v>
      </c>
      <c r="D216" s="7">
        <v>20</v>
      </c>
      <c r="E216" s="7">
        <v>20</v>
      </c>
      <c r="F216" s="7">
        <v>6</v>
      </c>
      <c r="G216" s="7">
        <v>1</v>
      </c>
      <c r="H216" s="7">
        <v>1</v>
      </c>
      <c r="I216" s="7"/>
      <c r="J216" s="7">
        <v>2</v>
      </c>
      <c r="K216" s="7">
        <v>6</v>
      </c>
      <c r="L216" s="9" t="s">
        <v>320</v>
      </c>
    </row>
    <row r="217" spans="1:12" x14ac:dyDescent="0.2">
      <c r="A217" s="38">
        <v>43354</v>
      </c>
      <c r="B217" s="6">
        <f t="shared" si="10"/>
        <v>121</v>
      </c>
      <c r="C217" s="7">
        <v>51</v>
      </c>
      <c r="D217" s="7">
        <v>25</v>
      </c>
      <c r="E217" s="7">
        <v>12</v>
      </c>
      <c r="F217" s="7">
        <v>17</v>
      </c>
      <c r="G217" s="7"/>
      <c r="H217" s="7">
        <v>6</v>
      </c>
      <c r="I217" s="7">
        <v>5</v>
      </c>
      <c r="J217" s="7"/>
      <c r="K217" s="7">
        <v>5</v>
      </c>
      <c r="L217" s="9" t="s">
        <v>321</v>
      </c>
    </row>
    <row r="218" spans="1:12" x14ac:dyDescent="0.2">
      <c r="A218" s="38">
        <v>43355</v>
      </c>
      <c r="B218" s="6">
        <f t="shared" si="10"/>
        <v>75</v>
      </c>
      <c r="C218" s="7">
        <v>26</v>
      </c>
      <c r="D218" s="7">
        <v>17</v>
      </c>
      <c r="E218" s="7">
        <v>13</v>
      </c>
      <c r="F218" s="7">
        <v>4</v>
      </c>
      <c r="G218" s="7">
        <v>3</v>
      </c>
      <c r="H218" s="7">
        <v>4</v>
      </c>
      <c r="I218" s="7">
        <v>4</v>
      </c>
      <c r="J218" s="7"/>
      <c r="K218" s="7">
        <v>4</v>
      </c>
      <c r="L218" s="9" t="s">
        <v>322</v>
      </c>
    </row>
    <row r="219" spans="1:12" x14ac:dyDescent="0.2">
      <c r="A219" s="38">
        <v>43356</v>
      </c>
      <c r="B219" s="6">
        <f t="shared" si="10"/>
        <v>102</v>
      </c>
      <c r="C219" s="7">
        <v>18</v>
      </c>
      <c r="D219" s="7">
        <v>42</v>
      </c>
      <c r="E219" s="7">
        <v>19</v>
      </c>
      <c r="F219" s="7">
        <v>12</v>
      </c>
      <c r="G219" s="7"/>
      <c r="H219" s="7">
        <v>1</v>
      </c>
      <c r="I219" s="7">
        <v>6</v>
      </c>
      <c r="J219" s="7">
        <v>1</v>
      </c>
      <c r="K219" s="7">
        <v>3</v>
      </c>
      <c r="L219" s="9" t="s">
        <v>323</v>
      </c>
    </row>
    <row r="220" spans="1:12" x14ac:dyDescent="0.2">
      <c r="A220" s="38">
        <v>43357</v>
      </c>
      <c r="B220" s="6">
        <f t="shared" si="10"/>
        <v>98</v>
      </c>
      <c r="C220" s="7">
        <v>23</v>
      </c>
      <c r="D220" s="7">
        <v>18</v>
      </c>
      <c r="E220" s="7">
        <v>25</v>
      </c>
      <c r="F220" s="7">
        <v>9</v>
      </c>
      <c r="G220" s="7">
        <v>5</v>
      </c>
      <c r="H220" s="7">
        <v>7</v>
      </c>
      <c r="I220" s="7">
        <v>3</v>
      </c>
      <c r="J220" s="7"/>
      <c r="K220" s="7">
        <v>8</v>
      </c>
      <c r="L220" s="9" t="s">
        <v>514</v>
      </c>
    </row>
    <row r="221" spans="1:12" x14ac:dyDescent="0.2">
      <c r="A221" s="5">
        <v>43358</v>
      </c>
      <c r="B221" s="6">
        <f t="shared" si="10"/>
        <v>124</v>
      </c>
      <c r="C221" s="7">
        <v>58</v>
      </c>
      <c r="D221" s="7">
        <v>32</v>
      </c>
      <c r="E221" s="7">
        <v>18</v>
      </c>
      <c r="F221" s="7">
        <v>8</v>
      </c>
      <c r="G221" s="7">
        <v>3</v>
      </c>
      <c r="H221" s="7">
        <v>2</v>
      </c>
      <c r="I221" s="7"/>
      <c r="J221" s="7"/>
      <c r="K221" s="7">
        <v>3</v>
      </c>
      <c r="L221" s="9" t="s">
        <v>324</v>
      </c>
    </row>
    <row r="222" spans="1:12" x14ac:dyDescent="0.2">
      <c r="A222" s="5">
        <v>43359</v>
      </c>
      <c r="B222" s="6">
        <f t="shared" si="10"/>
        <v>110</v>
      </c>
      <c r="C222" s="7">
        <v>61</v>
      </c>
      <c r="D222" s="7">
        <v>17</v>
      </c>
      <c r="E222" s="7">
        <v>25</v>
      </c>
      <c r="F222" s="7">
        <v>4</v>
      </c>
      <c r="G222" s="7"/>
      <c r="H222" s="7"/>
      <c r="I222" s="7">
        <v>3</v>
      </c>
      <c r="J222" s="7"/>
      <c r="K222" s="7"/>
      <c r="L222" s="9"/>
    </row>
    <row r="223" spans="1:12" x14ac:dyDescent="0.2">
      <c r="A223" s="38">
        <v>43360</v>
      </c>
      <c r="B223" s="6">
        <f t="shared" si="10"/>
        <v>88</v>
      </c>
      <c r="C223" s="7">
        <v>17</v>
      </c>
      <c r="D223" s="7">
        <v>24</v>
      </c>
      <c r="E223" s="7">
        <v>27</v>
      </c>
      <c r="F223" s="7">
        <v>8</v>
      </c>
      <c r="G223" s="7">
        <v>3</v>
      </c>
      <c r="H223" s="7">
        <v>2</v>
      </c>
      <c r="I223" s="7">
        <v>2</v>
      </c>
      <c r="J223" s="7">
        <v>2</v>
      </c>
      <c r="K223" s="7">
        <v>3</v>
      </c>
      <c r="L223" s="9" t="s">
        <v>325</v>
      </c>
    </row>
    <row r="224" spans="1:12" x14ac:dyDescent="0.2">
      <c r="A224" s="38">
        <v>43361</v>
      </c>
      <c r="B224" s="6">
        <f t="shared" si="10"/>
        <v>75</v>
      </c>
      <c r="C224" s="7">
        <v>19</v>
      </c>
      <c r="D224" s="7">
        <v>7</v>
      </c>
      <c r="E224" s="7">
        <v>18</v>
      </c>
      <c r="F224" s="7">
        <v>12</v>
      </c>
      <c r="G224" s="7">
        <v>1</v>
      </c>
      <c r="H224" s="7">
        <v>5</v>
      </c>
      <c r="I224" s="7">
        <v>11</v>
      </c>
      <c r="J224" s="7"/>
      <c r="K224" s="7">
        <v>2</v>
      </c>
      <c r="L224" s="9" t="s">
        <v>88</v>
      </c>
    </row>
    <row r="225" spans="1:12" x14ac:dyDescent="0.2">
      <c r="A225" s="38">
        <v>43362</v>
      </c>
      <c r="B225" s="6">
        <f t="shared" si="10"/>
        <v>89</v>
      </c>
      <c r="C225" s="7">
        <v>27</v>
      </c>
      <c r="D225" s="7">
        <v>16</v>
      </c>
      <c r="E225" s="7">
        <v>32</v>
      </c>
      <c r="F225" s="7">
        <v>5</v>
      </c>
      <c r="G225" s="7">
        <v>2</v>
      </c>
      <c r="H225" s="7">
        <v>2</v>
      </c>
      <c r="I225" s="7">
        <v>5</v>
      </c>
      <c r="J225" s="7"/>
      <c r="K225" s="7"/>
      <c r="L225" s="9"/>
    </row>
    <row r="226" spans="1:12" x14ac:dyDescent="0.2">
      <c r="A226" s="38">
        <v>43363</v>
      </c>
      <c r="B226" s="6">
        <f t="shared" si="10"/>
        <v>104</v>
      </c>
      <c r="C226" s="7">
        <v>18</v>
      </c>
      <c r="D226" s="7">
        <v>32</v>
      </c>
      <c r="E226" s="7">
        <v>18</v>
      </c>
      <c r="F226" s="7">
        <v>17</v>
      </c>
      <c r="G226" s="7"/>
      <c r="H226" s="7">
        <v>7</v>
      </c>
      <c r="I226" s="7">
        <v>2</v>
      </c>
      <c r="J226" s="7"/>
      <c r="K226" s="7">
        <v>10</v>
      </c>
      <c r="L226" s="9" t="s">
        <v>326</v>
      </c>
    </row>
    <row r="227" spans="1:12" x14ac:dyDescent="0.2">
      <c r="A227" s="38">
        <v>43364</v>
      </c>
      <c r="B227" s="6">
        <f t="shared" si="10"/>
        <v>117</v>
      </c>
      <c r="C227" s="7">
        <v>28</v>
      </c>
      <c r="D227" s="7">
        <v>38</v>
      </c>
      <c r="E227" s="7">
        <v>26</v>
      </c>
      <c r="F227" s="7">
        <v>17</v>
      </c>
      <c r="G227" s="7">
        <v>3</v>
      </c>
      <c r="H227" s="7"/>
      <c r="I227" s="7">
        <v>1</v>
      </c>
      <c r="J227" s="7"/>
      <c r="K227" s="7">
        <v>4</v>
      </c>
      <c r="L227" s="9" t="s">
        <v>274</v>
      </c>
    </row>
    <row r="228" spans="1:12" x14ac:dyDescent="0.2">
      <c r="A228" s="5">
        <v>43365</v>
      </c>
      <c r="B228" s="6">
        <f t="shared" si="10"/>
        <v>125</v>
      </c>
      <c r="C228" s="7">
        <v>74</v>
      </c>
      <c r="D228" s="7">
        <v>16</v>
      </c>
      <c r="E228" s="7">
        <v>18</v>
      </c>
      <c r="F228" s="7">
        <v>5</v>
      </c>
      <c r="G228" s="7">
        <v>2</v>
      </c>
      <c r="H228" s="7"/>
      <c r="I228" s="7">
        <v>4</v>
      </c>
      <c r="J228" s="7">
        <v>4</v>
      </c>
      <c r="K228" s="7">
        <v>2</v>
      </c>
      <c r="L228" s="9" t="s">
        <v>204</v>
      </c>
    </row>
    <row r="229" spans="1:12" x14ac:dyDescent="0.2">
      <c r="A229" s="5">
        <v>43366</v>
      </c>
      <c r="B229" s="6">
        <f t="shared" si="10"/>
        <v>199</v>
      </c>
      <c r="C229" s="7">
        <v>128</v>
      </c>
      <c r="D229" s="7">
        <v>46</v>
      </c>
      <c r="E229" s="7">
        <v>9</v>
      </c>
      <c r="F229" s="7">
        <v>2</v>
      </c>
      <c r="G229" s="7">
        <v>2</v>
      </c>
      <c r="H229" s="7"/>
      <c r="I229" s="7">
        <v>3</v>
      </c>
      <c r="J229" s="7">
        <v>2</v>
      </c>
      <c r="K229" s="7">
        <v>7</v>
      </c>
      <c r="L229" s="9" t="s">
        <v>327</v>
      </c>
    </row>
    <row r="230" spans="1:12" x14ac:dyDescent="0.2">
      <c r="A230" s="38">
        <v>43367</v>
      </c>
      <c r="B230" s="6">
        <f t="shared" si="10"/>
        <v>115</v>
      </c>
      <c r="C230" s="7">
        <v>35</v>
      </c>
      <c r="D230" s="7">
        <v>19</v>
      </c>
      <c r="E230" s="7">
        <v>36</v>
      </c>
      <c r="F230" s="7">
        <v>7</v>
      </c>
      <c r="G230" s="7">
        <v>3</v>
      </c>
      <c r="H230" s="7"/>
      <c r="I230" s="7"/>
      <c r="J230" s="7">
        <v>4</v>
      </c>
      <c r="K230" s="7">
        <v>11</v>
      </c>
      <c r="L230" s="9" t="s">
        <v>328</v>
      </c>
    </row>
    <row r="231" spans="1:12" x14ac:dyDescent="0.2">
      <c r="A231" s="38">
        <v>43368</v>
      </c>
      <c r="B231" s="6">
        <f t="shared" si="10"/>
        <v>89</v>
      </c>
      <c r="C231" s="7">
        <v>20</v>
      </c>
      <c r="D231" s="7">
        <v>19</v>
      </c>
      <c r="E231" s="7">
        <v>14</v>
      </c>
      <c r="F231" s="7">
        <v>12</v>
      </c>
      <c r="G231" s="7">
        <v>4</v>
      </c>
      <c r="H231" s="7">
        <v>4</v>
      </c>
      <c r="I231" s="7">
        <v>8</v>
      </c>
      <c r="J231" s="7">
        <v>2</v>
      </c>
      <c r="K231" s="7">
        <v>6</v>
      </c>
      <c r="L231" s="9" t="s">
        <v>165</v>
      </c>
    </row>
    <row r="232" spans="1:12" x14ac:dyDescent="0.2">
      <c r="A232" s="38">
        <v>43369</v>
      </c>
      <c r="B232" s="6">
        <f t="shared" si="10"/>
        <v>73</v>
      </c>
      <c r="C232" s="7">
        <v>33</v>
      </c>
      <c r="D232" s="7">
        <v>13</v>
      </c>
      <c r="E232" s="7">
        <v>15</v>
      </c>
      <c r="F232" s="7">
        <v>3</v>
      </c>
      <c r="G232" s="7"/>
      <c r="H232" s="7">
        <v>3</v>
      </c>
      <c r="I232" s="7">
        <v>1</v>
      </c>
      <c r="J232" s="7">
        <v>2</v>
      </c>
      <c r="K232" s="7">
        <v>3</v>
      </c>
      <c r="L232" s="9" t="s">
        <v>329</v>
      </c>
    </row>
    <row r="233" spans="1:12" x14ac:dyDescent="0.2">
      <c r="A233" s="38">
        <v>43370</v>
      </c>
      <c r="B233" s="6">
        <f t="shared" si="10"/>
        <v>124</v>
      </c>
      <c r="C233" s="7">
        <v>40</v>
      </c>
      <c r="D233" s="7">
        <v>22</v>
      </c>
      <c r="E233" s="7">
        <v>46</v>
      </c>
      <c r="F233" s="7">
        <v>5</v>
      </c>
      <c r="G233" s="7">
        <v>2</v>
      </c>
      <c r="H233" s="7">
        <v>2</v>
      </c>
      <c r="I233" s="7">
        <v>2</v>
      </c>
      <c r="J233" s="7"/>
      <c r="K233" s="7">
        <v>5</v>
      </c>
      <c r="L233" s="9" t="s">
        <v>330</v>
      </c>
    </row>
    <row r="234" spans="1:12" x14ac:dyDescent="0.2">
      <c r="A234" s="38">
        <v>43371</v>
      </c>
      <c r="B234" s="6">
        <f t="shared" si="10"/>
        <v>75</v>
      </c>
      <c r="C234" s="7">
        <v>17</v>
      </c>
      <c r="D234" s="7">
        <v>32</v>
      </c>
      <c r="E234" s="7">
        <v>18</v>
      </c>
      <c r="F234" s="7">
        <v>1</v>
      </c>
      <c r="G234" s="7">
        <v>2</v>
      </c>
      <c r="H234" s="7"/>
      <c r="I234" s="7">
        <v>2</v>
      </c>
      <c r="J234" s="7"/>
      <c r="K234" s="7">
        <v>3</v>
      </c>
      <c r="L234" s="9" t="s">
        <v>331</v>
      </c>
    </row>
    <row r="235" spans="1:12" x14ac:dyDescent="0.2">
      <c r="A235" s="5">
        <v>43372</v>
      </c>
      <c r="B235" s="6">
        <f t="shared" si="10"/>
        <v>128</v>
      </c>
      <c r="C235" s="7">
        <v>85</v>
      </c>
      <c r="D235" s="7">
        <v>3</v>
      </c>
      <c r="E235" s="7">
        <v>23</v>
      </c>
      <c r="F235" s="7"/>
      <c r="G235" s="7">
        <v>2</v>
      </c>
      <c r="H235" s="7">
        <v>2</v>
      </c>
      <c r="I235" s="7"/>
      <c r="J235" s="7"/>
      <c r="K235" s="7">
        <v>13</v>
      </c>
      <c r="L235" s="9" t="s">
        <v>332</v>
      </c>
    </row>
    <row r="236" spans="1:12" x14ac:dyDescent="0.2">
      <c r="A236" s="5">
        <v>43373</v>
      </c>
      <c r="B236" s="6">
        <f t="shared" si="10"/>
        <v>138</v>
      </c>
      <c r="C236" s="7">
        <v>93</v>
      </c>
      <c r="D236" s="7">
        <v>3</v>
      </c>
      <c r="E236" s="7">
        <v>33</v>
      </c>
      <c r="F236" s="7"/>
      <c r="G236" s="7"/>
      <c r="H236" s="7">
        <v>2</v>
      </c>
      <c r="I236" s="7"/>
      <c r="J236" s="7">
        <v>2</v>
      </c>
      <c r="K236" s="7">
        <v>5</v>
      </c>
      <c r="L236" s="9" t="s">
        <v>333</v>
      </c>
    </row>
    <row r="237" spans="1:12" x14ac:dyDescent="0.2">
      <c r="A237" s="24" t="s">
        <v>20</v>
      </c>
      <c r="B237" s="12">
        <f t="shared" ref="B237:K237" si="11">SUM(B207:B236)</f>
        <v>3340</v>
      </c>
      <c r="C237" s="12">
        <f t="shared" si="11"/>
        <v>1394</v>
      </c>
      <c r="D237" s="12">
        <f t="shared" si="11"/>
        <v>651</v>
      </c>
      <c r="E237" s="12">
        <f t="shared" si="11"/>
        <v>668</v>
      </c>
      <c r="F237" s="12">
        <f t="shared" si="11"/>
        <v>207</v>
      </c>
      <c r="G237" s="12">
        <f t="shared" si="11"/>
        <v>70</v>
      </c>
      <c r="H237" s="12">
        <f t="shared" si="11"/>
        <v>75</v>
      </c>
      <c r="I237" s="12">
        <f t="shared" si="11"/>
        <v>83</v>
      </c>
      <c r="J237" s="12">
        <f t="shared" si="11"/>
        <v>27</v>
      </c>
      <c r="K237" s="12">
        <f t="shared" si="11"/>
        <v>165</v>
      </c>
      <c r="L237" s="9"/>
    </row>
    <row r="238" spans="1:12" ht="18.75" x14ac:dyDescent="0.3">
      <c r="A238" s="219" t="s">
        <v>334</v>
      </c>
      <c r="B238" s="219">
        <f>C238+D238+E238+F238+G238+H238+I238+K238+J238</f>
        <v>0</v>
      </c>
      <c r="C238" s="219"/>
      <c r="D238" s="219"/>
      <c r="E238" s="219"/>
      <c r="F238" s="219"/>
      <c r="G238" s="219"/>
      <c r="H238" s="219"/>
      <c r="I238" s="219"/>
      <c r="J238" s="219"/>
      <c r="K238" s="219"/>
      <c r="L238" s="9"/>
    </row>
    <row r="239" spans="1:12" ht="15" x14ac:dyDescent="0.25">
      <c r="A239" s="3" t="s">
        <v>1</v>
      </c>
      <c r="B239" s="3" t="s">
        <v>2</v>
      </c>
      <c r="C239" s="3" t="s">
        <v>3</v>
      </c>
      <c r="D239" s="3" t="s">
        <v>4</v>
      </c>
      <c r="E239" s="3" t="s">
        <v>5</v>
      </c>
      <c r="F239" s="3" t="s">
        <v>6</v>
      </c>
      <c r="G239" s="3" t="s">
        <v>7</v>
      </c>
      <c r="H239" s="3" t="s">
        <v>8</v>
      </c>
      <c r="I239" s="3" t="s">
        <v>9</v>
      </c>
      <c r="J239" s="3" t="s">
        <v>10</v>
      </c>
      <c r="K239" s="3" t="s">
        <v>11</v>
      </c>
      <c r="L239" s="9"/>
    </row>
    <row r="240" spans="1:12" x14ac:dyDescent="0.2">
      <c r="A240" s="10">
        <v>43374</v>
      </c>
      <c r="B240" s="6">
        <f t="shared" ref="B240:B270" si="12">C240+D240+E240+F240+G240+H240+I240+K240+J240</f>
        <v>43</v>
      </c>
      <c r="C240" s="7">
        <v>8</v>
      </c>
      <c r="D240" s="7">
        <v>3</v>
      </c>
      <c r="E240" s="7">
        <v>23</v>
      </c>
      <c r="F240" s="7">
        <v>2</v>
      </c>
      <c r="G240" s="7"/>
      <c r="H240" s="7">
        <v>4</v>
      </c>
      <c r="I240" s="7"/>
      <c r="J240" s="7">
        <v>3</v>
      </c>
      <c r="K240" s="7"/>
      <c r="L240" s="9"/>
    </row>
    <row r="241" spans="1:12" x14ac:dyDescent="0.2">
      <c r="A241" s="10">
        <v>43375</v>
      </c>
      <c r="B241" s="6">
        <f t="shared" si="12"/>
        <v>88</v>
      </c>
      <c r="C241" s="7">
        <v>21</v>
      </c>
      <c r="D241" s="7">
        <v>16</v>
      </c>
      <c r="E241" s="7">
        <v>22</v>
      </c>
      <c r="F241" s="7">
        <v>2</v>
      </c>
      <c r="G241" s="7">
        <v>12</v>
      </c>
      <c r="H241" s="7">
        <v>6</v>
      </c>
      <c r="I241" s="7"/>
      <c r="J241" s="7"/>
      <c r="K241" s="7">
        <v>9</v>
      </c>
      <c r="L241" s="9" t="s">
        <v>28</v>
      </c>
    </row>
    <row r="242" spans="1:12" x14ac:dyDescent="0.2">
      <c r="A242" s="10">
        <v>43376</v>
      </c>
      <c r="B242" s="6">
        <f t="shared" si="12"/>
        <v>98</v>
      </c>
      <c r="C242" s="7">
        <v>23</v>
      </c>
      <c r="D242" s="7">
        <v>13</v>
      </c>
      <c r="E242" s="7">
        <v>35</v>
      </c>
      <c r="F242" s="7"/>
      <c r="G242" s="7">
        <v>14</v>
      </c>
      <c r="H242" s="7"/>
      <c r="I242" s="7">
        <v>2</v>
      </c>
      <c r="J242" s="7">
        <v>3</v>
      </c>
      <c r="K242" s="7">
        <v>8</v>
      </c>
      <c r="L242" s="9" t="s">
        <v>335</v>
      </c>
    </row>
    <row r="243" spans="1:12" x14ac:dyDescent="0.2">
      <c r="A243" s="10">
        <v>43377</v>
      </c>
      <c r="B243" s="6">
        <f t="shared" si="12"/>
        <v>60</v>
      </c>
      <c r="C243" s="7">
        <v>22</v>
      </c>
      <c r="D243" s="7">
        <v>15</v>
      </c>
      <c r="E243" s="7">
        <v>17</v>
      </c>
      <c r="F243" s="7"/>
      <c r="G243" s="7">
        <v>4</v>
      </c>
      <c r="H243" s="7"/>
      <c r="I243" s="7"/>
      <c r="J243" s="7"/>
      <c r="K243" s="7">
        <v>2</v>
      </c>
      <c r="L243" s="9" t="s">
        <v>336</v>
      </c>
    </row>
    <row r="244" spans="1:12" x14ac:dyDescent="0.2">
      <c r="A244" s="10">
        <v>43378</v>
      </c>
      <c r="B244" s="6">
        <f t="shared" si="12"/>
        <v>77</v>
      </c>
      <c r="C244" s="7">
        <v>22</v>
      </c>
      <c r="D244" s="7">
        <v>14</v>
      </c>
      <c r="E244" s="7">
        <v>18</v>
      </c>
      <c r="F244" s="7">
        <v>2</v>
      </c>
      <c r="G244" s="7">
        <v>9</v>
      </c>
      <c r="H244" s="7"/>
      <c r="I244" s="7">
        <v>1</v>
      </c>
      <c r="J244" s="7">
        <v>2</v>
      </c>
      <c r="K244" s="7">
        <v>9</v>
      </c>
      <c r="L244" s="9" t="s">
        <v>337</v>
      </c>
    </row>
    <row r="245" spans="1:12" x14ac:dyDescent="0.2">
      <c r="A245" s="5">
        <v>43379</v>
      </c>
      <c r="B245" s="6">
        <f t="shared" si="12"/>
        <v>83</v>
      </c>
      <c r="C245" s="7">
        <v>41</v>
      </c>
      <c r="D245" s="7">
        <v>5</v>
      </c>
      <c r="E245" s="7">
        <v>20</v>
      </c>
      <c r="F245" s="7">
        <v>4</v>
      </c>
      <c r="G245" s="7">
        <v>8</v>
      </c>
      <c r="H245" s="7"/>
      <c r="I245" s="7">
        <v>1</v>
      </c>
      <c r="J245" s="7">
        <v>3</v>
      </c>
      <c r="K245" s="7">
        <v>1</v>
      </c>
      <c r="L245" s="9" t="s">
        <v>338</v>
      </c>
    </row>
    <row r="246" spans="1:12" x14ac:dyDescent="0.2">
      <c r="A246" s="5">
        <v>43380</v>
      </c>
      <c r="B246" s="6">
        <f t="shared" si="12"/>
        <v>47</v>
      </c>
      <c r="C246" s="7">
        <v>31</v>
      </c>
      <c r="D246" s="7">
        <v>4</v>
      </c>
      <c r="E246" s="7">
        <v>3</v>
      </c>
      <c r="F246" s="7">
        <v>4</v>
      </c>
      <c r="G246" s="7">
        <v>1</v>
      </c>
      <c r="H246" s="7"/>
      <c r="I246" s="7"/>
      <c r="J246" s="7"/>
      <c r="K246" s="7">
        <v>4</v>
      </c>
      <c r="L246" s="9" t="s">
        <v>339</v>
      </c>
    </row>
    <row r="247" spans="1:12" x14ac:dyDescent="0.2">
      <c r="A247" s="10">
        <v>43381</v>
      </c>
      <c r="B247" s="6">
        <f t="shared" si="12"/>
        <v>52</v>
      </c>
      <c r="C247" s="7">
        <v>21</v>
      </c>
      <c r="D247" s="7">
        <v>9</v>
      </c>
      <c r="E247" s="7">
        <v>12</v>
      </c>
      <c r="F247" s="7">
        <v>2</v>
      </c>
      <c r="G247" s="7">
        <v>2</v>
      </c>
      <c r="H247" s="7"/>
      <c r="I247" s="7"/>
      <c r="J247" s="7">
        <v>2</v>
      </c>
      <c r="K247" s="7">
        <v>4</v>
      </c>
      <c r="L247" s="9" t="s">
        <v>340</v>
      </c>
    </row>
    <row r="248" spans="1:12" x14ac:dyDescent="0.2">
      <c r="A248" s="10">
        <v>43382</v>
      </c>
      <c r="B248" s="6">
        <f t="shared" si="12"/>
        <v>58</v>
      </c>
      <c r="C248" s="7">
        <v>18</v>
      </c>
      <c r="D248" s="7">
        <v>14</v>
      </c>
      <c r="E248" s="7">
        <v>12</v>
      </c>
      <c r="F248" s="7">
        <v>4</v>
      </c>
      <c r="G248" s="7">
        <v>4</v>
      </c>
      <c r="H248" s="7"/>
      <c r="I248" s="7">
        <v>4</v>
      </c>
      <c r="J248" s="7"/>
      <c r="K248" s="7">
        <v>2</v>
      </c>
      <c r="L248" s="9" t="s">
        <v>26</v>
      </c>
    </row>
    <row r="249" spans="1:12" x14ac:dyDescent="0.2">
      <c r="A249" s="10">
        <v>43383</v>
      </c>
      <c r="B249" s="6">
        <f t="shared" si="12"/>
        <v>16</v>
      </c>
      <c r="C249" s="7">
        <v>1</v>
      </c>
      <c r="D249" s="7">
        <v>2</v>
      </c>
      <c r="E249" s="7">
        <v>7</v>
      </c>
      <c r="F249" s="7"/>
      <c r="G249" s="7">
        <v>2</v>
      </c>
      <c r="H249" s="7"/>
      <c r="I249" s="7"/>
      <c r="J249" s="7">
        <v>2</v>
      </c>
      <c r="K249" s="7">
        <v>2</v>
      </c>
      <c r="L249" s="9" t="s">
        <v>341</v>
      </c>
    </row>
    <row r="250" spans="1:12" x14ac:dyDescent="0.2">
      <c r="A250" s="10">
        <v>43384</v>
      </c>
      <c r="B250" s="6">
        <f t="shared" si="12"/>
        <v>9</v>
      </c>
      <c r="C250" s="7">
        <v>3</v>
      </c>
      <c r="D250" s="7">
        <v>2</v>
      </c>
      <c r="E250" s="7"/>
      <c r="F250" s="7"/>
      <c r="G250" s="7">
        <v>2</v>
      </c>
      <c r="H250" s="7"/>
      <c r="I250" s="7"/>
      <c r="J250" s="7">
        <v>2</v>
      </c>
      <c r="K250" s="7"/>
      <c r="L250" s="9"/>
    </row>
    <row r="251" spans="1:12" x14ac:dyDescent="0.2">
      <c r="A251" s="10">
        <v>43385</v>
      </c>
      <c r="B251" s="6">
        <f t="shared" si="12"/>
        <v>32</v>
      </c>
      <c r="C251" s="7">
        <v>7</v>
      </c>
      <c r="D251" s="7">
        <v>5</v>
      </c>
      <c r="E251" s="7">
        <v>14</v>
      </c>
      <c r="F251" s="7">
        <v>1</v>
      </c>
      <c r="G251" s="7">
        <v>1</v>
      </c>
      <c r="H251" s="7">
        <v>1</v>
      </c>
      <c r="I251" s="7"/>
      <c r="J251" s="7">
        <v>1</v>
      </c>
      <c r="K251" s="7">
        <v>2</v>
      </c>
      <c r="L251" s="9" t="s">
        <v>273</v>
      </c>
    </row>
    <row r="252" spans="1:12" x14ac:dyDescent="0.2">
      <c r="A252" s="5">
        <v>43386</v>
      </c>
      <c r="B252" s="6">
        <f t="shared" si="12"/>
        <v>81</v>
      </c>
      <c r="C252" s="7">
        <v>64</v>
      </c>
      <c r="D252" s="7">
        <v>4</v>
      </c>
      <c r="E252" s="7">
        <v>3</v>
      </c>
      <c r="F252" s="7">
        <v>6</v>
      </c>
      <c r="G252" s="7">
        <v>2</v>
      </c>
      <c r="H252" s="7"/>
      <c r="I252" s="7"/>
      <c r="J252" s="7">
        <v>2</v>
      </c>
      <c r="K252" s="7"/>
      <c r="L252" s="9"/>
    </row>
    <row r="253" spans="1:12" x14ac:dyDescent="0.2">
      <c r="A253" s="5">
        <v>43387</v>
      </c>
      <c r="B253" s="6">
        <f t="shared" si="12"/>
        <v>119</v>
      </c>
      <c r="C253" s="7">
        <v>93</v>
      </c>
      <c r="D253" s="7">
        <v>6</v>
      </c>
      <c r="E253" s="7">
        <v>11</v>
      </c>
      <c r="F253" s="7"/>
      <c r="G253" s="7">
        <v>2</v>
      </c>
      <c r="H253" s="7"/>
      <c r="I253" s="7"/>
      <c r="J253" s="7">
        <v>7</v>
      </c>
      <c r="K253" s="7"/>
      <c r="L253" s="9"/>
    </row>
    <row r="254" spans="1:12" x14ac:dyDescent="0.2">
      <c r="A254" s="10">
        <v>43388</v>
      </c>
      <c r="B254" s="6">
        <f t="shared" si="12"/>
        <v>16</v>
      </c>
      <c r="C254" s="7"/>
      <c r="D254" s="7">
        <v>4</v>
      </c>
      <c r="E254" s="7">
        <v>4</v>
      </c>
      <c r="F254" s="7"/>
      <c r="G254" s="7">
        <v>4</v>
      </c>
      <c r="H254" s="7">
        <v>2</v>
      </c>
      <c r="I254" s="7"/>
      <c r="J254" s="7">
        <v>2</v>
      </c>
      <c r="K254" s="7"/>
      <c r="L254" s="9"/>
    </row>
    <row r="255" spans="1:12" x14ac:dyDescent="0.2">
      <c r="A255" s="10">
        <v>43389</v>
      </c>
      <c r="B255" s="6">
        <f t="shared" si="12"/>
        <v>19</v>
      </c>
      <c r="C255" s="7"/>
      <c r="D255" s="7">
        <v>3</v>
      </c>
      <c r="E255" s="7">
        <v>5</v>
      </c>
      <c r="F255" s="7">
        <v>10</v>
      </c>
      <c r="G255" s="7"/>
      <c r="H255" s="7">
        <v>1</v>
      </c>
      <c r="I255" s="7"/>
      <c r="J255" s="7"/>
      <c r="K255" s="7"/>
      <c r="L255" s="9"/>
    </row>
    <row r="256" spans="1:12" x14ac:dyDescent="0.2">
      <c r="A256" s="10">
        <v>43390</v>
      </c>
      <c r="B256" s="6">
        <f t="shared" si="12"/>
        <v>30</v>
      </c>
      <c r="C256" s="7">
        <v>12</v>
      </c>
      <c r="D256" s="7">
        <v>9</v>
      </c>
      <c r="E256" s="7">
        <v>4</v>
      </c>
      <c r="F256" s="7">
        <v>3</v>
      </c>
      <c r="G256" s="7"/>
      <c r="H256" s="7"/>
      <c r="I256" s="7"/>
      <c r="J256" s="7"/>
      <c r="K256" s="7">
        <v>2</v>
      </c>
      <c r="L256" s="9" t="s">
        <v>273</v>
      </c>
    </row>
    <row r="257" spans="1:12" x14ac:dyDescent="0.2">
      <c r="A257" s="10">
        <v>43391</v>
      </c>
      <c r="B257" s="6">
        <f t="shared" si="12"/>
        <v>25</v>
      </c>
      <c r="C257" s="7">
        <v>7</v>
      </c>
      <c r="D257" s="7">
        <v>6</v>
      </c>
      <c r="E257" s="7">
        <v>6</v>
      </c>
      <c r="F257" s="7">
        <v>4</v>
      </c>
      <c r="G257" s="7">
        <v>2</v>
      </c>
      <c r="H257" s="7"/>
      <c r="I257" s="7"/>
      <c r="J257" s="7"/>
      <c r="K257" s="7"/>
      <c r="L257" s="9"/>
    </row>
    <row r="258" spans="1:12" x14ac:dyDescent="0.2">
      <c r="A258" s="10">
        <v>43392</v>
      </c>
      <c r="B258" s="6">
        <f t="shared" si="12"/>
        <v>43</v>
      </c>
      <c r="C258" s="7">
        <v>22</v>
      </c>
      <c r="D258" s="7">
        <v>2</v>
      </c>
      <c r="E258" s="7">
        <v>12</v>
      </c>
      <c r="F258" s="7">
        <v>2</v>
      </c>
      <c r="G258" s="7"/>
      <c r="H258" s="7">
        <v>1</v>
      </c>
      <c r="I258" s="7">
        <v>3</v>
      </c>
      <c r="J258" s="7"/>
      <c r="K258" s="7">
        <v>1</v>
      </c>
      <c r="L258" s="9" t="s">
        <v>272</v>
      </c>
    </row>
    <row r="259" spans="1:12" x14ac:dyDescent="0.2">
      <c r="A259" s="5">
        <v>43393</v>
      </c>
      <c r="B259" s="6">
        <f t="shared" si="12"/>
        <v>94</v>
      </c>
      <c r="C259" s="7">
        <v>73</v>
      </c>
      <c r="D259" s="7">
        <v>3</v>
      </c>
      <c r="E259" s="7">
        <v>9</v>
      </c>
      <c r="F259" s="7">
        <v>3</v>
      </c>
      <c r="G259" s="7"/>
      <c r="H259" s="7"/>
      <c r="I259" s="7">
        <v>3</v>
      </c>
      <c r="J259" s="7"/>
      <c r="K259" s="7">
        <v>3</v>
      </c>
      <c r="L259" s="9" t="s">
        <v>323</v>
      </c>
    </row>
    <row r="260" spans="1:12" x14ac:dyDescent="0.2">
      <c r="A260" s="5">
        <v>43394</v>
      </c>
      <c r="B260" s="6">
        <f t="shared" si="12"/>
        <v>116</v>
      </c>
      <c r="C260" s="7">
        <v>97</v>
      </c>
      <c r="D260" s="7">
        <v>7</v>
      </c>
      <c r="E260" s="7">
        <v>10</v>
      </c>
      <c r="F260" s="7">
        <v>2</v>
      </c>
      <c r="G260" s="7"/>
      <c r="H260" s="7"/>
      <c r="I260" s="7"/>
      <c r="J260" s="7"/>
      <c r="K260" s="7"/>
      <c r="L260" s="9"/>
    </row>
    <row r="261" spans="1:12" x14ac:dyDescent="0.2">
      <c r="A261" s="10">
        <v>43395</v>
      </c>
      <c r="B261" s="6">
        <f t="shared" si="12"/>
        <v>38</v>
      </c>
      <c r="C261" s="7">
        <v>17</v>
      </c>
      <c r="D261" s="7">
        <v>10</v>
      </c>
      <c r="E261" s="7">
        <v>6</v>
      </c>
      <c r="F261" s="7">
        <v>1</v>
      </c>
      <c r="G261" s="7">
        <v>2</v>
      </c>
      <c r="H261" s="7">
        <v>2</v>
      </c>
      <c r="I261" s="7"/>
      <c r="J261" s="7"/>
      <c r="K261" s="7"/>
      <c r="L261" s="9"/>
    </row>
    <row r="262" spans="1:12" x14ac:dyDescent="0.2">
      <c r="A262" s="10">
        <v>43396</v>
      </c>
      <c r="B262" s="6">
        <f t="shared" si="12"/>
        <v>23</v>
      </c>
      <c r="C262" s="7">
        <v>3</v>
      </c>
      <c r="D262" s="7">
        <v>5</v>
      </c>
      <c r="E262" s="7">
        <v>2</v>
      </c>
      <c r="F262" s="7">
        <v>2</v>
      </c>
      <c r="G262" s="7">
        <v>2</v>
      </c>
      <c r="H262" s="7">
        <v>9</v>
      </c>
      <c r="I262" s="7"/>
      <c r="J262" s="7"/>
      <c r="K262" s="7"/>
      <c r="L262" s="9"/>
    </row>
    <row r="263" spans="1:12" x14ac:dyDescent="0.2">
      <c r="A263" s="10">
        <v>43397</v>
      </c>
      <c r="B263" s="6">
        <f t="shared" si="12"/>
        <v>48</v>
      </c>
      <c r="C263" s="7">
        <v>20</v>
      </c>
      <c r="D263" s="7">
        <v>14</v>
      </c>
      <c r="E263" s="7">
        <v>6</v>
      </c>
      <c r="F263" s="7">
        <v>4</v>
      </c>
      <c r="G263" s="7">
        <v>2</v>
      </c>
      <c r="H263" s="7"/>
      <c r="I263" s="7"/>
      <c r="J263" s="7"/>
      <c r="K263" s="7">
        <v>2</v>
      </c>
      <c r="L263" s="9" t="s">
        <v>515</v>
      </c>
    </row>
    <row r="264" spans="1:12" x14ac:dyDescent="0.2">
      <c r="A264" s="10">
        <v>43398</v>
      </c>
      <c r="B264" s="6">
        <f t="shared" si="12"/>
        <v>24</v>
      </c>
      <c r="C264" s="7">
        <v>12</v>
      </c>
      <c r="D264" s="7">
        <v>4</v>
      </c>
      <c r="E264" s="7">
        <v>1</v>
      </c>
      <c r="F264" s="7">
        <v>2</v>
      </c>
      <c r="G264" s="7"/>
      <c r="H264" s="7"/>
      <c r="I264" s="7">
        <v>2</v>
      </c>
      <c r="J264" s="7"/>
      <c r="K264" s="7">
        <v>3</v>
      </c>
      <c r="L264" s="9" t="s">
        <v>342</v>
      </c>
    </row>
    <row r="265" spans="1:12" x14ac:dyDescent="0.2">
      <c r="A265" s="10">
        <v>43399</v>
      </c>
      <c r="B265" s="6">
        <f t="shared" si="12"/>
        <v>28</v>
      </c>
      <c r="C265" s="7">
        <v>7</v>
      </c>
      <c r="D265" s="7">
        <v>5</v>
      </c>
      <c r="E265" s="7">
        <v>5</v>
      </c>
      <c r="F265" s="7"/>
      <c r="G265" s="7">
        <v>4</v>
      </c>
      <c r="H265" s="7">
        <v>2</v>
      </c>
      <c r="I265" s="7"/>
      <c r="J265" s="7">
        <v>4</v>
      </c>
      <c r="K265" s="7">
        <v>1</v>
      </c>
      <c r="L265" s="9" t="s">
        <v>145</v>
      </c>
    </row>
    <row r="266" spans="1:12" x14ac:dyDescent="0.2">
      <c r="A266" s="5">
        <v>43400</v>
      </c>
      <c r="B266" s="6">
        <f t="shared" si="12"/>
        <v>23</v>
      </c>
      <c r="C266" s="7">
        <v>20</v>
      </c>
      <c r="D266" s="7"/>
      <c r="E266" s="7"/>
      <c r="F266" s="7"/>
      <c r="G266" s="7">
        <v>3</v>
      </c>
      <c r="H266" s="7"/>
      <c r="I266" s="7"/>
      <c r="J266" s="7"/>
      <c r="K266" s="7"/>
      <c r="L266" s="9"/>
    </row>
    <row r="267" spans="1:12" x14ac:dyDescent="0.2">
      <c r="A267" s="5">
        <v>43401</v>
      </c>
      <c r="B267" s="6">
        <f t="shared" si="12"/>
        <v>6</v>
      </c>
      <c r="C267" s="7">
        <v>4</v>
      </c>
      <c r="D267" s="7"/>
      <c r="E267" s="7">
        <v>2</v>
      </c>
      <c r="F267" s="7"/>
      <c r="G267" s="7"/>
      <c r="H267" s="7"/>
      <c r="I267" s="7"/>
      <c r="J267" s="7"/>
      <c r="K267" s="7"/>
      <c r="L267" s="9"/>
    </row>
    <row r="268" spans="1:12" x14ac:dyDescent="0.2">
      <c r="A268" s="10">
        <v>43402</v>
      </c>
      <c r="B268" s="6">
        <f t="shared" si="12"/>
        <v>2</v>
      </c>
      <c r="C268" s="7">
        <v>2</v>
      </c>
      <c r="D268" s="7"/>
      <c r="E268" s="7"/>
      <c r="F268" s="7"/>
      <c r="G268" s="7"/>
      <c r="H268" s="7"/>
      <c r="I268" s="7"/>
      <c r="J268" s="7"/>
      <c r="K268" s="7"/>
      <c r="L268" s="9"/>
    </row>
    <row r="269" spans="1:12" x14ac:dyDescent="0.2">
      <c r="A269" s="10">
        <v>43403</v>
      </c>
      <c r="B269" s="6">
        <f t="shared" si="12"/>
        <v>10</v>
      </c>
      <c r="C269" s="7"/>
      <c r="D269" s="7">
        <v>2</v>
      </c>
      <c r="E269" s="7">
        <v>6</v>
      </c>
      <c r="F269" s="7">
        <v>2</v>
      </c>
      <c r="G269" s="7"/>
      <c r="H269" s="7"/>
      <c r="I269" s="7"/>
      <c r="J269" s="7"/>
      <c r="K269" s="7"/>
      <c r="L269" s="9"/>
    </row>
    <row r="270" spans="1:12" x14ac:dyDescent="0.2">
      <c r="A270" s="10">
        <v>43404</v>
      </c>
      <c r="B270" s="6">
        <f t="shared" si="12"/>
        <v>8</v>
      </c>
      <c r="C270" s="7">
        <v>3</v>
      </c>
      <c r="D270" s="7">
        <v>1</v>
      </c>
      <c r="E270" s="7">
        <v>2</v>
      </c>
      <c r="F270" s="7"/>
      <c r="G270" s="7"/>
      <c r="H270" s="7">
        <v>2</v>
      </c>
      <c r="I270" s="7"/>
      <c r="J270" s="7"/>
      <c r="K270" s="7"/>
      <c r="L270" s="9"/>
    </row>
    <row r="271" spans="1:12" x14ac:dyDescent="0.2">
      <c r="A271" s="12" t="s">
        <v>20</v>
      </c>
      <c r="B271" s="12">
        <f t="shared" ref="B271:K271" si="13">SUM(B240:B270)</f>
        <v>1416</v>
      </c>
      <c r="C271" s="12">
        <f t="shared" si="13"/>
        <v>674</v>
      </c>
      <c r="D271" s="12">
        <f t="shared" si="13"/>
        <v>187</v>
      </c>
      <c r="E271" s="12">
        <f t="shared" si="13"/>
        <v>277</v>
      </c>
      <c r="F271" s="12">
        <f t="shared" si="13"/>
        <v>62</v>
      </c>
      <c r="G271" s="12">
        <f t="shared" si="13"/>
        <v>82</v>
      </c>
      <c r="H271" s="12">
        <f t="shared" si="13"/>
        <v>30</v>
      </c>
      <c r="I271" s="12">
        <f t="shared" si="13"/>
        <v>16</v>
      </c>
      <c r="J271" s="12">
        <f t="shared" si="13"/>
        <v>33</v>
      </c>
      <c r="K271" s="12">
        <f t="shared" si="13"/>
        <v>55</v>
      </c>
      <c r="L271" s="32"/>
    </row>
    <row r="272" spans="1:12" x14ac:dyDescent="0.2">
      <c r="A272" s="6"/>
      <c r="B272" s="6"/>
      <c r="C272" s="7"/>
      <c r="D272" s="7"/>
      <c r="E272" s="7"/>
      <c r="F272" s="7"/>
      <c r="G272" s="7"/>
      <c r="H272" s="7"/>
      <c r="I272" s="7"/>
      <c r="J272" s="7"/>
      <c r="K272" s="7"/>
      <c r="L272" s="9"/>
    </row>
    <row r="273" spans="1:12" ht="25.5" x14ac:dyDescent="0.2">
      <c r="A273" s="30" t="s">
        <v>343</v>
      </c>
      <c r="B273" s="12">
        <f>SUM(C273:K273)</f>
        <v>20465</v>
      </c>
      <c r="C273" s="12">
        <f t="shared" ref="C273:K273" si="14">C271+C237+C204+C170+C136+C103+C69+C36+C24+C11</f>
        <v>9535</v>
      </c>
      <c r="D273" s="12">
        <f t="shared" si="14"/>
        <v>3974</v>
      </c>
      <c r="E273" s="12">
        <f t="shared" si="14"/>
        <v>3154</v>
      </c>
      <c r="F273" s="12">
        <f t="shared" si="14"/>
        <v>790</v>
      </c>
      <c r="G273" s="12">
        <f t="shared" si="14"/>
        <v>499</v>
      </c>
      <c r="H273" s="12">
        <f t="shared" si="14"/>
        <v>720</v>
      </c>
      <c r="I273" s="12">
        <f t="shared" si="14"/>
        <v>445</v>
      </c>
      <c r="J273" s="12">
        <f t="shared" si="14"/>
        <v>201</v>
      </c>
      <c r="K273" s="12">
        <f t="shared" si="14"/>
        <v>1147</v>
      </c>
      <c r="L273" s="9"/>
    </row>
    <row r="274" spans="1:12" ht="15" x14ac:dyDescent="0.25">
      <c r="A274" s="3"/>
      <c r="B274" s="3" t="s">
        <v>64</v>
      </c>
      <c r="C274" s="3" t="s">
        <v>3</v>
      </c>
      <c r="D274" s="3" t="s">
        <v>4</v>
      </c>
      <c r="E274" s="3" t="s">
        <v>5</v>
      </c>
      <c r="F274" s="3" t="s">
        <v>6</v>
      </c>
      <c r="G274" s="3" t="s">
        <v>7</v>
      </c>
      <c r="H274" s="3" t="s">
        <v>8</v>
      </c>
      <c r="I274" s="3" t="s">
        <v>9</v>
      </c>
      <c r="J274" s="3" t="s">
        <v>10</v>
      </c>
      <c r="K274" s="3" t="s">
        <v>11</v>
      </c>
      <c r="L274" s="9"/>
    </row>
    <row r="275" spans="1:12" x14ac:dyDescent="0.2">
      <c r="A275" s="64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36"/>
    </row>
    <row r="276" spans="1:12" ht="18.75" x14ac:dyDescent="0.3">
      <c r="A276" s="239" t="s">
        <v>344</v>
      </c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  <c r="L276" s="36"/>
    </row>
    <row r="277" spans="1:12" ht="15" x14ac:dyDescent="0.25">
      <c r="A277" s="66" t="s">
        <v>1</v>
      </c>
      <c r="B277" s="66" t="s">
        <v>2</v>
      </c>
      <c r="C277" s="66" t="s">
        <v>3</v>
      </c>
      <c r="D277" s="66" t="s">
        <v>4</v>
      </c>
      <c r="E277" s="66" t="s">
        <v>5</v>
      </c>
      <c r="F277" s="66" t="s">
        <v>6</v>
      </c>
      <c r="G277" s="66" t="s">
        <v>7</v>
      </c>
      <c r="H277" s="66" t="s">
        <v>8</v>
      </c>
      <c r="I277" s="66" t="s">
        <v>9</v>
      </c>
      <c r="J277" s="66" t="s">
        <v>10</v>
      </c>
      <c r="K277" s="66" t="s">
        <v>11</v>
      </c>
      <c r="L277" s="36"/>
    </row>
    <row r="278" spans="1:12" x14ac:dyDescent="0.2">
      <c r="A278" s="67">
        <v>43405</v>
      </c>
      <c r="B278" s="68">
        <f t="shared" ref="B278:B287" si="15">C278+D278+E278+F278+G278+H278+I278+J278+K278</f>
        <v>15</v>
      </c>
      <c r="C278" s="69">
        <v>11</v>
      </c>
      <c r="D278" s="69">
        <v>2</v>
      </c>
      <c r="E278" s="69"/>
      <c r="F278" s="69"/>
      <c r="G278" s="69"/>
      <c r="H278" s="69"/>
      <c r="I278" s="69">
        <v>2</v>
      </c>
      <c r="J278" s="69"/>
      <c r="K278" s="69"/>
      <c r="L278" s="36"/>
    </row>
    <row r="279" spans="1:12" x14ac:dyDescent="0.2">
      <c r="A279" s="70">
        <v>43406</v>
      </c>
      <c r="B279" s="68">
        <f t="shared" si="15"/>
        <v>71</v>
      </c>
      <c r="C279" s="69">
        <v>53</v>
      </c>
      <c r="D279" s="69">
        <v>6</v>
      </c>
      <c r="E279" s="69">
        <v>4</v>
      </c>
      <c r="F279" s="69"/>
      <c r="G279" s="69"/>
      <c r="H279" s="69"/>
      <c r="I279" s="69">
        <v>8</v>
      </c>
      <c r="J279" s="69"/>
      <c r="K279" s="69"/>
      <c r="L279" s="36"/>
    </row>
    <row r="280" spans="1:12" x14ac:dyDescent="0.2">
      <c r="A280" s="67">
        <v>43407</v>
      </c>
      <c r="B280" s="68">
        <f t="shared" si="15"/>
        <v>48</v>
      </c>
      <c r="C280" s="69">
        <v>36</v>
      </c>
      <c r="D280" s="69">
        <v>9</v>
      </c>
      <c r="E280" s="69"/>
      <c r="F280" s="69">
        <v>1</v>
      </c>
      <c r="G280" s="69"/>
      <c r="H280" s="69"/>
      <c r="I280" s="69">
        <v>2</v>
      </c>
      <c r="J280" s="69"/>
      <c r="K280" s="69"/>
      <c r="L280" s="36"/>
    </row>
    <row r="281" spans="1:12" x14ac:dyDescent="0.2">
      <c r="A281" s="67">
        <v>43408</v>
      </c>
      <c r="B281" s="68">
        <f t="shared" si="15"/>
        <v>25</v>
      </c>
      <c r="C281" s="69">
        <v>21</v>
      </c>
      <c r="D281" s="69"/>
      <c r="E281" s="69">
        <v>2</v>
      </c>
      <c r="F281" s="69"/>
      <c r="G281" s="69"/>
      <c r="H281" s="69"/>
      <c r="I281" s="69"/>
      <c r="J281" s="69"/>
      <c r="K281" s="69">
        <v>2</v>
      </c>
      <c r="L281" s="36" t="s">
        <v>116</v>
      </c>
    </row>
    <row r="282" spans="1:12" x14ac:dyDescent="0.2">
      <c r="A282" s="67">
        <v>43414</v>
      </c>
      <c r="B282" s="68">
        <f t="shared" si="15"/>
        <v>8</v>
      </c>
      <c r="C282" s="69">
        <v>8</v>
      </c>
      <c r="D282" s="71"/>
      <c r="E282" s="71"/>
      <c r="F282" s="71"/>
      <c r="G282" s="71"/>
      <c r="H282" s="71"/>
      <c r="I282" s="71"/>
      <c r="J282" s="71"/>
      <c r="K282" s="71"/>
      <c r="L282" s="36"/>
    </row>
    <row r="283" spans="1:12" x14ac:dyDescent="0.2">
      <c r="A283" s="67">
        <v>43415</v>
      </c>
      <c r="B283" s="68">
        <f t="shared" si="15"/>
        <v>8</v>
      </c>
      <c r="C283" s="69">
        <v>4</v>
      </c>
      <c r="D283" s="71"/>
      <c r="E283" s="69"/>
      <c r="F283" s="69">
        <v>3</v>
      </c>
      <c r="G283" s="71"/>
      <c r="H283" s="71"/>
      <c r="I283" s="69">
        <v>1</v>
      </c>
      <c r="J283" s="71"/>
      <c r="K283" s="69"/>
      <c r="L283" s="36"/>
    </row>
    <row r="284" spans="1:12" x14ac:dyDescent="0.2">
      <c r="A284" s="67">
        <v>43421</v>
      </c>
      <c r="B284" s="68">
        <f t="shared" si="15"/>
        <v>27</v>
      </c>
      <c r="C284" s="69">
        <v>27</v>
      </c>
      <c r="D284" s="69"/>
      <c r="E284" s="69"/>
      <c r="F284" s="69"/>
      <c r="G284" s="71"/>
      <c r="H284" s="71"/>
      <c r="I284" s="69"/>
      <c r="J284" s="71"/>
      <c r="K284" s="69"/>
      <c r="L284" s="36"/>
    </row>
    <row r="285" spans="1:12" x14ac:dyDescent="0.2">
      <c r="A285" s="67">
        <v>43422</v>
      </c>
      <c r="B285" s="68">
        <f t="shared" si="15"/>
        <v>42</v>
      </c>
      <c r="C285" s="69">
        <v>40</v>
      </c>
      <c r="D285" s="69"/>
      <c r="E285" s="69"/>
      <c r="F285" s="69"/>
      <c r="G285" s="71"/>
      <c r="H285" s="71"/>
      <c r="I285" s="69">
        <v>2</v>
      </c>
      <c r="J285" s="71"/>
      <c r="K285" s="69"/>
      <c r="L285" s="36"/>
    </row>
    <row r="286" spans="1:12" ht="12.6" customHeight="1" x14ac:dyDescent="0.2">
      <c r="A286" s="67">
        <v>43428</v>
      </c>
      <c r="B286" s="68">
        <f t="shared" si="15"/>
        <v>16</v>
      </c>
      <c r="C286" s="69">
        <v>12</v>
      </c>
      <c r="D286" s="69">
        <v>2</v>
      </c>
      <c r="E286" s="69"/>
      <c r="F286" s="69">
        <v>2</v>
      </c>
      <c r="G286" s="69"/>
      <c r="H286" s="69"/>
      <c r="I286" s="69"/>
      <c r="J286" s="69"/>
      <c r="K286" s="69"/>
    </row>
    <row r="287" spans="1:12" x14ac:dyDescent="0.2">
      <c r="A287" s="67">
        <v>43429</v>
      </c>
      <c r="B287" s="68">
        <f t="shared" si="15"/>
        <v>21</v>
      </c>
      <c r="C287" s="69">
        <v>21</v>
      </c>
      <c r="D287" s="69"/>
      <c r="E287" s="69"/>
      <c r="F287" s="69"/>
      <c r="G287" s="69"/>
      <c r="H287" s="69"/>
      <c r="I287" s="69"/>
      <c r="J287" s="69"/>
      <c r="K287" s="69"/>
    </row>
    <row r="288" spans="1:12" x14ac:dyDescent="0.2">
      <c r="A288" s="68" t="s">
        <v>62</v>
      </c>
      <c r="B288" s="68">
        <f t="shared" ref="B288:K288" si="16">SUM(B278:B287)</f>
        <v>281</v>
      </c>
      <c r="C288" s="68">
        <f t="shared" si="16"/>
        <v>233</v>
      </c>
      <c r="D288" s="68">
        <f t="shared" si="16"/>
        <v>19</v>
      </c>
      <c r="E288" s="68">
        <f t="shared" si="16"/>
        <v>6</v>
      </c>
      <c r="F288" s="68">
        <f t="shared" si="16"/>
        <v>6</v>
      </c>
      <c r="G288" s="68">
        <f t="shared" si="16"/>
        <v>0</v>
      </c>
      <c r="H288" s="68">
        <f t="shared" si="16"/>
        <v>0</v>
      </c>
      <c r="I288" s="68">
        <f t="shared" si="16"/>
        <v>15</v>
      </c>
      <c r="J288" s="68">
        <f t="shared" si="16"/>
        <v>0</v>
      </c>
      <c r="K288" s="68">
        <f t="shared" si="16"/>
        <v>2</v>
      </c>
    </row>
    <row r="289" spans="1:58" ht="18.75" x14ac:dyDescent="0.3">
      <c r="A289" s="236" t="s">
        <v>345</v>
      </c>
      <c r="B289" s="236"/>
      <c r="C289" s="236"/>
      <c r="D289" s="236"/>
      <c r="E289" s="236"/>
      <c r="F289" s="236"/>
      <c r="G289" s="236"/>
      <c r="H289" s="236"/>
      <c r="I289" s="236"/>
      <c r="J289" s="236"/>
      <c r="K289" s="236"/>
    </row>
    <row r="290" spans="1:58" x14ac:dyDescent="0.2">
      <c r="A290" s="70" t="s">
        <v>1</v>
      </c>
      <c r="B290" s="68" t="s">
        <v>2</v>
      </c>
      <c r="C290" s="69" t="s">
        <v>3</v>
      </c>
      <c r="D290" s="69" t="s">
        <v>4</v>
      </c>
      <c r="E290" s="69" t="s">
        <v>5</v>
      </c>
      <c r="F290" s="70" t="s">
        <v>6</v>
      </c>
      <c r="G290" s="69" t="s">
        <v>7</v>
      </c>
      <c r="H290" s="69" t="s">
        <v>8</v>
      </c>
      <c r="I290" s="69" t="s">
        <v>9</v>
      </c>
      <c r="J290" s="69" t="s">
        <v>10</v>
      </c>
      <c r="K290" s="69" t="s">
        <v>11</v>
      </c>
      <c r="L290" s="36"/>
    </row>
    <row r="291" spans="1:58" x14ac:dyDescent="0.2">
      <c r="A291" s="72">
        <v>43435</v>
      </c>
      <c r="B291" s="69">
        <f t="shared" ref="B291:B300" si="17">SUM(C291:K291)</f>
        <v>9</v>
      </c>
      <c r="C291" s="69">
        <v>7</v>
      </c>
      <c r="D291" s="69">
        <v>2</v>
      </c>
      <c r="E291" s="69"/>
      <c r="F291" s="69"/>
      <c r="G291" s="69"/>
      <c r="H291" s="69"/>
      <c r="I291" s="69"/>
      <c r="J291" s="69"/>
      <c r="K291" s="69"/>
      <c r="L291" s="36"/>
    </row>
    <row r="292" spans="1:58" x14ac:dyDescent="0.2">
      <c r="A292" s="72">
        <v>43436</v>
      </c>
      <c r="B292" s="69">
        <f t="shared" si="17"/>
        <v>8</v>
      </c>
      <c r="C292" s="69">
        <v>8</v>
      </c>
      <c r="D292" s="69"/>
      <c r="E292" s="69"/>
      <c r="F292" s="69"/>
      <c r="G292" s="69"/>
      <c r="H292" s="69"/>
      <c r="I292" s="69"/>
      <c r="J292" s="69"/>
      <c r="K292" s="69"/>
      <c r="L292" s="36"/>
    </row>
    <row r="293" spans="1:58" s="74" customFormat="1" ht="12.6" customHeight="1" x14ac:dyDescent="0.25">
      <c r="A293" s="72">
        <v>43442</v>
      </c>
      <c r="B293" s="69">
        <f t="shared" si="17"/>
        <v>70</v>
      </c>
      <c r="C293" s="69">
        <v>64</v>
      </c>
      <c r="D293" s="69">
        <v>2</v>
      </c>
      <c r="E293" s="73"/>
      <c r="F293" s="73"/>
      <c r="G293" s="73"/>
      <c r="H293" s="73"/>
      <c r="I293" s="69">
        <v>4</v>
      </c>
      <c r="J293" s="73"/>
      <c r="K293" s="73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5"/>
      <c r="AR293" s="35"/>
      <c r="AS293" s="35"/>
      <c r="AT293" s="35"/>
      <c r="AU293" s="35"/>
      <c r="AV293" s="35"/>
      <c r="AW293" s="35"/>
      <c r="AX293" s="35"/>
      <c r="AY293" s="35"/>
      <c r="AZ293" s="35"/>
      <c r="BA293" s="35"/>
      <c r="BB293" s="35"/>
      <c r="BC293" s="35"/>
      <c r="BD293" s="35"/>
      <c r="BE293" s="35"/>
      <c r="BF293" s="35"/>
    </row>
    <row r="294" spans="1:58" x14ac:dyDescent="0.2">
      <c r="A294" s="72">
        <v>43443</v>
      </c>
      <c r="B294" s="69">
        <f t="shared" si="17"/>
        <v>36</v>
      </c>
      <c r="C294" s="69">
        <v>32</v>
      </c>
      <c r="D294" s="69">
        <v>2</v>
      </c>
      <c r="E294" s="69">
        <v>2</v>
      </c>
      <c r="F294" s="69"/>
      <c r="G294" s="69"/>
      <c r="H294" s="69"/>
      <c r="I294" s="69"/>
      <c r="J294" s="69"/>
      <c r="K294" s="69"/>
      <c r="L294" s="36"/>
    </row>
    <row r="295" spans="1:58" x14ac:dyDescent="0.2">
      <c r="A295" s="67">
        <v>43449</v>
      </c>
      <c r="B295" s="69">
        <f t="shared" si="17"/>
        <v>13</v>
      </c>
      <c r="C295" s="69">
        <v>11</v>
      </c>
      <c r="D295" s="69"/>
      <c r="E295" s="69"/>
      <c r="F295" s="69"/>
      <c r="G295" s="69"/>
      <c r="H295" s="69"/>
      <c r="I295" s="69">
        <v>2</v>
      </c>
      <c r="J295" s="69"/>
      <c r="K295" s="69"/>
      <c r="L295" s="36"/>
    </row>
    <row r="296" spans="1:58" x14ac:dyDescent="0.2">
      <c r="A296" s="67">
        <v>43450</v>
      </c>
      <c r="B296" s="69">
        <f t="shared" si="17"/>
        <v>2</v>
      </c>
      <c r="C296" s="69">
        <v>2</v>
      </c>
      <c r="D296" s="69"/>
      <c r="E296" s="69"/>
      <c r="F296" s="69"/>
      <c r="G296" s="69"/>
      <c r="H296" s="69"/>
      <c r="I296" s="69"/>
      <c r="J296" s="69"/>
      <c r="K296" s="69"/>
      <c r="L296" s="36"/>
    </row>
    <row r="297" spans="1:58" x14ac:dyDescent="0.2">
      <c r="A297" s="67">
        <v>43456</v>
      </c>
      <c r="B297" s="69">
        <f t="shared" si="17"/>
        <v>5</v>
      </c>
      <c r="C297" s="69">
        <v>5</v>
      </c>
      <c r="D297" s="69"/>
      <c r="E297" s="69"/>
      <c r="F297" s="69"/>
      <c r="G297" s="69"/>
      <c r="H297" s="69"/>
      <c r="I297" s="69"/>
      <c r="J297" s="69"/>
      <c r="K297" s="69"/>
      <c r="L297" s="36"/>
    </row>
    <row r="298" spans="1:58" x14ac:dyDescent="0.2">
      <c r="A298" s="67">
        <v>43457</v>
      </c>
      <c r="B298" s="69">
        <f t="shared" si="17"/>
        <v>7</v>
      </c>
      <c r="C298" s="69">
        <v>5</v>
      </c>
      <c r="D298" s="69"/>
      <c r="E298" s="69">
        <v>2</v>
      </c>
      <c r="F298" s="69"/>
      <c r="G298" s="69"/>
      <c r="H298" s="69"/>
      <c r="I298" s="69"/>
      <c r="J298" s="69"/>
      <c r="K298" s="69"/>
      <c r="L298" s="36"/>
    </row>
    <row r="299" spans="1:58" x14ac:dyDescent="0.2">
      <c r="A299" s="67">
        <v>43463</v>
      </c>
      <c r="B299" s="69">
        <f t="shared" si="17"/>
        <v>56</v>
      </c>
      <c r="C299" s="69">
        <v>56</v>
      </c>
      <c r="D299" s="69"/>
      <c r="E299" s="69"/>
      <c r="F299" s="69"/>
      <c r="G299" s="69"/>
      <c r="H299" s="69"/>
      <c r="I299" s="69"/>
      <c r="J299" s="69"/>
      <c r="K299" s="69"/>
      <c r="L299" s="36"/>
    </row>
    <row r="300" spans="1:58" x14ac:dyDescent="0.2">
      <c r="A300" s="67">
        <v>43464</v>
      </c>
      <c r="B300" s="69">
        <f t="shared" si="17"/>
        <v>47</v>
      </c>
      <c r="C300" s="69">
        <v>38</v>
      </c>
      <c r="D300" s="69"/>
      <c r="E300" s="69">
        <v>5</v>
      </c>
      <c r="F300" s="69">
        <v>2</v>
      </c>
      <c r="G300" s="69">
        <v>2</v>
      </c>
      <c r="H300" s="69"/>
      <c r="I300" s="69"/>
      <c r="J300" s="69"/>
      <c r="K300" s="69"/>
      <c r="L300" s="36"/>
    </row>
    <row r="301" spans="1:58" x14ac:dyDescent="0.2">
      <c r="A301" s="69" t="s">
        <v>20</v>
      </c>
      <c r="B301" s="69">
        <f t="shared" ref="B301:K301" si="18">SUM(B291:B300)</f>
        <v>253</v>
      </c>
      <c r="C301" s="69">
        <f t="shared" si="18"/>
        <v>228</v>
      </c>
      <c r="D301" s="69">
        <f t="shared" si="18"/>
        <v>6</v>
      </c>
      <c r="E301" s="69">
        <f t="shared" si="18"/>
        <v>9</v>
      </c>
      <c r="F301" s="69">
        <f t="shared" si="18"/>
        <v>2</v>
      </c>
      <c r="G301" s="69">
        <f t="shared" si="18"/>
        <v>2</v>
      </c>
      <c r="H301" s="69">
        <f t="shared" si="18"/>
        <v>0</v>
      </c>
      <c r="I301" s="69">
        <f t="shared" si="18"/>
        <v>6</v>
      </c>
      <c r="J301" s="69">
        <f t="shared" si="18"/>
        <v>0</v>
      </c>
      <c r="K301" s="69">
        <f t="shared" si="18"/>
        <v>0</v>
      </c>
      <c r="L301" s="36"/>
    </row>
    <row r="302" spans="1:58" x14ac:dyDescent="0.2">
      <c r="A302" s="69"/>
      <c r="B302" s="69" t="s">
        <v>64</v>
      </c>
      <c r="C302" s="69" t="s">
        <v>3</v>
      </c>
      <c r="D302" s="69" t="s">
        <v>4</v>
      </c>
      <c r="E302" s="69" t="s">
        <v>5</v>
      </c>
      <c r="F302" s="69" t="s">
        <v>6</v>
      </c>
      <c r="G302" s="69" t="s">
        <v>7</v>
      </c>
      <c r="H302" s="69" t="s">
        <v>8</v>
      </c>
      <c r="I302" s="69" t="s">
        <v>9</v>
      </c>
      <c r="J302" s="69" t="s">
        <v>10</v>
      </c>
      <c r="K302" s="69" t="s">
        <v>212</v>
      </c>
      <c r="L302" s="36"/>
    </row>
    <row r="303" spans="1:58" ht="34.35" customHeight="1" x14ac:dyDescent="0.2">
      <c r="A303" s="49" t="s">
        <v>346</v>
      </c>
      <c r="B303" s="75">
        <f t="shared" ref="B303:K303" si="19">SUM(B301+B288+B273)</f>
        <v>20999</v>
      </c>
      <c r="C303" s="75">
        <f t="shared" si="19"/>
        <v>9996</v>
      </c>
      <c r="D303" s="75">
        <f t="shared" si="19"/>
        <v>3999</v>
      </c>
      <c r="E303" s="75">
        <f t="shared" si="19"/>
        <v>3169</v>
      </c>
      <c r="F303" s="75">
        <f t="shared" si="19"/>
        <v>798</v>
      </c>
      <c r="G303" s="75">
        <f t="shared" si="19"/>
        <v>501</v>
      </c>
      <c r="H303" s="75">
        <f t="shared" si="19"/>
        <v>720</v>
      </c>
      <c r="I303" s="75">
        <f t="shared" si="19"/>
        <v>466</v>
      </c>
      <c r="J303" s="75">
        <f t="shared" si="19"/>
        <v>201</v>
      </c>
      <c r="K303" s="75">
        <f t="shared" si="19"/>
        <v>1149</v>
      </c>
      <c r="L303" s="36"/>
    </row>
    <row r="304" spans="1:58" x14ac:dyDescent="0.2">
      <c r="A304" s="34"/>
      <c r="L304" s="36"/>
    </row>
    <row r="305" spans="1:12" x14ac:dyDescent="0.2">
      <c r="A305" s="34"/>
      <c r="L305" s="36"/>
    </row>
    <row r="306" spans="1:12" x14ac:dyDescent="0.2">
      <c r="A306" s="34"/>
      <c r="L306" s="36"/>
    </row>
    <row r="307" spans="1:12" x14ac:dyDescent="0.2">
      <c r="L307" s="36"/>
    </row>
    <row r="308" spans="1:12" x14ac:dyDescent="0.2">
      <c r="L308" s="36"/>
    </row>
    <row r="309" spans="1:12" x14ac:dyDescent="0.2">
      <c r="L309" s="36"/>
    </row>
    <row r="310" spans="1:12" x14ac:dyDescent="0.2">
      <c r="L310" s="36"/>
    </row>
    <row r="311" spans="1:12" x14ac:dyDescent="0.2">
      <c r="L311" s="36"/>
    </row>
    <row r="312" spans="1:12" x14ac:dyDescent="0.2">
      <c r="L312" s="36"/>
    </row>
    <row r="313" spans="1:12" x14ac:dyDescent="0.2">
      <c r="L313" s="36"/>
    </row>
    <row r="314" spans="1:12" x14ac:dyDescent="0.2">
      <c r="L314" s="36"/>
    </row>
    <row r="315" spans="1:12" x14ac:dyDescent="0.2">
      <c r="L315" s="36"/>
    </row>
    <row r="316" spans="1:12" x14ac:dyDescent="0.2">
      <c r="L316" s="36"/>
    </row>
    <row r="317" spans="1:12" x14ac:dyDescent="0.2">
      <c r="L317" s="36"/>
    </row>
    <row r="318" spans="1:12" x14ac:dyDescent="0.2">
      <c r="L318" s="36"/>
    </row>
    <row r="319" spans="1:12" x14ac:dyDescent="0.2">
      <c r="L319" s="36"/>
    </row>
    <row r="320" spans="1:12" x14ac:dyDescent="0.2">
      <c r="L320" s="36"/>
    </row>
    <row r="321" spans="12:12" x14ac:dyDescent="0.2">
      <c r="L321" s="36"/>
    </row>
    <row r="322" spans="12:12" x14ac:dyDescent="0.2">
      <c r="L322" s="36"/>
    </row>
    <row r="323" spans="12:12" x14ac:dyDescent="0.2">
      <c r="L323" s="36"/>
    </row>
    <row r="324" spans="12:12" x14ac:dyDescent="0.2">
      <c r="L324" s="36"/>
    </row>
    <row r="325" spans="12:12" x14ac:dyDescent="0.2">
      <c r="L325" s="36"/>
    </row>
    <row r="326" spans="12:12" x14ac:dyDescent="0.2">
      <c r="L326" s="36"/>
    </row>
    <row r="327" spans="12:12" x14ac:dyDescent="0.2">
      <c r="L327" s="36"/>
    </row>
    <row r="328" spans="12:12" x14ac:dyDescent="0.2">
      <c r="L328" s="36"/>
    </row>
    <row r="329" spans="12:12" x14ac:dyDescent="0.2">
      <c r="L329" s="36"/>
    </row>
    <row r="330" spans="12:12" x14ac:dyDescent="0.2">
      <c r="L330" s="36"/>
    </row>
  </sheetData>
  <sheetProtection selectLockedCells="1" selectUnlockedCells="1"/>
  <mergeCells count="12">
    <mergeCell ref="A289:K289"/>
    <mergeCell ref="A1:K1"/>
    <mergeCell ref="A14:K14"/>
    <mergeCell ref="A25:K25"/>
    <mergeCell ref="A37:K37"/>
    <mergeCell ref="A70:K70"/>
    <mergeCell ref="A104:K104"/>
    <mergeCell ref="A137:K137"/>
    <mergeCell ref="A171:K171"/>
    <mergeCell ref="A205:K205"/>
    <mergeCell ref="A238:K238"/>
    <mergeCell ref="A276:K27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298"/>
  <sheetViews>
    <sheetView zoomScale="117" zoomScaleNormal="117" workbookViewId="0">
      <selection activeCell="M270" sqref="M270"/>
    </sheetView>
  </sheetViews>
  <sheetFormatPr defaultColWidth="11.5703125" defaultRowHeight="12.75" x14ac:dyDescent="0.2"/>
  <cols>
    <col min="6" max="6" width="13.42578125" customWidth="1"/>
  </cols>
  <sheetData>
    <row r="1" spans="1:11" ht="18.75" x14ac:dyDescent="0.3">
      <c r="A1" s="241" t="s">
        <v>347</v>
      </c>
      <c r="B1" s="241"/>
      <c r="C1" s="241"/>
      <c r="D1" s="241"/>
      <c r="E1" s="241"/>
      <c r="F1" s="241"/>
      <c r="G1" s="241"/>
      <c r="H1" s="241"/>
      <c r="I1" s="241"/>
      <c r="J1" s="241"/>
      <c r="K1" s="241"/>
    </row>
    <row r="2" spans="1:11" ht="15" x14ac:dyDescent="0.25">
      <c r="A2" s="66" t="s">
        <v>1</v>
      </c>
      <c r="B2" s="66" t="s">
        <v>2</v>
      </c>
      <c r="C2" s="66" t="s">
        <v>3</v>
      </c>
      <c r="D2" s="66" t="s">
        <v>4</v>
      </c>
      <c r="E2" s="66" t="s">
        <v>5</v>
      </c>
      <c r="F2" s="66" t="s">
        <v>6</v>
      </c>
      <c r="G2" s="66" t="s">
        <v>7</v>
      </c>
      <c r="H2" s="66" t="s">
        <v>8</v>
      </c>
      <c r="I2" s="66" t="s">
        <v>9</v>
      </c>
      <c r="J2" s="66" t="s">
        <v>10</v>
      </c>
      <c r="K2" s="66" t="s">
        <v>11</v>
      </c>
    </row>
    <row r="3" spans="1:11" ht="15" x14ac:dyDescent="0.25">
      <c r="A3" s="76">
        <v>42736</v>
      </c>
      <c r="B3" s="66">
        <f t="shared" ref="B3:B12" si="0">C3+D3+E3+F3+G3+H3+I3+J3+K3</f>
        <v>36</v>
      </c>
      <c r="C3" s="77">
        <v>32</v>
      </c>
      <c r="D3" s="77">
        <v>1</v>
      </c>
      <c r="E3" s="77">
        <v>2</v>
      </c>
      <c r="F3" s="77"/>
      <c r="G3" s="77">
        <v>1</v>
      </c>
      <c r="H3" s="78"/>
      <c r="I3" s="66"/>
      <c r="J3" s="77"/>
      <c r="K3" s="77"/>
    </row>
    <row r="4" spans="1:11" ht="15" x14ac:dyDescent="0.25">
      <c r="A4" s="79">
        <v>42737</v>
      </c>
      <c r="B4" s="66">
        <f t="shared" si="0"/>
        <v>7</v>
      </c>
      <c r="C4" s="77">
        <v>7</v>
      </c>
      <c r="D4" s="77"/>
      <c r="E4" s="77"/>
      <c r="F4" s="77"/>
      <c r="G4" s="77"/>
      <c r="H4" s="78"/>
      <c r="I4" s="66"/>
      <c r="J4" s="77"/>
      <c r="K4" s="77"/>
    </row>
    <row r="5" spans="1:11" ht="15" x14ac:dyDescent="0.25">
      <c r="A5" s="76">
        <v>42742</v>
      </c>
      <c r="B5" s="66">
        <f t="shared" si="0"/>
        <v>46</v>
      </c>
      <c r="C5" s="77">
        <v>44</v>
      </c>
      <c r="D5" s="77"/>
      <c r="E5" s="77">
        <v>2</v>
      </c>
      <c r="F5" s="77"/>
      <c r="G5" s="77"/>
      <c r="H5" s="78"/>
      <c r="I5" s="66"/>
      <c r="J5" s="77"/>
      <c r="K5" s="77"/>
    </row>
    <row r="6" spans="1:11" ht="15" x14ac:dyDescent="0.25">
      <c r="A6" s="76">
        <v>42743</v>
      </c>
      <c r="B6" s="66">
        <f t="shared" si="0"/>
        <v>6</v>
      </c>
      <c r="C6" s="77">
        <v>6</v>
      </c>
      <c r="D6" s="80"/>
      <c r="E6" s="77"/>
      <c r="F6" s="77"/>
      <c r="G6" s="77"/>
      <c r="H6" s="78"/>
      <c r="I6" s="66"/>
      <c r="J6" s="77"/>
      <c r="K6" s="77"/>
    </row>
    <row r="7" spans="1:11" ht="15" x14ac:dyDescent="0.25">
      <c r="A7" s="76">
        <v>42749</v>
      </c>
      <c r="B7" s="66">
        <f t="shared" si="0"/>
        <v>3</v>
      </c>
      <c r="C7" s="77">
        <v>3</v>
      </c>
      <c r="D7" s="77"/>
      <c r="E7" s="77"/>
      <c r="F7" s="77"/>
      <c r="G7" s="77"/>
      <c r="H7" s="78"/>
      <c r="I7" s="66"/>
      <c r="J7" s="77"/>
      <c r="K7" s="77"/>
    </row>
    <row r="8" spans="1:11" ht="15" x14ac:dyDescent="0.25">
      <c r="A8" s="76">
        <v>42750</v>
      </c>
      <c r="B8" s="66">
        <f t="shared" si="0"/>
        <v>12</v>
      </c>
      <c r="C8" s="77">
        <v>12</v>
      </c>
      <c r="D8" s="80"/>
      <c r="E8" s="77"/>
      <c r="F8" s="77"/>
      <c r="G8" s="77"/>
      <c r="H8" s="78"/>
      <c r="I8" s="66"/>
      <c r="J8" s="77"/>
      <c r="K8" s="77"/>
    </row>
    <row r="9" spans="1:11" ht="15" x14ac:dyDescent="0.25">
      <c r="A9" s="76">
        <v>42756</v>
      </c>
      <c r="B9" s="66">
        <f t="shared" si="0"/>
        <v>7</v>
      </c>
      <c r="C9" s="77">
        <v>7</v>
      </c>
      <c r="D9" s="77"/>
      <c r="E9" s="77"/>
      <c r="F9" s="77"/>
      <c r="G9" s="77"/>
      <c r="H9" s="78"/>
      <c r="I9" s="66"/>
      <c r="J9" s="77"/>
      <c r="K9" s="77"/>
    </row>
    <row r="10" spans="1:11" ht="15" x14ac:dyDescent="0.25">
      <c r="A10" s="76">
        <v>42757</v>
      </c>
      <c r="B10" s="66">
        <f t="shared" si="0"/>
        <v>17</v>
      </c>
      <c r="C10" s="77">
        <v>17</v>
      </c>
      <c r="D10" s="77"/>
      <c r="E10" s="77"/>
      <c r="F10" s="77"/>
      <c r="G10" s="77"/>
      <c r="H10" s="78"/>
      <c r="I10" s="66"/>
      <c r="J10" s="77"/>
      <c r="K10" s="77"/>
    </row>
    <row r="11" spans="1:11" ht="15" x14ac:dyDescent="0.25">
      <c r="A11" s="76">
        <v>42763</v>
      </c>
      <c r="B11" s="66">
        <f t="shared" si="0"/>
        <v>9</v>
      </c>
      <c r="C11" s="77">
        <v>5</v>
      </c>
      <c r="D11" s="77"/>
      <c r="E11" s="77">
        <v>4</v>
      </c>
      <c r="F11" s="77"/>
      <c r="G11" s="77"/>
      <c r="H11" s="78"/>
      <c r="I11" s="66"/>
      <c r="J11" s="77"/>
      <c r="K11" s="77"/>
    </row>
    <row r="12" spans="1:11" ht="15" x14ac:dyDescent="0.25">
      <c r="A12" s="81">
        <v>42764</v>
      </c>
      <c r="B12" s="66">
        <f t="shared" si="0"/>
        <v>23</v>
      </c>
      <c r="C12" s="77">
        <v>23</v>
      </c>
      <c r="D12" s="71"/>
      <c r="E12" s="71"/>
      <c r="F12" s="82"/>
      <c r="G12" s="82"/>
      <c r="H12" s="83"/>
      <c r="I12" s="82"/>
      <c r="J12" s="82"/>
      <c r="K12" s="82"/>
    </row>
    <row r="13" spans="1:11" ht="15" x14ac:dyDescent="0.25">
      <c r="A13" s="84" t="s">
        <v>20</v>
      </c>
      <c r="B13" s="85">
        <f>SUM(B3:B12)</f>
        <v>166</v>
      </c>
      <c r="C13" s="85">
        <f>SUM(C3:C12)</f>
        <v>156</v>
      </c>
      <c r="D13" s="85">
        <f>SUM(D3:D12)</f>
        <v>1</v>
      </c>
      <c r="E13" s="85">
        <f>SUM(E3:E12)</f>
        <v>8</v>
      </c>
      <c r="F13" s="86"/>
      <c r="G13" s="85">
        <f>SUM(G3:G12)</f>
        <v>1</v>
      </c>
      <c r="H13" s="71"/>
      <c r="I13" s="71"/>
      <c r="J13" s="71"/>
      <c r="K13" s="71"/>
    </row>
    <row r="14" spans="1:11" ht="18.75" x14ac:dyDescent="0.3">
      <c r="A14" s="242" t="s">
        <v>348</v>
      </c>
      <c r="B14" s="242"/>
      <c r="C14" s="242"/>
      <c r="D14" s="242"/>
      <c r="E14" s="242"/>
      <c r="F14" s="242"/>
      <c r="G14" s="242"/>
      <c r="H14" s="242"/>
      <c r="I14" s="242"/>
      <c r="J14" s="242"/>
      <c r="K14" s="242"/>
    </row>
    <row r="15" spans="1:11" x14ac:dyDescent="0.2">
      <c r="A15" s="61">
        <v>42770</v>
      </c>
      <c r="B15" s="68">
        <f t="shared" ref="B15:B22" si="1">C15+D15+E15+F15+G15+H15+I15+J15+K15</f>
        <v>5</v>
      </c>
      <c r="C15" s="69">
        <v>3</v>
      </c>
      <c r="D15" s="69"/>
      <c r="E15" s="69"/>
      <c r="F15" s="69">
        <v>2</v>
      </c>
      <c r="G15" s="71"/>
      <c r="H15" s="71"/>
      <c r="I15" s="71"/>
      <c r="J15" s="71"/>
      <c r="K15" s="71"/>
    </row>
    <row r="16" spans="1:11" x14ac:dyDescent="0.2">
      <c r="A16" s="61">
        <v>42771</v>
      </c>
      <c r="B16" s="68">
        <f t="shared" si="1"/>
        <v>2</v>
      </c>
      <c r="C16" s="71"/>
      <c r="D16" s="69">
        <v>2</v>
      </c>
      <c r="E16" s="71"/>
      <c r="F16" s="71"/>
      <c r="G16" s="71"/>
      <c r="H16" s="71"/>
      <c r="I16" s="71"/>
      <c r="J16" s="71"/>
      <c r="K16" s="71"/>
    </row>
    <row r="17" spans="1:12" x14ac:dyDescent="0.2">
      <c r="A17" s="61">
        <v>42777</v>
      </c>
      <c r="B17" s="68">
        <f t="shared" si="1"/>
        <v>6</v>
      </c>
      <c r="C17" s="69">
        <v>6</v>
      </c>
      <c r="D17" s="71"/>
      <c r="E17" s="71"/>
      <c r="F17" s="71"/>
      <c r="G17" s="71"/>
      <c r="H17" s="71"/>
      <c r="I17" s="71"/>
      <c r="J17" s="71"/>
      <c r="K17" s="71"/>
    </row>
    <row r="18" spans="1:12" x14ac:dyDescent="0.2">
      <c r="A18" s="61">
        <v>42778</v>
      </c>
      <c r="B18" s="68">
        <f t="shared" si="1"/>
        <v>18</v>
      </c>
      <c r="C18" s="69">
        <v>7</v>
      </c>
      <c r="D18" s="71"/>
      <c r="E18" s="71">
        <v>11</v>
      </c>
      <c r="F18" s="71"/>
      <c r="G18" s="71"/>
      <c r="H18" s="71"/>
      <c r="I18" s="71"/>
      <c r="J18" s="71"/>
      <c r="K18" s="71"/>
    </row>
    <row r="19" spans="1:12" x14ac:dyDescent="0.2">
      <c r="A19" s="61">
        <v>42784</v>
      </c>
      <c r="B19" s="68">
        <f t="shared" si="1"/>
        <v>34</v>
      </c>
      <c r="C19" s="69">
        <v>22</v>
      </c>
      <c r="D19" s="69">
        <v>4</v>
      </c>
      <c r="E19" s="69"/>
      <c r="F19" s="69">
        <v>1</v>
      </c>
      <c r="G19" s="69"/>
      <c r="H19" s="69"/>
      <c r="I19" s="69"/>
      <c r="J19" s="69"/>
      <c r="K19" s="69">
        <v>7</v>
      </c>
      <c r="L19" t="s">
        <v>349</v>
      </c>
    </row>
    <row r="20" spans="1:12" x14ac:dyDescent="0.2">
      <c r="A20" s="61">
        <v>42785</v>
      </c>
      <c r="B20" s="68">
        <f t="shared" si="1"/>
        <v>23</v>
      </c>
      <c r="C20" s="69">
        <v>22</v>
      </c>
      <c r="D20" s="69"/>
      <c r="E20" s="69"/>
      <c r="F20" s="69">
        <v>1</v>
      </c>
      <c r="G20" s="71"/>
      <c r="H20" s="71"/>
      <c r="I20" s="71"/>
      <c r="J20" s="71"/>
      <c r="K20" s="71"/>
    </row>
    <row r="21" spans="1:12" x14ac:dyDescent="0.2">
      <c r="A21" s="61">
        <v>42791</v>
      </c>
      <c r="B21" s="68">
        <f t="shared" si="1"/>
        <v>19</v>
      </c>
      <c r="C21" s="69">
        <v>18</v>
      </c>
      <c r="D21" s="69"/>
      <c r="E21" s="69">
        <v>1</v>
      </c>
      <c r="F21" s="71"/>
      <c r="G21" s="71"/>
      <c r="H21" s="71"/>
      <c r="I21" s="71"/>
      <c r="J21" s="71"/>
      <c r="K21" s="71"/>
    </row>
    <row r="22" spans="1:12" x14ac:dyDescent="0.2">
      <c r="A22" s="61">
        <v>42792</v>
      </c>
      <c r="B22" s="68">
        <f t="shared" si="1"/>
        <v>59</v>
      </c>
      <c r="C22" s="69">
        <v>54</v>
      </c>
      <c r="D22" s="69">
        <v>3</v>
      </c>
      <c r="E22" s="69"/>
      <c r="F22" s="69"/>
      <c r="G22" s="69">
        <v>2</v>
      </c>
      <c r="H22" s="71"/>
      <c r="I22" s="71"/>
      <c r="J22" s="71"/>
      <c r="K22" s="71"/>
    </row>
    <row r="23" spans="1:12" x14ac:dyDescent="0.2">
      <c r="A23" s="87" t="s">
        <v>20</v>
      </c>
      <c r="B23" s="63">
        <f>SUM(B15:B22)</f>
        <v>166</v>
      </c>
      <c r="C23" s="62">
        <f>SUM(C15:C22)</f>
        <v>132</v>
      </c>
      <c r="D23" s="62">
        <f>SUM(D16:D22)</f>
        <v>9</v>
      </c>
      <c r="E23" s="62">
        <f>SUM(E21:E22)</f>
        <v>1</v>
      </c>
      <c r="F23" s="62">
        <f>SUM(F15:F22)</f>
        <v>4</v>
      </c>
      <c r="G23" s="62">
        <f>SUM(G22)</f>
        <v>2</v>
      </c>
      <c r="H23" s="62"/>
      <c r="I23" s="62"/>
      <c r="J23" s="62"/>
      <c r="K23" s="62">
        <f>SUM(K19:K22)</f>
        <v>7</v>
      </c>
    </row>
    <row r="24" spans="1:12" ht="18.75" x14ac:dyDescent="0.3">
      <c r="A24" s="243" t="s">
        <v>350</v>
      </c>
      <c r="B24" s="243"/>
      <c r="C24" s="243"/>
      <c r="D24" s="243"/>
      <c r="E24" s="243"/>
      <c r="F24" s="243"/>
      <c r="G24" s="243"/>
      <c r="H24" s="243"/>
      <c r="I24" s="243"/>
      <c r="J24" s="243"/>
      <c r="K24" s="243"/>
    </row>
    <row r="25" spans="1:12" x14ac:dyDescent="0.2">
      <c r="A25" s="61">
        <v>42798</v>
      </c>
      <c r="B25" s="68">
        <f t="shared" ref="B25:B33" si="2">C25+D25+E25+F25+G25+H25+I25+J25+K25</f>
        <v>10</v>
      </c>
      <c r="C25" s="69">
        <v>7</v>
      </c>
      <c r="D25" s="69">
        <v>1</v>
      </c>
      <c r="E25" s="69"/>
      <c r="F25" s="69"/>
      <c r="G25" s="69">
        <v>2</v>
      </c>
      <c r="H25" s="71"/>
      <c r="I25" s="71"/>
      <c r="J25" s="71"/>
      <c r="K25" s="71"/>
    </row>
    <row r="26" spans="1:12" x14ac:dyDescent="0.2">
      <c r="A26" s="61">
        <v>42799</v>
      </c>
      <c r="B26" s="68">
        <f t="shared" si="2"/>
        <v>26</v>
      </c>
      <c r="C26" s="69">
        <v>25</v>
      </c>
      <c r="D26" s="69"/>
      <c r="E26" s="69">
        <v>1</v>
      </c>
      <c r="F26" s="69"/>
      <c r="G26" s="69"/>
      <c r="H26" s="71"/>
      <c r="I26" s="71"/>
      <c r="J26" s="71"/>
      <c r="K26" s="71"/>
    </row>
    <row r="27" spans="1:12" x14ac:dyDescent="0.2">
      <c r="A27" s="61">
        <v>42805</v>
      </c>
      <c r="B27" s="68">
        <f t="shared" si="2"/>
        <v>39</v>
      </c>
      <c r="C27" s="69">
        <v>36</v>
      </c>
      <c r="D27" s="69"/>
      <c r="E27" s="69"/>
      <c r="F27" s="69"/>
      <c r="G27" s="69"/>
      <c r="H27" s="69"/>
      <c r="I27" s="69">
        <v>2</v>
      </c>
      <c r="J27" s="69"/>
      <c r="K27" s="69">
        <v>1</v>
      </c>
      <c r="L27" s="36" t="s">
        <v>351</v>
      </c>
    </row>
    <row r="28" spans="1:12" x14ac:dyDescent="0.2">
      <c r="A28" s="61">
        <v>42806</v>
      </c>
      <c r="B28" s="68">
        <f t="shared" si="2"/>
        <v>61</v>
      </c>
      <c r="C28" s="69">
        <v>57</v>
      </c>
      <c r="D28" s="69"/>
      <c r="E28" s="69"/>
      <c r="F28" s="69">
        <v>3</v>
      </c>
      <c r="G28" s="69"/>
      <c r="H28" s="69"/>
      <c r="I28" s="69"/>
      <c r="J28" s="69"/>
      <c r="K28" s="69">
        <v>1</v>
      </c>
      <c r="L28" t="s">
        <v>352</v>
      </c>
    </row>
    <row r="29" spans="1:12" x14ac:dyDescent="0.2">
      <c r="A29" s="61">
        <v>42812</v>
      </c>
      <c r="B29" s="68">
        <f t="shared" si="2"/>
        <v>60</v>
      </c>
      <c r="C29" s="69">
        <v>52</v>
      </c>
      <c r="D29" s="69">
        <v>2</v>
      </c>
      <c r="E29" s="69">
        <v>1</v>
      </c>
      <c r="F29" s="69"/>
      <c r="G29" s="69">
        <v>2</v>
      </c>
      <c r="H29" s="69"/>
      <c r="I29" s="69"/>
      <c r="J29" s="69"/>
      <c r="K29" s="69">
        <v>3</v>
      </c>
      <c r="L29" t="s">
        <v>353</v>
      </c>
    </row>
    <row r="30" spans="1:12" x14ac:dyDescent="0.2">
      <c r="A30" s="61">
        <v>42813</v>
      </c>
      <c r="B30" s="68">
        <f t="shared" si="2"/>
        <v>51</v>
      </c>
      <c r="C30" s="69">
        <v>48</v>
      </c>
      <c r="D30" s="69"/>
      <c r="E30" s="69">
        <v>2</v>
      </c>
      <c r="F30" s="69"/>
      <c r="G30" s="69"/>
      <c r="H30" s="69"/>
      <c r="I30" s="69">
        <v>1</v>
      </c>
      <c r="J30" s="69"/>
      <c r="K30" s="69"/>
    </row>
    <row r="31" spans="1:12" x14ac:dyDescent="0.2">
      <c r="A31" s="61">
        <v>42819</v>
      </c>
      <c r="B31" s="68">
        <f t="shared" si="2"/>
        <v>48</v>
      </c>
      <c r="C31" s="69">
        <v>43</v>
      </c>
      <c r="D31" s="69"/>
      <c r="E31" s="69">
        <v>4</v>
      </c>
      <c r="F31" s="69">
        <v>1</v>
      </c>
      <c r="G31" s="71"/>
      <c r="H31" s="71"/>
      <c r="I31" s="71"/>
      <c r="J31" s="71"/>
      <c r="K31" s="71"/>
    </row>
    <row r="32" spans="1:12" x14ac:dyDescent="0.2">
      <c r="A32" s="61">
        <v>42820</v>
      </c>
      <c r="B32" s="68">
        <f t="shared" si="2"/>
        <v>36</v>
      </c>
      <c r="C32" s="69">
        <v>30</v>
      </c>
      <c r="D32" s="69"/>
      <c r="E32" s="69">
        <v>4</v>
      </c>
      <c r="F32" s="69"/>
      <c r="G32" s="69"/>
      <c r="H32" s="69"/>
      <c r="I32" s="69"/>
      <c r="J32" s="69"/>
      <c r="K32" s="69">
        <v>2</v>
      </c>
      <c r="L32" t="s">
        <v>354</v>
      </c>
    </row>
    <row r="33" spans="1:12" x14ac:dyDescent="0.2">
      <c r="A33" s="88">
        <v>42821</v>
      </c>
      <c r="B33" s="68">
        <f t="shared" si="2"/>
        <v>14</v>
      </c>
      <c r="C33" s="69">
        <v>2</v>
      </c>
      <c r="D33" s="69">
        <v>5</v>
      </c>
      <c r="E33" s="69">
        <v>1</v>
      </c>
      <c r="F33" s="69">
        <v>2</v>
      </c>
      <c r="G33" s="69"/>
      <c r="H33" s="69"/>
      <c r="I33" s="69">
        <v>3</v>
      </c>
      <c r="J33" s="69"/>
      <c r="K33" s="69">
        <v>1</v>
      </c>
      <c r="L33" t="s">
        <v>351</v>
      </c>
    </row>
    <row r="34" spans="1:12" x14ac:dyDescent="0.2">
      <c r="A34" s="88">
        <v>42822</v>
      </c>
      <c r="B34" s="68" t="s">
        <v>355</v>
      </c>
      <c r="C34" s="89" t="s">
        <v>356</v>
      </c>
      <c r="D34" s="71"/>
      <c r="E34" s="71"/>
      <c r="F34" s="71"/>
      <c r="G34" s="71"/>
      <c r="H34" s="71"/>
      <c r="I34" s="71"/>
      <c r="J34" s="71"/>
      <c r="K34" s="71"/>
    </row>
    <row r="35" spans="1:12" x14ac:dyDescent="0.2">
      <c r="A35" s="88">
        <v>42823</v>
      </c>
      <c r="B35" s="68">
        <f>C35+D35+E35+F35+G35+H35+I35+J35+K35</f>
        <v>14</v>
      </c>
      <c r="C35" s="69">
        <v>10</v>
      </c>
      <c r="D35" s="69"/>
      <c r="E35" s="69">
        <v>1</v>
      </c>
      <c r="F35" s="69"/>
      <c r="G35" s="69"/>
      <c r="H35" s="69"/>
      <c r="I35" s="69"/>
      <c r="J35" s="69"/>
      <c r="K35" s="69">
        <v>3</v>
      </c>
      <c r="L35" t="s">
        <v>357</v>
      </c>
    </row>
    <row r="36" spans="1:12" x14ac:dyDescent="0.2">
      <c r="A36" s="88">
        <v>42824</v>
      </c>
      <c r="B36" s="68">
        <f>C36+D36+E36+F36+G36+H36+I36+J36+K36</f>
        <v>12</v>
      </c>
      <c r="C36" s="69">
        <v>8</v>
      </c>
      <c r="D36" s="69">
        <v>4</v>
      </c>
      <c r="E36" s="69"/>
      <c r="F36" s="69"/>
      <c r="G36" s="69"/>
      <c r="H36" s="69"/>
      <c r="I36" s="69"/>
      <c r="J36" s="69"/>
      <c r="K36" s="69"/>
    </row>
    <row r="37" spans="1:12" x14ac:dyDescent="0.2">
      <c r="A37" s="88">
        <v>42825</v>
      </c>
      <c r="B37" s="68">
        <f>C37+D37+E37+F37+G37+H37+I37+J37+K37</f>
        <v>40</v>
      </c>
      <c r="C37" s="69">
        <v>24</v>
      </c>
      <c r="D37" s="69"/>
      <c r="E37" s="69">
        <v>16</v>
      </c>
      <c r="F37" s="69"/>
      <c r="G37" s="69"/>
      <c r="H37" s="69"/>
      <c r="I37" s="69"/>
      <c r="J37" s="69"/>
      <c r="K37" s="69"/>
    </row>
    <row r="38" spans="1:12" x14ac:dyDescent="0.2">
      <c r="A38" s="87" t="s">
        <v>20</v>
      </c>
      <c r="B38" s="62">
        <v>411</v>
      </c>
      <c r="C38" s="62">
        <v>342</v>
      </c>
      <c r="D38" s="62">
        <v>12</v>
      </c>
      <c r="E38" s="62">
        <v>30</v>
      </c>
      <c r="F38" s="62">
        <v>6</v>
      </c>
      <c r="G38" s="62">
        <v>4</v>
      </c>
      <c r="H38" s="62"/>
      <c r="I38" s="62">
        <v>6</v>
      </c>
      <c r="J38" s="62"/>
      <c r="K38" s="62">
        <v>11</v>
      </c>
    </row>
    <row r="39" spans="1:12" ht="18.75" x14ac:dyDescent="0.3">
      <c r="A39" s="243" t="s">
        <v>358</v>
      </c>
      <c r="B39" s="243"/>
      <c r="C39" s="243"/>
      <c r="D39" s="243"/>
      <c r="E39" s="243"/>
      <c r="F39" s="243"/>
      <c r="G39" s="243"/>
      <c r="H39" s="243"/>
      <c r="I39" s="243"/>
      <c r="J39" s="243"/>
      <c r="K39" s="243"/>
    </row>
    <row r="40" spans="1:12" x14ac:dyDescent="0.2">
      <c r="A40" s="61">
        <v>42826</v>
      </c>
      <c r="B40" s="68">
        <f>C40+D40+E40+F40+G40+H40+I40+J40+K40</f>
        <v>50</v>
      </c>
      <c r="C40" s="69">
        <v>38</v>
      </c>
      <c r="D40" s="69">
        <v>2</v>
      </c>
      <c r="E40" s="69">
        <v>5</v>
      </c>
      <c r="F40" s="69">
        <v>1</v>
      </c>
      <c r="G40" s="69"/>
      <c r="H40" s="69"/>
      <c r="I40" s="69"/>
      <c r="J40" s="69">
        <v>2</v>
      </c>
      <c r="K40" s="69">
        <v>2</v>
      </c>
      <c r="L40" t="s">
        <v>354</v>
      </c>
    </row>
    <row r="41" spans="1:12" x14ac:dyDescent="0.2">
      <c r="A41" s="61">
        <v>42827</v>
      </c>
      <c r="B41" s="68">
        <f>C41+D41+E41+F41+G41+H41+I41+J41+K41</f>
        <v>43</v>
      </c>
      <c r="C41" s="69">
        <v>32</v>
      </c>
      <c r="D41" s="69">
        <v>1</v>
      </c>
      <c r="E41" s="69">
        <v>2</v>
      </c>
      <c r="F41" s="69">
        <v>1</v>
      </c>
      <c r="G41" s="69">
        <v>2</v>
      </c>
      <c r="H41" s="69">
        <v>2</v>
      </c>
      <c r="I41" s="69"/>
      <c r="J41" s="69"/>
      <c r="K41" s="69">
        <v>3</v>
      </c>
      <c r="L41" t="s">
        <v>521</v>
      </c>
    </row>
    <row r="42" spans="1:12" x14ac:dyDescent="0.2">
      <c r="A42" s="88">
        <v>42828</v>
      </c>
      <c r="B42" s="68">
        <f>C42+D42+E42+F42+G42+H42+I42+J42+K42</f>
        <v>52</v>
      </c>
      <c r="C42" s="69">
        <v>22</v>
      </c>
      <c r="D42" s="69">
        <v>7</v>
      </c>
      <c r="E42" s="69">
        <v>22</v>
      </c>
      <c r="F42" s="69">
        <v>1</v>
      </c>
      <c r="G42" s="69"/>
      <c r="H42" s="69"/>
      <c r="I42" s="69"/>
      <c r="J42" s="69"/>
      <c r="K42" s="69"/>
    </row>
    <row r="43" spans="1:12" x14ac:dyDescent="0.2">
      <c r="A43" s="88">
        <v>42829</v>
      </c>
      <c r="B43" s="90" t="s">
        <v>361</v>
      </c>
      <c r="K43" s="71"/>
    </row>
    <row r="44" spans="1:12" x14ac:dyDescent="0.2">
      <c r="A44" s="88">
        <v>42830</v>
      </c>
      <c r="B44" s="68">
        <f t="shared" ref="B44:B49" si="3">C44+D44+E44+F44+G44+H44+I44+J44+K44</f>
        <v>30</v>
      </c>
      <c r="C44" s="69">
        <v>14</v>
      </c>
      <c r="D44" s="69">
        <v>4</v>
      </c>
      <c r="E44" s="69">
        <v>10</v>
      </c>
      <c r="F44" s="69"/>
      <c r="G44" s="69"/>
      <c r="H44" s="69"/>
      <c r="I44" s="69"/>
      <c r="J44" s="69"/>
      <c r="K44" s="69">
        <v>2</v>
      </c>
      <c r="L44" t="s">
        <v>362</v>
      </c>
    </row>
    <row r="45" spans="1:12" x14ac:dyDescent="0.2">
      <c r="A45" s="88">
        <v>42831</v>
      </c>
      <c r="B45" s="68">
        <f t="shared" si="3"/>
        <v>31</v>
      </c>
      <c r="C45" s="69">
        <v>18</v>
      </c>
      <c r="D45" s="69">
        <v>8</v>
      </c>
      <c r="E45" s="69">
        <v>5</v>
      </c>
      <c r="F45" s="71"/>
      <c r="G45" s="71"/>
      <c r="H45" s="71"/>
      <c r="I45" s="71"/>
      <c r="J45" s="71"/>
      <c r="K45" s="71"/>
    </row>
    <row r="46" spans="1:12" x14ac:dyDescent="0.2">
      <c r="A46" s="88">
        <v>42832</v>
      </c>
      <c r="B46" s="68">
        <f t="shared" si="3"/>
        <v>26</v>
      </c>
      <c r="C46" s="69">
        <v>20</v>
      </c>
      <c r="D46" s="69">
        <v>2</v>
      </c>
      <c r="E46" s="69">
        <v>1</v>
      </c>
      <c r="F46" s="69"/>
      <c r="G46" s="69">
        <v>2</v>
      </c>
      <c r="H46" s="69"/>
      <c r="I46" s="69"/>
      <c r="J46" s="69"/>
      <c r="K46" s="69">
        <v>1</v>
      </c>
      <c r="L46" t="s">
        <v>351</v>
      </c>
    </row>
    <row r="47" spans="1:12" x14ac:dyDescent="0.2">
      <c r="A47" s="61">
        <v>42833</v>
      </c>
      <c r="B47" s="68">
        <f t="shared" si="3"/>
        <v>97</v>
      </c>
      <c r="C47" s="69">
        <v>76</v>
      </c>
      <c r="D47" s="69">
        <v>2</v>
      </c>
      <c r="E47" s="69">
        <v>8</v>
      </c>
      <c r="F47" s="69">
        <v>8</v>
      </c>
      <c r="G47" s="69"/>
      <c r="H47" s="69"/>
      <c r="I47" s="69"/>
      <c r="J47" s="69"/>
      <c r="K47" s="69">
        <v>3</v>
      </c>
      <c r="L47" t="s">
        <v>363</v>
      </c>
    </row>
    <row r="48" spans="1:12" x14ac:dyDescent="0.2">
      <c r="A48" s="61">
        <v>42834</v>
      </c>
      <c r="B48" s="68">
        <f t="shared" si="3"/>
        <v>114</v>
      </c>
      <c r="C48" s="69">
        <v>105</v>
      </c>
      <c r="D48" s="69">
        <v>4</v>
      </c>
      <c r="E48" s="69">
        <v>1</v>
      </c>
      <c r="F48" s="69"/>
      <c r="G48" s="69">
        <v>2</v>
      </c>
      <c r="H48" s="69"/>
      <c r="I48" s="69">
        <v>2</v>
      </c>
      <c r="J48" s="71"/>
      <c r="K48" s="71"/>
    </row>
    <row r="49" spans="1:12" x14ac:dyDescent="0.2">
      <c r="A49" s="88">
        <v>42835</v>
      </c>
      <c r="B49" s="68">
        <f t="shared" si="3"/>
        <v>57</v>
      </c>
      <c r="C49" s="69">
        <v>21</v>
      </c>
      <c r="D49" s="69">
        <v>11</v>
      </c>
      <c r="E49" s="69">
        <v>19</v>
      </c>
      <c r="F49" s="69"/>
      <c r="G49" s="69">
        <v>4</v>
      </c>
      <c r="H49" s="69"/>
      <c r="I49" s="69"/>
      <c r="J49" s="69"/>
      <c r="K49" s="69">
        <v>2</v>
      </c>
      <c r="L49" t="s">
        <v>364</v>
      </c>
    </row>
    <row r="50" spans="1:12" x14ac:dyDescent="0.2">
      <c r="A50" s="88">
        <v>42836</v>
      </c>
      <c r="B50" s="90" t="s">
        <v>361</v>
      </c>
    </row>
    <row r="51" spans="1:12" x14ac:dyDescent="0.2">
      <c r="A51" s="88">
        <v>42837</v>
      </c>
      <c r="B51" s="68">
        <f t="shared" ref="B51:B56" si="4">C51+D51+E51+F51+G51+H51+I51+J51+K51</f>
        <v>55</v>
      </c>
      <c r="C51" s="69">
        <v>18</v>
      </c>
      <c r="D51" s="69">
        <v>18</v>
      </c>
      <c r="E51" s="69">
        <v>11</v>
      </c>
      <c r="F51" s="69"/>
      <c r="G51" s="69">
        <v>1</v>
      </c>
      <c r="H51" s="69"/>
      <c r="I51" s="69">
        <v>4</v>
      </c>
      <c r="J51" s="69"/>
      <c r="K51" s="69">
        <v>3</v>
      </c>
      <c r="L51" t="s">
        <v>516</v>
      </c>
    </row>
    <row r="52" spans="1:12" x14ac:dyDescent="0.2">
      <c r="A52" s="88">
        <v>42838</v>
      </c>
      <c r="B52" s="68">
        <f t="shared" si="4"/>
        <v>66</v>
      </c>
      <c r="C52" s="69">
        <v>36</v>
      </c>
      <c r="D52" s="69">
        <v>7</v>
      </c>
      <c r="E52" s="69">
        <v>12</v>
      </c>
      <c r="F52" s="69">
        <v>3</v>
      </c>
      <c r="G52" s="69">
        <v>3</v>
      </c>
      <c r="H52" s="69">
        <v>1</v>
      </c>
      <c r="I52" s="69">
        <v>2</v>
      </c>
      <c r="J52" s="69"/>
      <c r="K52" s="69">
        <v>2</v>
      </c>
      <c r="L52" t="s">
        <v>517</v>
      </c>
    </row>
    <row r="53" spans="1:12" x14ac:dyDescent="0.2">
      <c r="A53" s="88">
        <v>42839</v>
      </c>
      <c r="B53" s="68">
        <f t="shared" si="4"/>
        <v>126</v>
      </c>
      <c r="C53" s="69">
        <v>84</v>
      </c>
      <c r="D53" s="69">
        <v>14</v>
      </c>
      <c r="E53" s="69">
        <v>10</v>
      </c>
      <c r="F53" s="69">
        <v>5</v>
      </c>
      <c r="G53" s="69">
        <v>7</v>
      </c>
      <c r="H53" s="69"/>
      <c r="I53" s="69">
        <v>1</v>
      </c>
      <c r="J53" s="69">
        <v>1</v>
      </c>
      <c r="K53" s="69">
        <v>4</v>
      </c>
      <c r="L53" t="s">
        <v>365</v>
      </c>
    </row>
    <row r="54" spans="1:12" x14ac:dyDescent="0.2">
      <c r="A54" s="61">
        <v>42840</v>
      </c>
      <c r="B54" s="68">
        <f t="shared" si="4"/>
        <v>116</v>
      </c>
      <c r="C54" s="69">
        <v>87</v>
      </c>
      <c r="D54" s="69">
        <v>12</v>
      </c>
      <c r="E54" s="69">
        <v>11</v>
      </c>
      <c r="F54" s="69">
        <v>3</v>
      </c>
      <c r="G54" s="69"/>
      <c r="H54" s="69"/>
      <c r="I54" s="69">
        <v>2</v>
      </c>
      <c r="J54" s="69"/>
      <c r="K54" s="69">
        <v>1</v>
      </c>
      <c r="L54" t="s">
        <v>366</v>
      </c>
    </row>
    <row r="55" spans="1:12" x14ac:dyDescent="0.2">
      <c r="A55" s="61">
        <v>42841</v>
      </c>
      <c r="B55" s="68">
        <f t="shared" si="4"/>
        <v>206</v>
      </c>
      <c r="C55" s="69">
        <v>158</v>
      </c>
      <c r="D55" s="69">
        <v>15</v>
      </c>
      <c r="E55" s="69">
        <v>23</v>
      </c>
      <c r="F55" s="69">
        <v>4</v>
      </c>
      <c r="G55" s="69"/>
      <c r="H55" s="69"/>
      <c r="I55" s="69">
        <v>2</v>
      </c>
      <c r="J55" s="69"/>
      <c r="K55" s="69">
        <v>4</v>
      </c>
      <c r="L55" t="s">
        <v>522</v>
      </c>
    </row>
    <row r="56" spans="1:12" x14ac:dyDescent="0.2">
      <c r="A56" s="88">
        <v>42842</v>
      </c>
      <c r="B56" s="68">
        <f t="shared" si="4"/>
        <v>260</v>
      </c>
      <c r="C56" s="69">
        <v>238</v>
      </c>
      <c r="D56" s="69">
        <v>14</v>
      </c>
      <c r="E56" s="69">
        <v>4</v>
      </c>
      <c r="F56" s="69"/>
      <c r="G56" s="69">
        <v>2</v>
      </c>
      <c r="H56" s="69"/>
      <c r="I56" s="69"/>
      <c r="J56" s="69"/>
      <c r="K56" s="69">
        <v>2</v>
      </c>
      <c r="L56" t="s">
        <v>367</v>
      </c>
    </row>
    <row r="57" spans="1:12" x14ac:dyDescent="0.2">
      <c r="A57" s="88">
        <v>42843</v>
      </c>
      <c r="B57" s="90" t="s">
        <v>361</v>
      </c>
      <c r="C57" s="71"/>
      <c r="D57" s="71"/>
      <c r="E57" s="71"/>
      <c r="F57" s="71"/>
      <c r="G57" s="71"/>
      <c r="H57" s="71"/>
      <c r="I57" s="71"/>
      <c r="J57" s="71"/>
      <c r="K57" s="71"/>
    </row>
    <row r="58" spans="1:12" x14ac:dyDescent="0.2">
      <c r="A58" s="88">
        <v>42844</v>
      </c>
      <c r="B58" s="68">
        <f t="shared" ref="B58:B63" si="5">C58+D58+E58+F58+G58+H58+I58+J58+K58</f>
        <v>37</v>
      </c>
      <c r="C58" s="69">
        <v>15</v>
      </c>
      <c r="D58" s="69">
        <v>9</v>
      </c>
      <c r="E58" s="69">
        <v>11</v>
      </c>
      <c r="F58" s="69"/>
      <c r="G58" s="69">
        <v>2</v>
      </c>
      <c r="H58" s="71"/>
      <c r="I58" s="71"/>
      <c r="J58" s="71"/>
      <c r="K58" s="71"/>
    </row>
    <row r="59" spans="1:12" x14ac:dyDescent="0.2">
      <c r="A59" s="88">
        <v>42845</v>
      </c>
      <c r="B59" s="68">
        <f t="shared" si="5"/>
        <v>74</v>
      </c>
      <c r="C59" s="69">
        <v>23</v>
      </c>
      <c r="D59" s="69">
        <v>18</v>
      </c>
      <c r="E59" s="69">
        <v>16</v>
      </c>
      <c r="F59" s="69">
        <v>3</v>
      </c>
      <c r="G59" s="69">
        <v>10</v>
      </c>
      <c r="H59" s="69"/>
      <c r="I59" s="69">
        <v>2</v>
      </c>
      <c r="J59" s="69"/>
      <c r="K59" s="69">
        <v>2</v>
      </c>
      <c r="L59" t="s">
        <v>364</v>
      </c>
    </row>
    <row r="60" spans="1:12" x14ac:dyDescent="0.2">
      <c r="A60" s="88">
        <v>42846</v>
      </c>
      <c r="B60" s="68">
        <f t="shared" si="5"/>
        <v>71</v>
      </c>
      <c r="C60" s="69">
        <v>31</v>
      </c>
      <c r="D60" s="69">
        <v>18</v>
      </c>
      <c r="E60" s="69">
        <v>5</v>
      </c>
      <c r="F60" s="69">
        <v>2</v>
      </c>
      <c r="G60" s="69">
        <v>11</v>
      </c>
      <c r="H60" s="69">
        <v>3</v>
      </c>
      <c r="I60" s="69"/>
      <c r="J60" s="69">
        <v>1</v>
      </c>
      <c r="K60" s="69"/>
    </row>
    <row r="61" spans="1:12" x14ac:dyDescent="0.2">
      <c r="A61" s="61">
        <v>42847</v>
      </c>
      <c r="B61" s="68">
        <f t="shared" si="5"/>
        <v>143</v>
      </c>
      <c r="C61" s="69">
        <v>124</v>
      </c>
      <c r="D61" s="69">
        <v>8</v>
      </c>
      <c r="E61" s="69">
        <v>3</v>
      </c>
      <c r="F61" s="69">
        <v>3</v>
      </c>
      <c r="G61" s="69"/>
      <c r="H61" s="69"/>
      <c r="I61" s="69">
        <v>2</v>
      </c>
      <c r="J61" s="69">
        <v>3</v>
      </c>
      <c r="K61" s="69"/>
    </row>
    <row r="62" spans="1:12" x14ac:dyDescent="0.2">
      <c r="A62" s="61">
        <v>42848</v>
      </c>
      <c r="B62" s="68">
        <f t="shared" si="5"/>
        <v>272</v>
      </c>
      <c r="C62" s="69">
        <v>258</v>
      </c>
      <c r="D62" s="69">
        <v>8</v>
      </c>
      <c r="E62" s="69">
        <v>5</v>
      </c>
      <c r="F62" s="69">
        <v>1</v>
      </c>
      <c r="G62" s="69"/>
      <c r="H62" s="71"/>
      <c r="I62" s="71"/>
      <c r="J62" s="71"/>
      <c r="K62" s="71"/>
    </row>
    <row r="63" spans="1:12" x14ac:dyDescent="0.2">
      <c r="A63" s="91">
        <v>42849</v>
      </c>
      <c r="B63" s="68">
        <f t="shared" si="5"/>
        <v>179</v>
      </c>
      <c r="C63" s="69">
        <v>147</v>
      </c>
      <c r="D63" s="69">
        <v>16</v>
      </c>
      <c r="E63" s="69">
        <v>2</v>
      </c>
      <c r="F63" s="69"/>
      <c r="G63" s="69">
        <v>10</v>
      </c>
      <c r="H63" s="69">
        <v>3</v>
      </c>
      <c r="I63" s="69">
        <v>1</v>
      </c>
      <c r="J63" s="69"/>
      <c r="K63" s="69"/>
    </row>
    <row r="64" spans="1:12" x14ac:dyDescent="0.2">
      <c r="A64" s="61">
        <v>42850</v>
      </c>
      <c r="B64" s="90" t="s">
        <v>361</v>
      </c>
      <c r="C64" s="71"/>
      <c r="D64" s="71"/>
      <c r="E64" s="71"/>
      <c r="F64" s="71"/>
      <c r="G64" s="71"/>
      <c r="H64" s="71"/>
      <c r="I64" s="71"/>
      <c r="J64" s="71"/>
      <c r="K64" s="71"/>
    </row>
    <row r="65" spans="1:12" x14ac:dyDescent="0.2">
      <c r="A65" s="91">
        <v>42851</v>
      </c>
      <c r="B65" s="68">
        <f>C65+D65+E65+F65+G65+H65+I65+J65+K65</f>
        <v>26</v>
      </c>
      <c r="C65" s="69">
        <v>4</v>
      </c>
      <c r="D65" s="69">
        <v>8</v>
      </c>
      <c r="E65" s="69">
        <v>9</v>
      </c>
      <c r="F65" s="69"/>
      <c r="G65" s="69">
        <v>2</v>
      </c>
      <c r="H65" s="69"/>
      <c r="I65" s="69"/>
      <c r="J65" s="69">
        <v>3</v>
      </c>
      <c r="K65" s="69"/>
    </row>
    <row r="66" spans="1:12" x14ac:dyDescent="0.2">
      <c r="A66" s="91">
        <v>42852</v>
      </c>
      <c r="B66" s="68">
        <f>C66+D66+E66+F66+G66+H66+I66+J66+K66</f>
        <v>18</v>
      </c>
      <c r="C66" s="69">
        <v>9</v>
      </c>
      <c r="D66" s="69">
        <v>4</v>
      </c>
      <c r="E66" s="69">
        <v>3</v>
      </c>
      <c r="F66" s="69">
        <v>2</v>
      </c>
      <c r="G66" s="69"/>
      <c r="H66" s="69"/>
      <c r="I66" s="69"/>
      <c r="J66" s="69"/>
      <c r="K66" s="69"/>
    </row>
    <row r="67" spans="1:12" x14ac:dyDescent="0.2">
      <c r="A67" s="91">
        <v>42853</v>
      </c>
      <c r="B67" s="68">
        <f>C67+D67+E67+F67+G67+H67+I67+J67+K67</f>
        <v>51</v>
      </c>
      <c r="C67" s="69">
        <v>13</v>
      </c>
      <c r="D67" s="69">
        <v>11</v>
      </c>
      <c r="E67" s="69">
        <v>17</v>
      </c>
      <c r="F67" s="69"/>
      <c r="G67" s="69"/>
      <c r="H67" s="69"/>
      <c r="I67" s="69"/>
      <c r="J67" s="69"/>
      <c r="K67" s="69">
        <v>10</v>
      </c>
      <c r="L67" t="s">
        <v>368</v>
      </c>
    </row>
    <row r="68" spans="1:12" x14ac:dyDescent="0.2">
      <c r="A68" s="61">
        <v>42854</v>
      </c>
      <c r="B68" s="68">
        <f>C68+D68+E68+F68+G68+H68+I68+J68+K68</f>
        <v>151</v>
      </c>
      <c r="C68" s="69">
        <v>120</v>
      </c>
      <c r="D68" s="69">
        <v>13</v>
      </c>
      <c r="E68" s="69">
        <v>7</v>
      </c>
      <c r="F68" s="69">
        <v>1</v>
      </c>
      <c r="G68" s="69">
        <v>2</v>
      </c>
      <c r="H68" s="69"/>
      <c r="I68" s="69"/>
      <c r="J68" s="69"/>
      <c r="K68" s="69">
        <v>8</v>
      </c>
      <c r="L68" t="s">
        <v>523</v>
      </c>
    </row>
    <row r="69" spans="1:12" x14ac:dyDescent="0.2">
      <c r="A69" s="61">
        <v>42855</v>
      </c>
      <c r="B69" s="68">
        <f>C69+D69+E69+F69+G69+H69+I69+J69+K69</f>
        <v>280</v>
      </c>
      <c r="C69" s="69">
        <v>260</v>
      </c>
      <c r="D69" s="69">
        <v>6</v>
      </c>
      <c r="E69" s="69">
        <v>12</v>
      </c>
      <c r="F69" s="69">
        <v>1</v>
      </c>
      <c r="G69" s="69"/>
      <c r="H69" s="69"/>
      <c r="I69" s="69"/>
      <c r="J69" s="69"/>
      <c r="K69" s="69">
        <v>1</v>
      </c>
      <c r="L69" t="s">
        <v>351</v>
      </c>
    </row>
    <row r="70" spans="1:12" x14ac:dyDescent="0.2">
      <c r="A70" s="61" t="s">
        <v>20</v>
      </c>
      <c r="B70" s="63">
        <f>SUM(B40:B69)</f>
        <v>2631</v>
      </c>
      <c r="C70" s="62">
        <f>SUM(C40:C69)</f>
        <v>1971</v>
      </c>
      <c r="D70" s="62">
        <f>SUM(D40:D69)</f>
        <v>240</v>
      </c>
      <c r="E70" s="62">
        <f>SUM(E40:E69)</f>
        <v>234</v>
      </c>
      <c r="F70" s="62">
        <f>SUM(F40:F69)</f>
        <v>39</v>
      </c>
      <c r="G70" s="62">
        <f>SUM(G41:G69)</f>
        <v>60</v>
      </c>
      <c r="H70" s="62">
        <f>SUM(H41:H69)</f>
        <v>9</v>
      </c>
      <c r="I70" s="62">
        <f>SUM(I48:I69)</f>
        <v>18</v>
      </c>
      <c r="J70" s="62">
        <f>SUM(J40:J69)</f>
        <v>10</v>
      </c>
      <c r="K70" s="62">
        <f>SUM(K40:K69)</f>
        <v>50</v>
      </c>
    </row>
    <row r="71" spans="1:12" ht="18.75" x14ac:dyDescent="0.3">
      <c r="A71" s="243" t="s">
        <v>370</v>
      </c>
      <c r="B71" s="243"/>
      <c r="C71" s="243"/>
      <c r="D71" s="243"/>
      <c r="E71" s="243"/>
      <c r="F71" s="243"/>
      <c r="G71" s="243"/>
      <c r="H71" s="243"/>
      <c r="I71" s="243"/>
      <c r="J71" s="243"/>
      <c r="K71" s="243"/>
    </row>
    <row r="72" spans="1:12" x14ac:dyDescent="0.2">
      <c r="A72" s="61">
        <v>42856</v>
      </c>
      <c r="B72" s="68">
        <f>C72+D72+F72+G72+H72+I72+J72+K72</f>
        <v>49</v>
      </c>
      <c r="C72" s="69">
        <v>25</v>
      </c>
      <c r="D72" s="69">
        <v>10</v>
      </c>
      <c r="E72" s="69">
        <v>8</v>
      </c>
      <c r="F72" s="69"/>
      <c r="G72" s="69">
        <v>7</v>
      </c>
      <c r="H72" s="69">
        <v>1</v>
      </c>
      <c r="I72" s="69"/>
      <c r="J72" s="69"/>
      <c r="K72" s="69">
        <v>6</v>
      </c>
      <c r="L72" t="s">
        <v>518</v>
      </c>
    </row>
    <row r="73" spans="1:12" x14ac:dyDescent="0.2">
      <c r="A73" s="88">
        <v>42857</v>
      </c>
      <c r="B73" s="90" t="s">
        <v>361</v>
      </c>
      <c r="C73" s="71"/>
      <c r="D73" s="71"/>
      <c r="E73" s="71"/>
      <c r="F73" s="71"/>
      <c r="G73" s="71"/>
      <c r="H73" s="71"/>
      <c r="I73" s="71"/>
      <c r="J73" s="71"/>
      <c r="K73" s="71"/>
    </row>
    <row r="74" spans="1:12" x14ac:dyDescent="0.2">
      <c r="A74" s="88">
        <v>42858</v>
      </c>
      <c r="B74" s="68">
        <f t="shared" ref="B74:B79" si="6">C74+D74+F74+G74+H74+I74+J74+K74</f>
        <v>25</v>
      </c>
      <c r="C74" s="69">
        <v>12</v>
      </c>
      <c r="D74" s="69">
        <v>11</v>
      </c>
      <c r="E74" s="69">
        <v>6</v>
      </c>
      <c r="F74" s="71"/>
      <c r="G74" s="71">
        <v>2</v>
      </c>
      <c r="H74" s="71"/>
      <c r="I74" s="71"/>
      <c r="J74" s="71"/>
      <c r="K74" s="71"/>
    </row>
    <row r="75" spans="1:12" x14ac:dyDescent="0.2">
      <c r="A75" s="88">
        <v>42859</v>
      </c>
      <c r="B75" s="68">
        <f t="shared" si="6"/>
        <v>21</v>
      </c>
      <c r="C75" s="69">
        <v>13</v>
      </c>
      <c r="D75" s="69">
        <v>5</v>
      </c>
      <c r="E75" s="69">
        <v>7</v>
      </c>
      <c r="F75" s="69">
        <v>1</v>
      </c>
      <c r="G75" s="69"/>
      <c r="H75" s="69"/>
      <c r="I75" s="69"/>
      <c r="J75" s="69"/>
      <c r="K75" s="69">
        <v>2</v>
      </c>
      <c r="L75" t="s">
        <v>369</v>
      </c>
    </row>
    <row r="76" spans="1:12" x14ac:dyDescent="0.2">
      <c r="A76" s="88">
        <v>42860</v>
      </c>
      <c r="B76" s="68">
        <f t="shared" si="6"/>
        <v>36</v>
      </c>
      <c r="C76" s="69">
        <v>26</v>
      </c>
      <c r="D76" s="69">
        <v>9</v>
      </c>
      <c r="E76" s="69">
        <v>12</v>
      </c>
      <c r="F76" s="69">
        <v>1</v>
      </c>
      <c r="G76" s="69"/>
      <c r="H76" s="71"/>
      <c r="I76" s="71"/>
      <c r="J76" s="71"/>
      <c r="K76" s="71"/>
    </row>
    <row r="77" spans="1:12" x14ac:dyDescent="0.2">
      <c r="A77" s="61">
        <v>42861</v>
      </c>
      <c r="B77" s="68">
        <f t="shared" si="6"/>
        <v>46</v>
      </c>
      <c r="C77" s="69">
        <v>32</v>
      </c>
      <c r="D77" s="69">
        <v>10</v>
      </c>
      <c r="E77" s="69">
        <v>1</v>
      </c>
      <c r="F77" s="69">
        <v>1</v>
      </c>
      <c r="G77" s="69"/>
      <c r="H77" s="69"/>
      <c r="I77" s="69"/>
      <c r="J77" s="69"/>
      <c r="K77" s="69">
        <v>3</v>
      </c>
      <c r="L77" t="s">
        <v>524</v>
      </c>
    </row>
    <row r="78" spans="1:12" x14ac:dyDescent="0.2">
      <c r="A78" s="61">
        <v>42862</v>
      </c>
      <c r="B78" s="68">
        <f t="shared" si="6"/>
        <v>69</v>
      </c>
      <c r="C78" s="69">
        <v>50</v>
      </c>
      <c r="D78" s="69">
        <v>11</v>
      </c>
      <c r="E78" s="69">
        <v>1</v>
      </c>
      <c r="F78" s="69"/>
      <c r="G78" s="69">
        <v>2</v>
      </c>
      <c r="H78" s="69"/>
      <c r="I78" s="69">
        <v>2</v>
      </c>
      <c r="J78" s="69"/>
      <c r="K78" s="69">
        <v>4</v>
      </c>
      <c r="L78" t="s">
        <v>525</v>
      </c>
    </row>
    <row r="79" spans="1:12" x14ac:dyDescent="0.2">
      <c r="A79" s="91">
        <v>42863</v>
      </c>
      <c r="B79" s="68">
        <f t="shared" si="6"/>
        <v>22</v>
      </c>
      <c r="C79" s="69">
        <v>7</v>
      </c>
      <c r="D79" s="69">
        <v>6</v>
      </c>
      <c r="E79" s="69">
        <v>1</v>
      </c>
      <c r="F79" s="69">
        <v>3</v>
      </c>
      <c r="G79" s="69">
        <v>1</v>
      </c>
      <c r="H79" s="69"/>
      <c r="I79" s="69"/>
      <c r="J79" s="69">
        <v>1</v>
      </c>
      <c r="K79" s="69">
        <v>4</v>
      </c>
      <c r="L79" t="s">
        <v>371</v>
      </c>
    </row>
    <row r="80" spans="1:12" x14ac:dyDescent="0.2">
      <c r="A80" s="88">
        <v>42864</v>
      </c>
      <c r="B80" s="90" t="s">
        <v>361</v>
      </c>
      <c r="K80" s="92"/>
    </row>
    <row r="81" spans="1:12" x14ac:dyDescent="0.2">
      <c r="A81" s="88">
        <v>42865</v>
      </c>
      <c r="B81" s="68">
        <f t="shared" ref="B81:B86" si="7">C81+D81+E81+F81+G81+H81+I81+J81+K81</f>
        <v>68</v>
      </c>
      <c r="C81" s="69">
        <v>12</v>
      </c>
      <c r="D81" s="69">
        <v>28</v>
      </c>
      <c r="E81" s="69">
        <v>14</v>
      </c>
      <c r="F81" s="69">
        <v>4</v>
      </c>
      <c r="G81" s="69">
        <v>4</v>
      </c>
      <c r="H81" s="69">
        <v>2</v>
      </c>
      <c r="I81" s="69"/>
      <c r="J81" s="69"/>
      <c r="K81" s="69">
        <v>4</v>
      </c>
      <c r="L81" t="s">
        <v>372</v>
      </c>
    </row>
    <row r="82" spans="1:12" x14ac:dyDescent="0.2">
      <c r="A82" s="88">
        <v>42866</v>
      </c>
      <c r="B82" s="68">
        <f t="shared" si="7"/>
        <v>49</v>
      </c>
      <c r="C82" s="69">
        <v>8</v>
      </c>
      <c r="D82" s="69">
        <v>9</v>
      </c>
      <c r="E82" s="69">
        <v>22</v>
      </c>
      <c r="F82" s="69">
        <v>3</v>
      </c>
      <c r="G82" s="69"/>
      <c r="H82" s="69">
        <v>2</v>
      </c>
      <c r="I82" s="69"/>
      <c r="J82" s="69">
        <v>1</v>
      </c>
      <c r="K82" s="69">
        <v>4</v>
      </c>
      <c r="L82" t="s">
        <v>519</v>
      </c>
    </row>
    <row r="83" spans="1:12" x14ac:dyDescent="0.2">
      <c r="A83" s="88">
        <v>42867</v>
      </c>
      <c r="B83" s="68">
        <f t="shared" si="7"/>
        <v>32</v>
      </c>
      <c r="C83" s="69">
        <v>6</v>
      </c>
      <c r="D83" s="69">
        <v>17</v>
      </c>
      <c r="E83" s="69">
        <v>3</v>
      </c>
      <c r="F83" s="69">
        <v>3</v>
      </c>
      <c r="G83" s="69"/>
      <c r="H83" s="69"/>
      <c r="I83" s="69"/>
      <c r="J83" s="69"/>
      <c r="K83" s="69">
        <v>3</v>
      </c>
      <c r="L83" t="s">
        <v>373</v>
      </c>
    </row>
    <row r="84" spans="1:12" x14ac:dyDescent="0.2">
      <c r="A84" s="61">
        <v>42868</v>
      </c>
      <c r="B84" s="68">
        <f t="shared" si="7"/>
        <v>74</v>
      </c>
      <c r="C84" s="69">
        <v>48</v>
      </c>
      <c r="D84" s="69">
        <v>8</v>
      </c>
      <c r="E84" s="69">
        <v>10</v>
      </c>
      <c r="F84" s="69">
        <v>5</v>
      </c>
      <c r="G84" s="69"/>
      <c r="H84" s="69"/>
      <c r="I84" s="69"/>
      <c r="J84" s="69"/>
      <c r="K84" s="69">
        <v>3</v>
      </c>
      <c r="L84" t="s">
        <v>269</v>
      </c>
    </row>
    <row r="85" spans="1:12" x14ac:dyDescent="0.2">
      <c r="A85" s="61">
        <v>42869</v>
      </c>
      <c r="B85" s="68">
        <f t="shared" si="7"/>
        <v>79</v>
      </c>
      <c r="C85" s="69">
        <v>64</v>
      </c>
      <c r="D85" s="69">
        <v>8</v>
      </c>
      <c r="E85" s="69">
        <v>3</v>
      </c>
      <c r="F85" s="69">
        <v>3</v>
      </c>
      <c r="G85" s="69"/>
      <c r="H85" s="69"/>
      <c r="I85" s="69"/>
      <c r="J85" s="69"/>
      <c r="K85" s="69">
        <v>1</v>
      </c>
      <c r="L85" t="s">
        <v>374</v>
      </c>
    </row>
    <row r="86" spans="1:12" x14ac:dyDescent="0.2">
      <c r="A86" s="91">
        <v>42870</v>
      </c>
      <c r="B86" s="68">
        <f t="shared" si="7"/>
        <v>91</v>
      </c>
      <c r="C86" s="69">
        <v>41</v>
      </c>
      <c r="D86" s="69">
        <v>17</v>
      </c>
      <c r="E86" s="69">
        <v>14</v>
      </c>
      <c r="F86" s="69">
        <v>10</v>
      </c>
      <c r="G86" s="69">
        <v>2</v>
      </c>
      <c r="H86" s="69"/>
      <c r="I86" s="69"/>
      <c r="J86" s="69">
        <v>3</v>
      </c>
      <c r="K86" s="69">
        <v>4</v>
      </c>
      <c r="L86" t="s">
        <v>375</v>
      </c>
    </row>
    <row r="87" spans="1:12" x14ac:dyDescent="0.2">
      <c r="A87" s="91">
        <v>42871</v>
      </c>
      <c r="B87" s="90" t="s">
        <v>361</v>
      </c>
      <c r="C87" s="69"/>
      <c r="D87" s="69"/>
      <c r="E87" s="69"/>
      <c r="F87" s="69"/>
      <c r="G87" s="69"/>
      <c r="H87" s="69"/>
      <c r="I87" s="69"/>
      <c r="J87" s="69"/>
      <c r="K87" s="69"/>
    </row>
    <row r="88" spans="1:12" x14ac:dyDescent="0.2">
      <c r="A88" s="91">
        <v>42872</v>
      </c>
      <c r="B88" s="68">
        <f t="shared" ref="B88:B93" si="8">C88+D88+E88+F88+G88+H88+I88+J88+K88</f>
        <v>77</v>
      </c>
      <c r="C88" s="69">
        <v>30</v>
      </c>
      <c r="D88" s="69">
        <v>24</v>
      </c>
      <c r="E88" s="69">
        <v>4</v>
      </c>
      <c r="F88" s="69">
        <v>6</v>
      </c>
      <c r="G88" s="69">
        <v>3</v>
      </c>
      <c r="H88" s="69">
        <v>4</v>
      </c>
      <c r="I88" s="69">
        <v>1</v>
      </c>
      <c r="J88" s="69">
        <v>2</v>
      </c>
      <c r="K88" s="69">
        <v>3</v>
      </c>
      <c r="L88" t="s">
        <v>376</v>
      </c>
    </row>
    <row r="89" spans="1:12" x14ac:dyDescent="0.2">
      <c r="A89" s="91">
        <v>42873</v>
      </c>
      <c r="B89" s="68">
        <f t="shared" si="8"/>
        <v>60</v>
      </c>
      <c r="C89" s="69">
        <v>11</v>
      </c>
      <c r="D89" s="69">
        <v>23</v>
      </c>
      <c r="E89" s="69">
        <v>23</v>
      </c>
      <c r="F89" s="69">
        <v>1</v>
      </c>
      <c r="G89" s="69"/>
      <c r="H89" s="69"/>
      <c r="I89" s="69"/>
      <c r="J89" s="69"/>
      <c r="K89" s="69">
        <v>2</v>
      </c>
      <c r="L89" t="s">
        <v>364</v>
      </c>
    </row>
    <row r="90" spans="1:12" x14ac:dyDescent="0.2">
      <c r="A90" s="91">
        <v>42874</v>
      </c>
      <c r="B90" s="68">
        <f t="shared" si="8"/>
        <v>49</v>
      </c>
      <c r="C90" s="69">
        <v>13</v>
      </c>
      <c r="D90" s="69">
        <v>9</v>
      </c>
      <c r="E90" s="69">
        <v>21</v>
      </c>
      <c r="F90" s="69"/>
      <c r="G90" s="69">
        <v>4</v>
      </c>
      <c r="H90" s="69"/>
      <c r="I90" s="69"/>
      <c r="J90" s="69">
        <v>1</v>
      </c>
      <c r="K90" s="69">
        <v>1</v>
      </c>
      <c r="L90" t="s">
        <v>351</v>
      </c>
    </row>
    <row r="91" spans="1:12" x14ac:dyDescent="0.2">
      <c r="A91" s="61">
        <v>42875</v>
      </c>
      <c r="B91" s="68">
        <f t="shared" si="8"/>
        <v>71</v>
      </c>
      <c r="C91" s="69">
        <v>46</v>
      </c>
      <c r="D91" s="69">
        <v>10</v>
      </c>
      <c r="E91" s="69">
        <v>3</v>
      </c>
      <c r="F91" s="69"/>
      <c r="G91" s="69">
        <v>3</v>
      </c>
      <c r="H91" s="69">
        <v>2</v>
      </c>
      <c r="I91" s="69"/>
      <c r="J91" s="69">
        <v>2</v>
      </c>
      <c r="K91" s="69">
        <v>5</v>
      </c>
      <c r="L91" t="s">
        <v>425</v>
      </c>
    </row>
    <row r="92" spans="1:12" x14ac:dyDescent="0.2">
      <c r="A92" s="61">
        <v>42876</v>
      </c>
      <c r="B92" s="68">
        <f t="shared" si="8"/>
        <v>107</v>
      </c>
      <c r="C92" s="69">
        <v>80</v>
      </c>
      <c r="D92" s="69">
        <v>8</v>
      </c>
      <c r="E92" s="69">
        <v>3</v>
      </c>
      <c r="F92" s="69">
        <v>7</v>
      </c>
      <c r="G92" s="69">
        <v>4</v>
      </c>
      <c r="H92" s="69"/>
      <c r="I92" s="69"/>
      <c r="J92" s="69">
        <v>2</v>
      </c>
      <c r="K92" s="69">
        <v>3</v>
      </c>
      <c r="L92" t="s">
        <v>526</v>
      </c>
    </row>
    <row r="93" spans="1:12" x14ac:dyDescent="0.2">
      <c r="A93" s="91">
        <v>42877</v>
      </c>
      <c r="B93" s="68">
        <f t="shared" si="8"/>
        <v>99</v>
      </c>
      <c r="C93" s="69">
        <v>24</v>
      </c>
      <c r="D93" s="69">
        <v>26</v>
      </c>
      <c r="E93" s="69">
        <v>19</v>
      </c>
      <c r="F93" s="69">
        <v>8</v>
      </c>
      <c r="G93" s="69">
        <v>2</v>
      </c>
      <c r="H93" s="69">
        <v>10</v>
      </c>
      <c r="I93" s="69">
        <v>2</v>
      </c>
      <c r="J93" s="69"/>
      <c r="K93" s="69">
        <v>8</v>
      </c>
    </row>
    <row r="94" spans="1:12" x14ac:dyDescent="0.2">
      <c r="A94" s="91">
        <v>42878</v>
      </c>
      <c r="B94" s="90" t="s">
        <v>361</v>
      </c>
      <c r="C94" s="71"/>
      <c r="D94" s="71"/>
      <c r="E94" s="71"/>
      <c r="F94" s="71"/>
      <c r="G94" s="71"/>
      <c r="H94" s="71"/>
      <c r="I94" s="71"/>
      <c r="J94" s="71"/>
      <c r="K94" s="71"/>
    </row>
    <row r="95" spans="1:12" x14ac:dyDescent="0.2">
      <c r="A95" s="91">
        <v>42879</v>
      </c>
      <c r="B95" s="68">
        <f t="shared" ref="B95:B100" si="9">C95+D95+E95+F95+G95+H95+I95+J95+K95</f>
        <v>117</v>
      </c>
      <c r="C95" s="69">
        <v>48</v>
      </c>
      <c r="D95" s="69">
        <v>46</v>
      </c>
      <c r="E95" s="69">
        <v>18</v>
      </c>
      <c r="F95" s="69">
        <v>2</v>
      </c>
      <c r="G95" s="69"/>
      <c r="H95" s="69"/>
      <c r="I95" s="69"/>
      <c r="J95" s="69">
        <v>3</v>
      </c>
      <c r="K95" s="69"/>
    </row>
    <row r="96" spans="1:12" x14ac:dyDescent="0.2">
      <c r="A96" s="91">
        <v>42880</v>
      </c>
      <c r="B96" s="68">
        <f t="shared" si="9"/>
        <v>111</v>
      </c>
      <c r="C96" s="69">
        <v>35</v>
      </c>
      <c r="D96" s="69">
        <v>38</v>
      </c>
      <c r="E96" s="69">
        <v>19</v>
      </c>
      <c r="F96" s="69">
        <v>5</v>
      </c>
      <c r="G96" s="69">
        <v>2</v>
      </c>
      <c r="H96" s="69"/>
      <c r="I96" s="69">
        <v>5</v>
      </c>
      <c r="J96" s="69">
        <v>3</v>
      </c>
      <c r="K96" s="69">
        <v>4</v>
      </c>
      <c r="L96" t="s">
        <v>274</v>
      </c>
    </row>
    <row r="97" spans="1:12" x14ac:dyDescent="0.2">
      <c r="A97" s="91">
        <v>42881</v>
      </c>
      <c r="B97" s="68">
        <f t="shared" si="9"/>
        <v>123</v>
      </c>
      <c r="C97" s="69">
        <v>35</v>
      </c>
      <c r="D97" s="69">
        <v>45</v>
      </c>
      <c r="E97" s="69">
        <v>21</v>
      </c>
      <c r="F97" s="69">
        <v>5</v>
      </c>
      <c r="G97" s="69">
        <v>10</v>
      </c>
      <c r="H97" s="69">
        <v>3</v>
      </c>
      <c r="I97" s="69"/>
      <c r="J97" s="69"/>
      <c r="K97" s="69">
        <v>4</v>
      </c>
      <c r="L97" t="s">
        <v>520</v>
      </c>
    </row>
    <row r="98" spans="1:12" x14ac:dyDescent="0.2">
      <c r="A98" s="61">
        <v>42882</v>
      </c>
      <c r="B98" s="68">
        <f t="shared" si="9"/>
        <v>121</v>
      </c>
      <c r="C98" s="69">
        <v>58</v>
      </c>
      <c r="D98" s="69">
        <v>32</v>
      </c>
      <c r="E98" s="69">
        <v>13</v>
      </c>
      <c r="F98" s="69">
        <v>3</v>
      </c>
      <c r="G98" s="69">
        <v>3</v>
      </c>
      <c r="H98" s="69">
        <v>4</v>
      </c>
      <c r="I98" s="69">
        <v>1</v>
      </c>
      <c r="J98" s="69">
        <v>2</v>
      </c>
      <c r="K98" s="69">
        <v>5</v>
      </c>
      <c r="L98" t="s">
        <v>527</v>
      </c>
    </row>
    <row r="99" spans="1:12" x14ac:dyDescent="0.2">
      <c r="A99" s="61">
        <v>42883</v>
      </c>
      <c r="B99" s="68">
        <f t="shared" si="9"/>
        <v>104</v>
      </c>
      <c r="C99" s="69">
        <v>88</v>
      </c>
      <c r="D99" s="69">
        <v>9</v>
      </c>
      <c r="E99" s="69">
        <v>5</v>
      </c>
      <c r="F99" s="69">
        <v>1</v>
      </c>
      <c r="G99" s="69">
        <v>1</v>
      </c>
      <c r="H99" s="69"/>
      <c r="I99" s="69"/>
      <c r="J99" s="69"/>
      <c r="K99" s="71"/>
    </row>
    <row r="100" spans="1:12" x14ac:dyDescent="0.2">
      <c r="A100" s="91">
        <v>42884</v>
      </c>
      <c r="B100" s="68">
        <f t="shared" si="9"/>
        <v>46</v>
      </c>
      <c r="C100" s="69">
        <v>7</v>
      </c>
      <c r="D100" s="69">
        <v>16</v>
      </c>
      <c r="E100" s="69">
        <v>6</v>
      </c>
      <c r="F100" s="69">
        <v>8</v>
      </c>
      <c r="G100" s="69"/>
      <c r="H100" s="69">
        <v>3</v>
      </c>
      <c r="I100" s="69"/>
      <c r="J100" s="69">
        <v>2</v>
      </c>
      <c r="K100" s="69">
        <v>4</v>
      </c>
      <c r="L100" t="s">
        <v>528</v>
      </c>
    </row>
    <row r="101" spans="1:12" x14ac:dyDescent="0.2">
      <c r="A101" s="91">
        <v>42885</v>
      </c>
      <c r="B101" s="90" t="s">
        <v>361</v>
      </c>
      <c r="C101" s="71"/>
      <c r="D101" s="71"/>
      <c r="E101" s="71"/>
      <c r="F101" s="71"/>
      <c r="G101" s="71"/>
      <c r="H101" s="71"/>
      <c r="I101" s="71"/>
      <c r="J101" s="71"/>
      <c r="K101" s="71"/>
    </row>
    <row r="102" spans="1:12" x14ac:dyDescent="0.2">
      <c r="A102" s="91">
        <v>42886</v>
      </c>
      <c r="B102" s="68">
        <f>C102+D102+E102+F102+G102+H102+I102+J102+K102</f>
        <v>58</v>
      </c>
      <c r="C102" s="69">
        <v>32</v>
      </c>
      <c r="D102" s="69">
        <v>3</v>
      </c>
      <c r="E102" s="69">
        <v>7</v>
      </c>
      <c r="F102" s="69">
        <v>5</v>
      </c>
      <c r="G102" s="69">
        <v>6</v>
      </c>
      <c r="H102" s="69">
        <v>3</v>
      </c>
      <c r="I102" s="69"/>
      <c r="J102" s="69"/>
      <c r="K102" s="69">
        <v>2</v>
      </c>
      <c r="L102" t="s">
        <v>379</v>
      </c>
    </row>
    <row r="103" spans="1:12" x14ac:dyDescent="0.2">
      <c r="A103" s="61" t="s">
        <v>20</v>
      </c>
      <c r="B103" s="63">
        <f>SUM(B72:B102)</f>
        <v>1804</v>
      </c>
      <c r="C103" s="62">
        <f>SUM(C72:C102)</f>
        <v>851</v>
      </c>
      <c r="D103" s="62">
        <f>SUM(D72:D102)</f>
        <v>438</v>
      </c>
      <c r="E103" s="62">
        <f>SUM(E72:E102)</f>
        <v>264</v>
      </c>
      <c r="F103" s="62">
        <f>SUM(F75:F102)</f>
        <v>85</v>
      </c>
      <c r="G103" s="62">
        <f>SUM(G72:G102)</f>
        <v>56</v>
      </c>
      <c r="H103" s="62">
        <f>SUM(H72:H102)</f>
        <v>34</v>
      </c>
      <c r="I103" s="62">
        <f>SUM(I78:I102)</f>
        <v>11</v>
      </c>
      <c r="J103" s="62">
        <f>SUM(J79:J102)</f>
        <v>22</v>
      </c>
      <c r="K103" s="62">
        <f>SUM(K72:K102)</f>
        <v>79</v>
      </c>
    </row>
    <row r="104" spans="1:12" ht="18.75" x14ac:dyDescent="0.3">
      <c r="A104" s="243" t="s">
        <v>380</v>
      </c>
      <c r="B104" s="243"/>
      <c r="C104" s="243"/>
      <c r="D104" s="243"/>
      <c r="E104" s="243"/>
      <c r="F104" s="243"/>
      <c r="G104" s="243"/>
      <c r="H104" s="243"/>
      <c r="I104" s="243"/>
      <c r="J104" s="243"/>
      <c r="K104" s="243"/>
    </row>
    <row r="105" spans="1:12" ht="15" x14ac:dyDescent="0.25">
      <c r="A105" s="66" t="s">
        <v>1</v>
      </c>
      <c r="B105" s="66" t="s">
        <v>2</v>
      </c>
      <c r="C105" s="66" t="s">
        <v>3</v>
      </c>
      <c r="D105" s="66" t="s">
        <v>4</v>
      </c>
      <c r="E105" s="66" t="s">
        <v>5</v>
      </c>
      <c r="F105" s="66" t="s">
        <v>6</v>
      </c>
      <c r="G105" s="66" t="s">
        <v>7</v>
      </c>
      <c r="H105" s="66" t="s">
        <v>8</v>
      </c>
      <c r="I105" s="66" t="s">
        <v>9</v>
      </c>
      <c r="J105" s="66" t="s">
        <v>10</v>
      </c>
      <c r="K105" s="66" t="s">
        <v>11</v>
      </c>
    </row>
    <row r="106" spans="1:12" x14ac:dyDescent="0.2">
      <c r="A106" s="88">
        <v>42887</v>
      </c>
      <c r="B106" s="68">
        <f>C106+D106+E106+F106+G106+H106+I106+J106+K106</f>
        <v>62</v>
      </c>
      <c r="C106" s="69">
        <v>23</v>
      </c>
      <c r="D106" s="69">
        <v>21</v>
      </c>
      <c r="E106" s="69">
        <v>7</v>
      </c>
      <c r="F106" s="69">
        <v>6</v>
      </c>
      <c r="G106" s="69"/>
      <c r="H106" s="69">
        <v>2</v>
      </c>
      <c r="I106" s="69"/>
      <c r="J106" s="69"/>
      <c r="K106" s="69">
        <v>3</v>
      </c>
      <c r="L106" t="s">
        <v>529</v>
      </c>
    </row>
    <row r="107" spans="1:12" x14ac:dyDescent="0.2">
      <c r="A107" s="88">
        <v>42888</v>
      </c>
      <c r="B107" s="68">
        <f>C107+D107+E107+F107+G107+H107+I107+J107+K107</f>
        <v>217</v>
      </c>
      <c r="C107" s="69">
        <v>194</v>
      </c>
      <c r="D107" s="69">
        <v>7</v>
      </c>
      <c r="E107" s="69">
        <v>6</v>
      </c>
      <c r="F107" s="69">
        <v>5</v>
      </c>
      <c r="G107" s="69"/>
      <c r="H107" s="69">
        <v>2</v>
      </c>
      <c r="I107" s="69"/>
      <c r="J107" s="69">
        <v>2</v>
      </c>
      <c r="K107" s="69">
        <v>1</v>
      </c>
      <c r="L107" t="s">
        <v>351</v>
      </c>
    </row>
    <row r="108" spans="1:12" x14ac:dyDescent="0.2">
      <c r="A108" s="61">
        <v>42889</v>
      </c>
      <c r="B108" s="68">
        <f>C108+D108+E108+F108+G108+H108+I108+J108+K108</f>
        <v>192</v>
      </c>
      <c r="C108" s="69">
        <v>152</v>
      </c>
      <c r="D108" s="69">
        <v>9</v>
      </c>
      <c r="E108" s="69">
        <v>10</v>
      </c>
      <c r="F108" s="69">
        <v>6</v>
      </c>
      <c r="G108" s="69"/>
      <c r="H108" s="69"/>
      <c r="I108" s="69"/>
      <c r="J108" s="69"/>
      <c r="K108" s="69">
        <v>15</v>
      </c>
      <c r="L108" t="s">
        <v>530</v>
      </c>
    </row>
    <row r="109" spans="1:12" x14ac:dyDescent="0.2">
      <c r="A109" s="61">
        <v>42890</v>
      </c>
      <c r="B109" s="68">
        <f>C109+D109+E109+F109+G109+H109+I109+J109+K109</f>
        <v>85</v>
      </c>
      <c r="C109" s="69">
        <v>47</v>
      </c>
      <c r="D109" s="69">
        <v>12</v>
      </c>
      <c r="E109" s="69">
        <v>16</v>
      </c>
      <c r="F109" s="69">
        <v>1</v>
      </c>
      <c r="G109" s="69"/>
      <c r="H109" s="69">
        <v>2</v>
      </c>
      <c r="I109" s="69"/>
      <c r="J109" s="69">
        <v>2</v>
      </c>
      <c r="K109" s="69">
        <v>5</v>
      </c>
      <c r="L109" t="s">
        <v>381</v>
      </c>
    </row>
    <row r="110" spans="1:12" x14ac:dyDescent="0.2">
      <c r="A110" s="88">
        <v>42891</v>
      </c>
      <c r="B110" s="68">
        <f>C110+D110+E110+F110+G110+H110+I110+J110+K110</f>
        <v>54</v>
      </c>
      <c r="C110" s="69">
        <v>14</v>
      </c>
      <c r="D110" s="69">
        <v>11</v>
      </c>
      <c r="E110" s="69">
        <v>10</v>
      </c>
      <c r="F110" s="69">
        <v>9</v>
      </c>
      <c r="G110" s="69">
        <v>4</v>
      </c>
      <c r="H110" s="69"/>
      <c r="I110" s="69">
        <v>2</v>
      </c>
      <c r="J110" s="69">
        <v>2</v>
      </c>
      <c r="K110" s="69">
        <v>2</v>
      </c>
      <c r="L110" t="s">
        <v>364</v>
      </c>
    </row>
    <row r="111" spans="1:12" x14ac:dyDescent="0.2">
      <c r="A111" s="88">
        <v>42892</v>
      </c>
      <c r="B111" s="90" t="s">
        <v>361</v>
      </c>
      <c r="C111" s="71"/>
      <c r="D111" s="71"/>
      <c r="E111" s="71"/>
      <c r="F111" s="71"/>
      <c r="G111" s="71"/>
      <c r="H111" s="71"/>
      <c r="I111" s="71"/>
      <c r="J111" s="71"/>
      <c r="K111" s="71"/>
    </row>
    <row r="112" spans="1:12" x14ac:dyDescent="0.2">
      <c r="A112" s="88">
        <v>42893</v>
      </c>
      <c r="B112" s="68">
        <f t="shared" ref="B112:B117" si="10">C112+D112+E112+F112+G112+H112+I112+J112+K112</f>
        <v>46</v>
      </c>
      <c r="C112" s="69">
        <v>15</v>
      </c>
      <c r="D112" s="69">
        <v>2</v>
      </c>
      <c r="E112" s="69">
        <v>17</v>
      </c>
      <c r="F112" s="69">
        <v>3</v>
      </c>
      <c r="G112" s="69"/>
      <c r="H112" s="69">
        <v>3</v>
      </c>
      <c r="I112" s="69"/>
      <c r="J112" s="69">
        <v>5</v>
      </c>
      <c r="K112" s="69">
        <v>1</v>
      </c>
      <c r="L112" t="s">
        <v>382</v>
      </c>
    </row>
    <row r="113" spans="1:12" x14ac:dyDescent="0.2">
      <c r="A113" s="88">
        <v>42894</v>
      </c>
      <c r="B113" s="68">
        <f t="shared" si="10"/>
        <v>72</v>
      </c>
      <c r="C113" s="69">
        <v>16</v>
      </c>
      <c r="D113" s="69">
        <v>19</v>
      </c>
      <c r="E113" s="69">
        <v>20</v>
      </c>
      <c r="F113" s="69">
        <v>2</v>
      </c>
      <c r="G113" s="69">
        <v>3</v>
      </c>
      <c r="H113" s="69">
        <v>4</v>
      </c>
      <c r="I113" s="69">
        <v>4</v>
      </c>
      <c r="J113" s="69">
        <v>2</v>
      </c>
      <c r="K113" s="69">
        <v>2</v>
      </c>
      <c r="L113" t="s">
        <v>354</v>
      </c>
    </row>
    <row r="114" spans="1:12" x14ac:dyDescent="0.2">
      <c r="A114" s="88">
        <v>42895</v>
      </c>
      <c r="B114" s="68">
        <f t="shared" si="10"/>
        <v>80</v>
      </c>
      <c r="C114" s="69">
        <v>19</v>
      </c>
      <c r="D114" s="69">
        <v>22</v>
      </c>
      <c r="E114" s="69">
        <v>25</v>
      </c>
      <c r="F114" s="69">
        <v>2</v>
      </c>
      <c r="G114" s="69">
        <v>3</v>
      </c>
      <c r="H114" s="69">
        <v>1</v>
      </c>
      <c r="I114" s="69">
        <v>2</v>
      </c>
      <c r="J114" s="69">
        <v>1</v>
      </c>
      <c r="K114" s="69">
        <v>5</v>
      </c>
      <c r="L114" t="s">
        <v>531</v>
      </c>
    </row>
    <row r="115" spans="1:12" x14ac:dyDescent="0.2">
      <c r="A115" s="61">
        <v>42896</v>
      </c>
      <c r="B115" s="68">
        <f t="shared" si="10"/>
        <v>84</v>
      </c>
      <c r="C115" s="69">
        <v>50</v>
      </c>
      <c r="D115" s="69">
        <v>6</v>
      </c>
      <c r="E115" s="69">
        <v>20</v>
      </c>
      <c r="F115" s="69">
        <v>2</v>
      </c>
      <c r="G115" s="69">
        <v>3</v>
      </c>
      <c r="H115" s="69"/>
      <c r="I115" s="69"/>
      <c r="J115" s="69">
        <v>1</v>
      </c>
      <c r="K115" s="69">
        <v>2</v>
      </c>
      <c r="L115" t="s">
        <v>362</v>
      </c>
    </row>
    <row r="116" spans="1:12" x14ac:dyDescent="0.2">
      <c r="A116" s="61">
        <v>42897</v>
      </c>
      <c r="B116" s="68">
        <f t="shared" si="10"/>
        <v>113</v>
      </c>
      <c r="C116" s="69">
        <v>69</v>
      </c>
      <c r="D116" s="69">
        <v>16</v>
      </c>
      <c r="E116" s="69">
        <v>14</v>
      </c>
      <c r="F116" s="69">
        <v>5</v>
      </c>
      <c r="G116" s="69">
        <v>2</v>
      </c>
      <c r="H116" s="69">
        <v>2</v>
      </c>
      <c r="I116" s="69">
        <v>1</v>
      </c>
      <c r="J116" s="69">
        <v>2</v>
      </c>
      <c r="K116" s="69">
        <v>2</v>
      </c>
      <c r="L116" t="s">
        <v>383</v>
      </c>
    </row>
    <row r="117" spans="1:12" x14ac:dyDescent="0.2">
      <c r="A117" s="88">
        <v>42898</v>
      </c>
      <c r="B117" s="68">
        <f t="shared" si="10"/>
        <v>94</v>
      </c>
      <c r="C117" s="69">
        <v>27</v>
      </c>
      <c r="D117" s="69">
        <v>16</v>
      </c>
      <c r="E117" s="69">
        <v>16</v>
      </c>
      <c r="F117" s="69">
        <v>6</v>
      </c>
      <c r="G117" s="69"/>
      <c r="H117" s="69">
        <v>4</v>
      </c>
      <c r="I117" s="69">
        <v>6</v>
      </c>
      <c r="J117" s="69">
        <v>5</v>
      </c>
      <c r="K117" s="69">
        <v>14</v>
      </c>
      <c r="L117" t="s">
        <v>532</v>
      </c>
    </row>
    <row r="118" spans="1:12" x14ac:dyDescent="0.2">
      <c r="A118" s="88">
        <v>42899</v>
      </c>
      <c r="B118" s="90" t="s">
        <v>361</v>
      </c>
      <c r="C118" s="71"/>
      <c r="D118" s="71"/>
      <c r="E118" s="71"/>
      <c r="F118" s="71"/>
      <c r="G118" s="71"/>
      <c r="H118" s="71"/>
      <c r="I118" s="71"/>
      <c r="J118" s="71"/>
      <c r="K118" s="71"/>
    </row>
    <row r="119" spans="1:12" x14ac:dyDescent="0.2">
      <c r="A119" s="88">
        <v>42900</v>
      </c>
      <c r="B119" s="68">
        <f t="shared" ref="B119:B124" si="11">C119+D119+E119+F119+G119+H119+I119+J119+K119</f>
        <v>71</v>
      </c>
      <c r="C119" s="69">
        <v>24</v>
      </c>
      <c r="D119" s="69">
        <v>10</v>
      </c>
      <c r="E119" s="69">
        <v>25</v>
      </c>
      <c r="F119" s="69"/>
      <c r="G119" s="69"/>
      <c r="H119" s="69">
        <v>5</v>
      </c>
      <c r="I119" s="69"/>
      <c r="J119" s="69">
        <v>4</v>
      </c>
      <c r="K119" s="69">
        <v>3</v>
      </c>
      <c r="L119" t="s">
        <v>269</v>
      </c>
    </row>
    <row r="120" spans="1:12" x14ac:dyDescent="0.2">
      <c r="A120" s="88">
        <v>42901</v>
      </c>
      <c r="B120" s="68">
        <f t="shared" si="11"/>
        <v>77</v>
      </c>
      <c r="C120" s="69">
        <v>24</v>
      </c>
      <c r="D120" s="69">
        <v>23</v>
      </c>
      <c r="E120" s="69">
        <v>15</v>
      </c>
      <c r="F120" s="69">
        <v>5</v>
      </c>
      <c r="G120" s="69">
        <v>4</v>
      </c>
      <c r="H120" s="69">
        <v>1</v>
      </c>
      <c r="I120" s="69">
        <v>1</v>
      </c>
      <c r="J120" s="69">
        <v>2</v>
      </c>
      <c r="K120" s="69">
        <v>2</v>
      </c>
      <c r="L120" t="s">
        <v>533</v>
      </c>
    </row>
    <row r="121" spans="1:12" x14ac:dyDescent="0.2">
      <c r="A121" s="88">
        <v>42902</v>
      </c>
      <c r="B121" s="68">
        <f t="shared" si="11"/>
        <v>84</v>
      </c>
      <c r="C121" s="69">
        <v>13</v>
      </c>
      <c r="D121" s="69">
        <v>12</v>
      </c>
      <c r="E121" s="69">
        <v>31</v>
      </c>
      <c r="F121" s="69">
        <v>12</v>
      </c>
      <c r="G121" s="69">
        <v>8</v>
      </c>
      <c r="H121" s="69">
        <v>2</v>
      </c>
      <c r="I121" s="69">
        <v>2</v>
      </c>
      <c r="J121" s="69">
        <v>3</v>
      </c>
      <c r="K121" s="69">
        <v>1</v>
      </c>
      <c r="L121" t="s">
        <v>384</v>
      </c>
    </row>
    <row r="122" spans="1:12" x14ac:dyDescent="0.2">
      <c r="A122" s="61">
        <v>42903</v>
      </c>
      <c r="B122" s="68">
        <f t="shared" si="11"/>
        <v>77</v>
      </c>
      <c r="C122" s="69">
        <v>54</v>
      </c>
      <c r="D122" s="69">
        <v>9</v>
      </c>
      <c r="E122" s="69">
        <v>5</v>
      </c>
      <c r="F122" s="71"/>
      <c r="G122" s="71"/>
      <c r="H122" s="69">
        <v>3</v>
      </c>
      <c r="I122" s="69">
        <v>2</v>
      </c>
      <c r="J122" s="69"/>
      <c r="K122" s="69">
        <v>4</v>
      </c>
      <c r="L122" t="s">
        <v>534</v>
      </c>
    </row>
    <row r="123" spans="1:12" x14ac:dyDescent="0.2">
      <c r="A123" s="61">
        <v>42904</v>
      </c>
      <c r="B123" s="68">
        <f t="shared" si="11"/>
        <v>90</v>
      </c>
      <c r="C123" s="69">
        <v>66</v>
      </c>
      <c r="D123" s="69">
        <v>5</v>
      </c>
      <c r="E123" s="69">
        <v>8</v>
      </c>
      <c r="F123" s="71"/>
      <c r="G123" s="71"/>
      <c r="H123" s="71"/>
      <c r="I123" s="69">
        <v>2</v>
      </c>
      <c r="J123" s="71"/>
      <c r="K123" s="69">
        <v>9</v>
      </c>
      <c r="L123" t="s">
        <v>535</v>
      </c>
    </row>
    <row r="124" spans="1:12" x14ac:dyDescent="0.2">
      <c r="A124" s="88">
        <v>42905</v>
      </c>
      <c r="B124" s="68">
        <f t="shared" si="11"/>
        <v>61</v>
      </c>
      <c r="C124" s="69">
        <v>14</v>
      </c>
      <c r="D124" s="69">
        <v>17</v>
      </c>
      <c r="E124" s="69">
        <v>14</v>
      </c>
      <c r="F124" s="69">
        <v>9</v>
      </c>
      <c r="G124" s="69">
        <v>3</v>
      </c>
      <c r="H124" s="69">
        <v>2</v>
      </c>
      <c r="I124" s="69"/>
      <c r="J124" s="69"/>
      <c r="K124" s="69">
        <v>2</v>
      </c>
      <c r="L124" t="s">
        <v>536</v>
      </c>
    </row>
    <row r="125" spans="1:12" x14ac:dyDescent="0.2">
      <c r="A125" s="88">
        <v>42906</v>
      </c>
      <c r="B125" s="90" t="s">
        <v>361</v>
      </c>
      <c r="C125" s="71"/>
      <c r="D125" s="71"/>
      <c r="E125" s="71"/>
      <c r="F125" s="71"/>
      <c r="G125" s="71"/>
      <c r="H125" s="71"/>
      <c r="I125" s="71"/>
      <c r="J125" s="71"/>
      <c r="K125" s="71"/>
    </row>
    <row r="126" spans="1:12" x14ac:dyDescent="0.2">
      <c r="A126" s="88">
        <v>42907</v>
      </c>
      <c r="B126" s="68">
        <f t="shared" ref="B126:B131" si="12">C126+D126+E126+F126+G126+H126+I126+J126+K126</f>
        <v>81</v>
      </c>
      <c r="C126" s="69">
        <v>27</v>
      </c>
      <c r="D126" s="69">
        <v>18</v>
      </c>
      <c r="E126" s="69">
        <v>10</v>
      </c>
      <c r="F126" s="69">
        <v>10</v>
      </c>
      <c r="G126" s="69">
        <v>3</v>
      </c>
      <c r="H126" s="69">
        <v>9</v>
      </c>
      <c r="I126" s="69"/>
      <c r="J126" s="69">
        <v>2</v>
      </c>
      <c r="K126" s="69">
        <v>2</v>
      </c>
      <c r="L126" t="s">
        <v>537</v>
      </c>
    </row>
    <row r="127" spans="1:12" x14ac:dyDescent="0.2">
      <c r="A127" s="88">
        <v>42908</v>
      </c>
      <c r="B127" s="68">
        <f t="shared" si="12"/>
        <v>120</v>
      </c>
      <c r="C127" s="69">
        <v>22</v>
      </c>
      <c r="D127" s="69">
        <v>42</v>
      </c>
      <c r="E127" s="69">
        <v>32</v>
      </c>
      <c r="F127" s="69">
        <v>5</v>
      </c>
      <c r="G127" s="69">
        <v>2</v>
      </c>
      <c r="H127" s="69">
        <v>7</v>
      </c>
      <c r="I127" s="69">
        <v>2</v>
      </c>
      <c r="J127" s="69"/>
      <c r="K127" s="69">
        <v>8</v>
      </c>
      <c r="L127" t="s">
        <v>538</v>
      </c>
    </row>
    <row r="128" spans="1:12" x14ac:dyDescent="0.2">
      <c r="A128" s="88">
        <v>42909</v>
      </c>
      <c r="B128" s="68">
        <f t="shared" si="12"/>
        <v>84</v>
      </c>
      <c r="C128" s="69">
        <v>21</v>
      </c>
      <c r="D128" s="69">
        <v>16</v>
      </c>
      <c r="E128" s="69">
        <v>22</v>
      </c>
      <c r="F128" s="69">
        <v>2</v>
      </c>
      <c r="G128" s="69"/>
      <c r="H128" s="69">
        <v>5</v>
      </c>
      <c r="I128" s="69">
        <v>4</v>
      </c>
      <c r="J128" s="69">
        <v>4</v>
      </c>
      <c r="K128" s="69">
        <v>10</v>
      </c>
      <c r="L128" t="s">
        <v>539</v>
      </c>
    </row>
    <row r="129" spans="1:256" x14ac:dyDescent="0.2">
      <c r="A129" s="61">
        <v>42910</v>
      </c>
      <c r="B129" s="68">
        <f t="shared" si="12"/>
        <v>89</v>
      </c>
      <c r="C129" s="69">
        <v>41</v>
      </c>
      <c r="D129" s="69">
        <v>19</v>
      </c>
      <c r="E129" s="69">
        <v>8</v>
      </c>
      <c r="F129" s="69">
        <v>5</v>
      </c>
      <c r="G129" s="69">
        <v>4</v>
      </c>
      <c r="H129" s="71"/>
      <c r="I129" s="69">
        <v>9</v>
      </c>
      <c r="J129" s="69">
        <v>2</v>
      </c>
      <c r="K129" s="69">
        <v>1</v>
      </c>
      <c r="L129" t="s">
        <v>385</v>
      </c>
    </row>
    <row r="130" spans="1:256" x14ac:dyDescent="0.2">
      <c r="A130" s="61">
        <v>42911</v>
      </c>
      <c r="B130" s="68">
        <f t="shared" si="12"/>
        <v>87</v>
      </c>
      <c r="C130" s="69">
        <v>57</v>
      </c>
      <c r="D130" s="69">
        <v>15</v>
      </c>
      <c r="E130" s="69">
        <v>4</v>
      </c>
      <c r="F130" s="69">
        <v>3</v>
      </c>
      <c r="G130" s="71"/>
      <c r="H130" s="71"/>
      <c r="I130" s="69">
        <v>2</v>
      </c>
      <c r="J130" s="71"/>
      <c r="K130" s="69">
        <v>6</v>
      </c>
      <c r="L130" t="s">
        <v>541</v>
      </c>
    </row>
    <row r="131" spans="1:256" x14ac:dyDescent="0.2">
      <c r="A131" s="88">
        <v>42912</v>
      </c>
      <c r="B131" s="68">
        <f t="shared" si="12"/>
        <v>61</v>
      </c>
      <c r="C131" s="69">
        <v>12</v>
      </c>
      <c r="D131" s="69">
        <v>8</v>
      </c>
      <c r="E131" s="69">
        <v>25</v>
      </c>
      <c r="F131" s="69">
        <v>6</v>
      </c>
      <c r="G131" s="69">
        <v>1</v>
      </c>
      <c r="H131" s="69">
        <v>4</v>
      </c>
      <c r="I131" s="69">
        <v>2</v>
      </c>
      <c r="J131" s="69"/>
      <c r="K131" s="69">
        <v>3</v>
      </c>
      <c r="L131" t="s">
        <v>386</v>
      </c>
    </row>
    <row r="132" spans="1:256" x14ac:dyDescent="0.2">
      <c r="A132" s="88">
        <v>42913</v>
      </c>
      <c r="B132" s="90" t="s">
        <v>361</v>
      </c>
      <c r="C132" s="71"/>
      <c r="D132" s="71"/>
      <c r="E132" s="71"/>
      <c r="F132" s="71"/>
      <c r="G132" s="71"/>
      <c r="H132" s="71"/>
      <c r="I132" s="71"/>
      <c r="J132" s="71"/>
      <c r="K132" s="71"/>
    </row>
    <row r="133" spans="1:256" x14ac:dyDescent="0.2">
      <c r="A133" s="88">
        <v>42914</v>
      </c>
      <c r="B133" s="68">
        <f>C133+D133+E133+F133+G133+H133+I133+J133+K133</f>
        <v>36</v>
      </c>
      <c r="C133" s="69">
        <v>6</v>
      </c>
      <c r="D133" s="69">
        <v>13</v>
      </c>
      <c r="E133" s="69">
        <v>9</v>
      </c>
      <c r="F133" s="69">
        <v>6</v>
      </c>
      <c r="G133" s="69"/>
      <c r="H133" s="69"/>
      <c r="I133" s="69"/>
      <c r="J133" s="69"/>
      <c r="K133" s="69">
        <v>2</v>
      </c>
      <c r="L133" t="s">
        <v>354</v>
      </c>
    </row>
    <row r="134" spans="1:256" x14ac:dyDescent="0.2">
      <c r="A134" s="88">
        <v>42915</v>
      </c>
      <c r="B134" s="68">
        <f>C134+D134+E134+F134+G134+H134+I134+J134+K134</f>
        <v>33</v>
      </c>
      <c r="C134" s="69">
        <v>14</v>
      </c>
      <c r="D134" s="69">
        <v>8</v>
      </c>
      <c r="E134" s="69">
        <v>6</v>
      </c>
      <c r="F134" s="69">
        <v>1</v>
      </c>
      <c r="G134" s="69">
        <v>2</v>
      </c>
      <c r="H134" s="69">
        <v>2</v>
      </c>
      <c r="I134" s="69"/>
      <c r="J134" s="69"/>
      <c r="K134" s="69"/>
    </row>
    <row r="135" spans="1:256" x14ac:dyDescent="0.2">
      <c r="A135" s="88">
        <v>42916</v>
      </c>
      <c r="B135" s="68">
        <f>C135+D135+E135+F135+G135+H135+I135+J135+K135</f>
        <v>73</v>
      </c>
      <c r="C135" s="69">
        <v>30</v>
      </c>
      <c r="D135" s="69">
        <v>24</v>
      </c>
      <c r="E135" s="69">
        <v>12</v>
      </c>
      <c r="F135" s="69">
        <v>1</v>
      </c>
      <c r="G135" s="69">
        <v>1</v>
      </c>
      <c r="H135" s="69">
        <v>2</v>
      </c>
      <c r="I135" s="69"/>
      <c r="J135" s="69"/>
      <c r="K135" s="69">
        <v>3</v>
      </c>
      <c r="L135" t="s">
        <v>540</v>
      </c>
    </row>
    <row r="136" spans="1:256" s="61" customFormat="1" x14ac:dyDescent="0.2">
      <c r="A136" s="61" t="s">
        <v>20</v>
      </c>
      <c r="B136" s="63">
        <f>SUM(B105:B135)</f>
        <v>2223</v>
      </c>
      <c r="C136" s="62">
        <f>SUM(C106:C135)</f>
        <v>1051</v>
      </c>
      <c r="D136" s="62">
        <f>SUM(D106:D135)</f>
        <v>380</v>
      </c>
      <c r="E136" s="62">
        <f>SUM(E106:E135)</f>
        <v>387</v>
      </c>
      <c r="F136" s="62">
        <f>SUM(F106:F135)</f>
        <v>112</v>
      </c>
      <c r="G136" s="62">
        <f>SUM(G110:G135)</f>
        <v>43</v>
      </c>
      <c r="H136" s="62">
        <f>SUM(H106:H135)</f>
        <v>62</v>
      </c>
      <c r="I136" s="62">
        <f>SUM(I110:I135)</f>
        <v>41</v>
      </c>
      <c r="J136" s="62">
        <f>SUM(J107:J135)</f>
        <v>39</v>
      </c>
      <c r="K136" s="62">
        <f>SUM(K106:K135)</f>
        <v>108</v>
      </c>
      <c r="DL136" s="62">
        <f>SUM(DL108:DL135)</f>
        <v>0</v>
      </c>
      <c r="DM136" s="62">
        <f>SUM(DM105:DM135)</f>
        <v>0</v>
      </c>
      <c r="DN136" s="62">
        <f>SUM(DN105:DN135)</f>
        <v>0</v>
      </c>
      <c r="DO136" s="62">
        <f>SUM(DO111:DO135)</f>
        <v>0</v>
      </c>
      <c r="DP136" s="62">
        <f>SUM(DP112:DP135)</f>
        <v>0</v>
      </c>
      <c r="DQ136" s="62">
        <f>SUM(DQ105:DQ135)</f>
        <v>0</v>
      </c>
      <c r="DR136" s="61" t="s">
        <v>20</v>
      </c>
      <c r="DS136" s="63">
        <f>SUM(DS105:DS135)</f>
        <v>0</v>
      </c>
      <c r="DT136" s="62">
        <f>SUM(DT105:DT135)</f>
        <v>0</v>
      </c>
      <c r="DU136" s="62">
        <f>SUM(DU105:DU135)</f>
        <v>0</v>
      </c>
      <c r="DV136" s="62">
        <f>SUM(DV105:DV135)</f>
        <v>0</v>
      </c>
      <c r="DW136" s="62">
        <f>SUM(DW108:DW135)</f>
        <v>0</v>
      </c>
      <c r="DX136" s="62">
        <f>SUM(DX105:DX135)</f>
        <v>0</v>
      </c>
      <c r="DY136" s="62">
        <f>SUM(DY105:DY135)</f>
        <v>0</v>
      </c>
      <c r="DZ136" s="62">
        <f>SUM(DZ111:DZ135)</f>
        <v>0</v>
      </c>
      <c r="EA136" s="62">
        <f>SUM(EA112:EA135)</f>
        <v>0</v>
      </c>
      <c r="EB136" s="62">
        <f>SUM(EB105:EB135)</f>
        <v>0</v>
      </c>
      <c r="EC136" s="61" t="s">
        <v>20</v>
      </c>
      <c r="ED136" s="63">
        <f>SUM(ED105:ED135)</f>
        <v>0</v>
      </c>
      <c r="EE136" s="62">
        <f>SUM(EE105:EE135)</f>
        <v>0</v>
      </c>
      <c r="EF136" s="62">
        <f>SUM(EF105:EF135)</f>
        <v>0</v>
      </c>
      <c r="EG136" s="62">
        <f>SUM(EG105:EG135)</f>
        <v>0</v>
      </c>
      <c r="EH136" s="62">
        <f>SUM(EH108:EH135)</f>
        <v>0</v>
      </c>
      <c r="EI136" s="62">
        <f>SUM(EI105:EI135)</f>
        <v>0</v>
      </c>
      <c r="EJ136" s="62">
        <f>SUM(EJ105:EJ135)</f>
        <v>0</v>
      </c>
      <c r="EK136" s="62">
        <f>SUM(EK111:EK135)</f>
        <v>0</v>
      </c>
      <c r="EL136" s="62">
        <f>SUM(EL112:EL135)</f>
        <v>0</v>
      </c>
      <c r="EM136" s="62">
        <f>SUM(EM105:EM135)</f>
        <v>0</v>
      </c>
      <c r="EN136" s="61" t="s">
        <v>20</v>
      </c>
      <c r="EO136" s="63">
        <f>SUM(EO105:EO135)</f>
        <v>0</v>
      </c>
      <c r="EP136" s="62">
        <f>SUM(EP105:EP135)</f>
        <v>0</v>
      </c>
      <c r="EQ136" s="62">
        <f>SUM(EQ105:EQ135)</f>
        <v>0</v>
      </c>
      <c r="ER136" s="62">
        <f>SUM(ER105:ER135)</f>
        <v>0</v>
      </c>
      <c r="ES136" s="62">
        <f>SUM(ES108:ES135)</f>
        <v>0</v>
      </c>
      <c r="ET136" s="62">
        <f>SUM(ET105:ET135)</f>
        <v>0</v>
      </c>
      <c r="EU136" s="62">
        <f>SUM(EU105:EU135)</f>
        <v>0</v>
      </c>
      <c r="EV136" s="62">
        <f>SUM(EV111:EV135)</f>
        <v>0</v>
      </c>
      <c r="EW136" s="62">
        <f>SUM(EW112:EW135)</f>
        <v>0</v>
      </c>
      <c r="EX136" s="62">
        <f>SUM(EX105:EX135)</f>
        <v>0</v>
      </c>
      <c r="EY136" s="61" t="s">
        <v>20</v>
      </c>
      <c r="EZ136" s="63">
        <f>SUM(EZ105:EZ135)</f>
        <v>0</v>
      </c>
      <c r="FA136" s="62">
        <f>SUM(FA105:FA135)</f>
        <v>0</v>
      </c>
      <c r="FB136" s="62">
        <f>SUM(FB105:FB135)</f>
        <v>0</v>
      </c>
      <c r="FC136" s="62">
        <f>SUM(FC105:FC135)</f>
        <v>0</v>
      </c>
      <c r="FD136" s="62">
        <f>SUM(FD108:FD135)</f>
        <v>0</v>
      </c>
      <c r="FE136" s="62">
        <f>SUM(FE105:FE135)</f>
        <v>0</v>
      </c>
      <c r="FF136" s="62">
        <f>SUM(FF105:FF135)</f>
        <v>0</v>
      </c>
      <c r="FG136" s="62">
        <f>SUM(FG111:FG135)</f>
        <v>0</v>
      </c>
      <c r="FH136" s="62">
        <f>SUM(FH112:FH135)</f>
        <v>0</v>
      </c>
      <c r="FI136" s="62">
        <f>SUM(FI105:FI135)</f>
        <v>0</v>
      </c>
      <c r="FJ136" s="61" t="s">
        <v>20</v>
      </c>
      <c r="FK136" s="63">
        <f>SUM(FK105:FK135)</f>
        <v>0</v>
      </c>
      <c r="FL136" s="62">
        <f>SUM(FL105:FL135)</f>
        <v>0</v>
      </c>
      <c r="FM136" s="62">
        <f>SUM(FM105:FM135)</f>
        <v>0</v>
      </c>
      <c r="FN136" s="62">
        <f>SUM(FN105:FN135)</f>
        <v>0</v>
      </c>
      <c r="FO136" s="62">
        <f>SUM(FO108:FO135)</f>
        <v>0</v>
      </c>
      <c r="FP136" s="62">
        <f>SUM(FP105:FP135)</f>
        <v>0</v>
      </c>
      <c r="FQ136" s="62">
        <f>SUM(FQ105:FQ135)</f>
        <v>0</v>
      </c>
      <c r="FR136" s="62">
        <f>SUM(FR111:FR135)</f>
        <v>0</v>
      </c>
      <c r="FS136" s="62">
        <f>SUM(FS112:FS135)</f>
        <v>0</v>
      </c>
      <c r="FT136" s="62">
        <f>SUM(FT105:FT135)</f>
        <v>0</v>
      </c>
      <c r="FU136" s="61" t="s">
        <v>20</v>
      </c>
      <c r="FV136" s="63">
        <f>SUM(FV105:FV135)</f>
        <v>0</v>
      </c>
      <c r="FW136" s="62">
        <f>SUM(FW105:FW135)</f>
        <v>0</v>
      </c>
      <c r="FX136" s="62">
        <f>SUM(FX105:FX135)</f>
        <v>0</v>
      </c>
      <c r="FY136" s="62">
        <f>SUM(FY105:FY135)</f>
        <v>0</v>
      </c>
      <c r="FZ136" s="62">
        <f>SUM(FZ108:FZ135)</f>
        <v>0</v>
      </c>
      <c r="GA136" s="62">
        <f>SUM(GA105:GA135)</f>
        <v>0</v>
      </c>
      <c r="GB136" s="62">
        <f>SUM(GB105:GB135)</f>
        <v>0</v>
      </c>
      <c r="GC136" s="62">
        <f>SUM(GC111:GC135)</f>
        <v>0</v>
      </c>
      <c r="GD136" s="62">
        <f>SUM(GD112:GD135)</f>
        <v>0</v>
      </c>
      <c r="GE136" s="62">
        <f>SUM(GE105:GE135)</f>
        <v>0</v>
      </c>
      <c r="GF136" s="61" t="s">
        <v>20</v>
      </c>
      <c r="GG136" s="63">
        <f>SUM(GG105:GG135)</f>
        <v>0</v>
      </c>
      <c r="GH136" s="62">
        <f>SUM(GH105:GH135)</f>
        <v>0</v>
      </c>
      <c r="GI136" s="62">
        <f>SUM(GI105:GI135)</f>
        <v>0</v>
      </c>
      <c r="GJ136" s="62">
        <f>SUM(GJ105:GJ135)</f>
        <v>0</v>
      </c>
      <c r="GK136" s="62">
        <f>SUM(GK108:GK135)</f>
        <v>0</v>
      </c>
      <c r="GL136" s="62">
        <f>SUM(GL105:GL135)</f>
        <v>0</v>
      </c>
      <c r="GM136" s="62">
        <f>SUM(GM105:GM135)</f>
        <v>0</v>
      </c>
      <c r="GN136" s="62">
        <f>SUM(GN111:GN135)</f>
        <v>0</v>
      </c>
      <c r="GO136" s="62">
        <f>SUM(GO112:GO135)</f>
        <v>0</v>
      </c>
      <c r="GP136" s="62">
        <f>SUM(GP105:GP135)</f>
        <v>0</v>
      </c>
      <c r="GQ136" s="61" t="s">
        <v>20</v>
      </c>
      <c r="GR136" s="63">
        <f>SUM(GR105:GR135)</f>
        <v>0</v>
      </c>
      <c r="GS136" s="62">
        <f>SUM(GS105:GS135)</f>
        <v>0</v>
      </c>
      <c r="GT136" s="62">
        <f>SUM(GT105:GT135)</f>
        <v>0</v>
      </c>
      <c r="GU136" s="62">
        <f>SUM(GU105:GU135)</f>
        <v>0</v>
      </c>
      <c r="GV136" s="62">
        <f>SUM(GV108:GV135)</f>
        <v>0</v>
      </c>
      <c r="GW136" s="62">
        <f>SUM(GW105:GW135)</f>
        <v>0</v>
      </c>
      <c r="GX136" s="62">
        <f>SUM(GX105:GX135)</f>
        <v>0</v>
      </c>
      <c r="GY136" s="62">
        <f>SUM(GY111:GY135)</f>
        <v>0</v>
      </c>
      <c r="GZ136" s="62">
        <f>SUM(GZ112:GZ135)</f>
        <v>0</v>
      </c>
      <c r="HA136" s="62">
        <f>SUM(HA105:HA135)</f>
        <v>0</v>
      </c>
      <c r="HB136" s="61" t="s">
        <v>20</v>
      </c>
      <c r="HC136" s="63">
        <f>SUM(HC105:HC135)</f>
        <v>0</v>
      </c>
      <c r="HD136" s="62">
        <f>SUM(HD105:HD135)</f>
        <v>0</v>
      </c>
      <c r="HE136" s="62">
        <f>SUM(HE105:HE135)</f>
        <v>0</v>
      </c>
      <c r="HF136" s="62">
        <f>SUM(HF105:HF135)</f>
        <v>0</v>
      </c>
      <c r="HG136" s="62">
        <f>SUM(HG108:HG135)</f>
        <v>0</v>
      </c>
      <c r="HH136" s="62">
        <f>SUM(HH105:HH135)</f>
        <v>0</v>
      </c>
      <c r="HI136" s="62">
        <f>SUM(HI105:HI135)</f>
        <v>0</v>
      </c>
      <c r="HJ136" s="62">
        <f>SUM(HJ111:HJ135)</f>
        <v>0</v>
      </c>
      <c r="HK136" s="62">
        <f>SUM(HK112:HK135)</f>
        <v>0</v>
      </c>
      <c r="HL136" s="62">
        <f>SUM(HL105:HL135)</f>
        <v>0</v>
      </c>
      <c r="HM136" s="61" t="s">
        <v>20</v>
      </c>
      <c r="HN136" s="63">
        <f>SUM(HN105:HN135)</f>
        <v>0</v>
      </c>
      <c r="HO136" s="62">
        <f>SUM(HO105:HO135)</f>
        <v>0</v>
      </c>
      <c r="HP136" s="62">
        <f>SUM(HP105:HP135)</f>
        <v>0</v>
      </c>
      <c r="HQ136" s="62">
        <f>SUM(HQ105:HQ135)</f>
        <v>0</v>
      </c>
      <c r="HR136" s="62">
        <f>SUM(HR108:HR135)</f>
        <v>0</v>
      </c>
      <c r="HS136" s="62">
        <f>SUM(HS105:HS135)</f>
        <v>0</v>
      </c>
      <c r="HT136" s="62">
        <f>SUM(HT105:HT135)</f>
        <v>0</v>
      </c>
      <c r="HU136" s="62">
        <f>SUM(HU111:HU135)</f>
        <v>0</v>
      </c>
      <c r="HV136" s="62">
        <f>SUM(HV112:HV135)</f>
        <v>0</v>
      </c>
      <c r="HW136" s="62">
        <f>SUM(HW105:HW135)</f>
        <v>0</v>
      </c>
      <c r="HX136" s="61" t="s">
        <v>20</v>
      </c>
      <c r="HY136" s="63">
        <f>SUM(HY105:HY135)</f>
        <v>0</v>
      </c>
      <c r="HZ136" s="62">
        <f>SUM(HZ105:HZ135)</f>
        <v>0</v>
      </c>
      <c r="IA136" s="62">
        <f>SUM(IA105:IA135)</f>
        <v>0</v>
      </c>
      <c r="IB136" s="62">
        <f>SUM(IB105:IB135)</f>
        <v>0</v>
      </c>
      <c r="IC136" s="62">
        <f>SUM(IC108:IC135)</f>
        <v>0</v>
      </c>
      <c r="ID136" s="62">
        <f>SUM(ID105:ID135)</f>
        <v>0</v>
      </c>
      <c r="IE136" s="62">
        <f>SUM(IE105:IE135)</f>
        <v>0</v>
      </c>
      <c r="IF136" s="62">
        <f>SUM(IF111:IF135)</f>
        <v>0</v>
      </c>
      <c r="IG136" s="62">
        <f>SUM(IG112:IG135)</f>
        <v>0</v>
      </c>
      <c r="IH136" s="62">
        <f>SUM(IH105:IH135)</f>
        <v>0</v>
      </c>
      <c r="II136" s="61" t="s">
        <v>20</v>
      </c>
      <c r="IJ136" s="63">
        <f>SUM(IJ105:IJ135)</f>
        <v>0</v>
      </c>
      <c r="IK136" s="62">
        <f>SUM(IK105:IK135)</f>
        <v>0</v>
      </c>
      <c r="IL136" s="62">
        <f>SUM(IL105:IL135)</f>
        <v>0</v>
      </c>
      <c r="IM136" s="62">
        <f>SUM(IM105:IM135)</f>
        <v>0</v>
      </c>
      <c r="IN136" s="62">
        <f>SUM(IN108:IN135)</f>
        <v>0</v>
      </c>
      <c r="IO136" s="62">
        <f>SUM(IO105:IO135)</f>
        <v>0</v>
      </c>
      <c r="IP136" s="62">
        <f>SUM(IP105:IP135)</f>
        <v>0</v>
      </c>
      <c r="IQ136" s="62">
        <f>SUM(IQ111:IQ135)</f>
        <v>0</v>
      </c>
      <c r="IR136" s="62">
        <f>SUM(IR112:IR135)</f>
        <v>0</v>
      </c>
      <c r="IS136" s="62">
        <f>SUM(IS105:IS135)</f>
        <v>0</v>
      </c>
      <c r="IT136" s="61" t="s">
        <v>20</v>
      </c>
      <c r="IU136" s="63">
        <f>SUM(IU105:IU135)</f>
        <v>0</v>
      </c>
      <c r="IV136" s="62">
        <f>SUM(IV105:IV135)</f>
        <v>0</v>
      </c>
    </row>
    <row r="137" spans="1:256" ht="18.75" x14ac:dyDescent="0.3">
      <c r="A137" s="243" t="s">
        <v>387</v>
      </c>
      <c r="B137" s="243">
        <f>C137+D137+E137+F137+G137+H137+I137+J137+K137</f>
        <v>0</v>
      </c>
      <c r="C137" s="243"/>
      <c r="D137" s="243"/>
      <c r="E137" s="243"/>
      <c r="F137" s="243"/>
      <c r="G137" s="243"/>
      <c r="H137" s="243"/>
      <c r="I137" s="243"/>
      <c r="J137" s="243"/>
      <c r="K137" s="243"/>
    </row>
    <row r="138" spans="1:256" ht="15" x14ac:dyDescent="0.25">
      <c r="A138" s="66" t="s">
        <v>1</v>
      </c>
      <c r="B138" s="66" t="s">
        <v>2</v>
      </c>
      <c r="C138" s="66" t="s">
        <v>3</v>
      </c>
      <c r="D138" s="66" t="s">
        <v>4</v>
      </c>
      <c r="E138" s="66" t="s">
        <v>5</v>
      </c>
      <c r="F138" s="66" t="s">
        <v>6</v>
      </c>
      <c r="G138" s="66" t="s">
        <v>7</v>
      </c>
      <c r="H138" s="66" t="s">
        <v>8</v>
      </c>
      <c r="I138" s="66" t="s">
        <v>9</v>
      </c>
      <c r="J138" s="66" t="s">
        <v>10</v>
      </c>
      <c r="K138" s="66" t="s">
        <v>11</v>
      </c>
    </row>
    <row r="139" spans="1:256" x14ac:dyDescent="0.2">
      <c r="A139" s="61">
        <v>42917</v>
      </c>
      <c r="B139" s="68">
        <f>C139+D139+E139+F139+G139+H139+I139+J139+K139</f>
        <v>72</v>
      </c>
      <c r="C139" s="69">
        <v>58</v>
      </c>
      <c r="D139" s="69">
        <v>3</v>
      </c>
      <c r="E139" s="69">
        <v>5</v>
      </c>
      <c r="F139" s="69">
        <v>2</v>
      </c>
      <c r="G139" s="69">
        <v>2</v>
      </c>
      <c r="H139" s="71"/>
      <c r="I139" s="71"/>
      <c r="J139" s="71"/>
      <c r="K139" s="69">
        <v>2</v>
      </c>
      <c r="L139" t="s">
        <v>388</v>
      </c>
    </row>
    <row r="140" spans="1:256" x14ac:dyDescent="0.2">
      <c r="A140" s="61">
        <v>42918</v>
      </c>
      <c r="B140" s="68">
        <f>C140+D140+E140+F140+G140+H140+I140+J140+K140</f>
        <v>90</v>
      </c>
      <c r="C140" s="69">
        <v>65</v>
      </c>
      <c r="D140" s="69">
        <v>3</v>
      </c>
      <c r="E140" s="69">
        <v>13</v>
      </c>
      <c r="F140" s="69">
        <v>2</v>
      </c>
      <c r="G140" s="71"/>
      <c r="H140" s="71"/>
      <c r="I140" s="71"/>
      <c r="J140" s="69">
        <v>2</v>
      </c>
      <c r="K140" s="69">
        <v>5</v>
      </c>
      <c r="L140" t="s">
        <v>542</v>
      </c>
    </row>
    <row r="141" spans="1:256" x14ac:dyDescent="0.2">
      <c r="A141" s="91">
        <v>42919</v>
      </c>
      <c r="B141" s="68">
        <f>C141+D141+E141+F141+G141+H141+I141+J141+K141</f>
        <v>95</v>
      </c>
      <c r="C141" s="69">
        <v>28</v>
      </c>
      <c r="D141" s="69">
        <v>11</v>
      </c>
      <c r="E141" s="69">
        <v>22</v>
      </c>
      <c r="F141" s="69">
        <v>16</v>
      </c>
      <c r="G141" s="69">
        <v>5</v>
      </c>
      <c r="H141" s="69">
        <v>5</v>
      </c>
      <c r="I141" s="69">
        <v>2</v>
      </c>
      <c r="J141" s="69"/>
      <c r="K141" s="69">
        <v>6</v>
      </c>
      <c r="L141" t="s">
        <v>543</v>
      </c>
    </row>
    <row r="142" spans="1:256" x14ac:dyDescent="0.2">
      <c r="A142" s="91">
        <v>42920</v>
      </c>
      <c r="B142" s="90" t="s">
        <v>361</v>
      </c>
      <c r="C142" s="71"/>
      <c r="D142" s="71"/>
      <c r="E142" s="71"/>
      <c r="F142" s="71"/>
      <c r="G142" s="71"/>
      <c r="H142" s="71"/>
      <c r="I142" s="71"/>
      <c r="J142" s="71"/>
      <c r="K142" s="71"/>
    </row>
    <row r="143" spans="1:256" x14ac:dyDescent="0.2">
      <c r="A143" s="91">
        <v>42921</v>
      </c>
      <c r="B143" s="68">
        <f t="shared" ref="B143:B148" si="13">C143+D143+E143+F143+G143+H143+I143+J143+K143</f>
        <v>68</v>
      </c>
      <c r="C143" s="69">
        <v>21</v>
      </c>
      <c r="D143" s="69">
        <v>13</v>
      </c>
      <c r="E143" s="69">
        <v>12</v>
      </c>
      <c r="F143" s="69">
        <v>6</v>
      </c>
      <c r="G143" s="71"/>
      <c r="H143" s="69">
        <v>4</v>
      </c>
      <c r="I143" s="71"/>
      <c r="J143" s="71"/>
      <c r="K143" s="69">
        <v>12</v>
      </c>
      <c r="L143" t="s">
        <v>389</v>
      </c>
    </row>
    <row r="144" spans="1:256" x14ac:dyDescent="0.2">
      <c r="A144" s="91">
        <v>42922</v>
      </c>
      <c r="B144" s="68">
        <f t="shared" si="13"/>
        <v>50</v>
      </c>
      <c r="C144" s="69">
        <v>16</v>
      </c>
      <c r="D144" s="69">
        <v>9</v>
      </c>
      <c r="E144" s="69">
        <v>9</v>
      </c>
      <c r="F144" s="69">
        <v>6</v>
      </c>
      <c r="G144" s="69">
        <v>4</v>
      </c>
      <c r="H144" s="69"/>
      <c r="I144" s="69"/>
      <c r="J144" s="69"/>
      <c r="K144" s="69">
        <v>6</v>
      </c>
      <c r="L144" t="s">
        <v>544</v>
      </c>
    </row>
    <row r="145" spans="1:12" x14ac:dyDescent="0.2">
      <c r="A145" s="91">
        <v>42923</v>
      </c>
      <c r="B145" s="68">
        <f t="shared" si="13"/>
        <v>102</v>
      </c>
      <c r="C145" s="69">
        <v>33</v>
      </c>
      <c r="D145" s="69">
        <v>7</v>
      </c>
      <c r="E145" s="69">
        <v>19</v>
      </c>
      <c r="F145" s="69">
        <v>4</v>
      </c>
      <c r="G145" s="69">
        <v>7</v>
      </c>
      <c r="H145" s="69">
        <v>9</v>
      </c>
      <c r="I145" s="69"/>
      <c r="J145" s="69">
        <v>2</v>
      </c>
      <c r="K145" s="69">
        <v>21</v>
      </c>
      <c r="L145" t="s">
        <v>545</v>
      </c>
    </row>
    <row r="146" spans="1:12" x14ac:dyDescent="0.2">
      <c r="A146" s="61">
        <v>42924</v>
      </c>
      <c r="B146" s="68">
        <f t="shared" si="13"/>
        <v>89</v>
      </c>
      <c r="C146" s="69">
        <v>61</v>
      </c>
      <c r="D146" s="69">
        <v>10</v>
      </c>
      <c r="E146" s="69">
        <v>5</v>
      </c>
      <c r="F146" s="69">
        <v>2</v>
      </c>
      <c r="G146" s="69">
        <v>3</v>
      </c>
      <c r="H146" s="69">
        <v>1</v>
      </c>
      <c r="I146" s="69"/>
      <c r="J146" s="69"/>
      <c r="K146" s="69">
        <v>7</v>
      </c>
      <c r="L146" t="s">
        <v>546</v>
      </c>
    </row>
    <row r="147" spans="1:12" x14ac:dyDescent="0.2">
      <c r="A147" s="61">
        <v>42925</v>
      </c>
      <c r="B147" s="68">
        <f t="shared" si="13"/>
        <v>76</v>
      </c>
      <c r="C147" s="69">
        <v>33</v>
      </c>
      <c r="D147" s="69">
        <v>10</v>
      </c>
      <c r="E147" s="69">
        <v>14</v>
      </c>
      <c r="F147" s="69">
        <v>4</v>
      </c>
      <c r="G147" s="69">
        <v>5</v>
      </c>
      <c r="H147" s="69">
        <v>3</v>
      </c>
      <c r="I147" s="69">
        <v>1</v>
      </c>
      <c r="J147" s="69">
        <v>4</v>
      </c>
      <c r="K147" s="69">
        <v>2</v>
      </c>
      <c r="L147" t="s">
        <v>365</v>
      </c>
    </row>
    <row r="148" spans="1:12" x14ac:dyDescent="0.2">
      <c r="A148" s="91">
        <v>42926</v>
      </c>
      <c r="B148" s="68">
        <f t="shared" si="13"/>
        <v>116</v>
      </c>
      <c r="C148" s="69">
        <v>37</v>
      </c>
      <c r="D148" s="69">
        <v>18</v>
      </c>
      <c r="E148" s="69">
        <v>27</v>
      </c>
      <c r="F148" s="69">
        <v>2</v>
      </c>
      <c r="G148" s="69">
        <v>6</v>
      </c>
      <c r="H148" s="69">
        <v>7</v>
      </c>
      <c r="I148" s="69"/>
      <c r="J148" s="69"/>
      <c r="K148" s="69">
        <v>19</v>
      </c>
      <c r="L148" t="s">
        <v>547</v>
      </c>
    </row>
    <row r="149" spans="1:12" x14ac:dyDescent="0.2">
      <c r="A149" s="91">
        <v>42927</v>
      </c>
      <c r="B149" s="90" t="s">
        <v>361</v>
      </c>
      <c r="C149" s="71"/>
      <c r="D149" s="71"/>
      <c r="E149" s="71"/>
      <c r="F149" s="71"/>
      <c r="G149" s="71"/>
      <c r="H149" s="71"/>
      <c r="I149" s="71"/>
      <c r="J149" s="71"/>
      <c r="K149" s="71"/>
    </row>
    <row r="150" spans="1:12" x14ac:dyDescent="0.2">
      <c r="A150" s="91">
        <v>42928</v>
      </c>
      <c r="B150" s="68">
        <f t="shared" ref="B150:B155" si="14">C150+D150+E150+F150+G150+H150+I150+J150+K150</f>
        <v>121</v>
      </c>
      <c r="C150" s="69">
        <v>40</v>
      </c>
      <c r="D150" s="69">
        <v>26</v>
      </c>
      <c r="E150" s="69">
        <v>22</v>
      </c>
      <c r="F150" s="69">
        <v>3</v>
      </c>
      <c r="G150" s="69">
        <v>14</v>
      </c>
      <c r="H150" s="69"/>
      <c r="I150" s="69"/>
      <c r="J150" s="69">
        <v>1</v>
      </c>
      <c r="K150" s="69">
        <v>15</v>
      </c>
      <c r="L150" t="s">
        <v>548</v>
      </c>
    </row>
    <row r="151" spans="1:12" x14ac:dyDescent="0.2">
      <c r="A151" s="91">
        <v>42929</v>
      </c>
      <c r="B151" s="68">
        <f t="shared" si="14"/>
        <v>62</v>
      </c>
      <c r="C151" s="69">
        <v>15</v>
      </c>
      <c r="D151" s="69">
        <v>17</v>
      </c>
      <c r="E151" s="69">
        <v>15</v>
      </c>
      <c r="F151" s="69"/>
      <c r="G151" s="69">
        <v>3</v>
      </c>
      <c r="H151" s="69">
        <v>1</v>
      </c>
      <c r="I151" s="69"/>
      <c r="J151" s="69">
        <v>2</v>
      </c>
      <c r="K151" s="69">
        <v>9</v>
      </c>
      <c r="L151" t="s">
        <v>549</v>
      </c>
    </row>
    <row r="152" spans="1:12" x14ac:dyDescent="0.2">
      <c r="A152" s="91">
        <v>42930</v>
      </c>
      <c r="B152" s="68">
        <f t="shared" si="14"/>
        <v>79</v>
      </c>
      <c r="C152" s="69">
        <v>28</v>
      </c>
      <c r="D152" s="69">
        <v>22</v>
      </c>
      <c r="E152" s="69">
        <v>12</v>
      </c>
      <c r="F152" s="71"/>
      <c r="G152" s="69">
        <v>2</v>
      </c>
      <c r="H152" s="71"/>
      <c r="I152" s="71"/>
      <c r="J152" s="71"/>
      <c r="K152" s="69">
        <v>15</v>
      </c>
      <c r="L152" t="s">
        <v>550</v>
      </c>
    </row>
    <row r="153" spans="1:12" x14ac:dyDescent="0.2">
      <c r="A153" s="61">
        <v>42931</v>
      </c>
      <c r="B153" s="68">
        <f t="shared" si="14"/>
        <v>83</v>
      </c>
      <c r="C153" s="69">
        <v>50</v>
      </c>
      <c r="D153" s="69">
        <v>13</v>
      </c>
      <c r="E153" s="69">
        <v>9</v>
      </c>
      <c r="F153" s="69">
        <v>4</v>
      </c>
      <c r="G153" s="69">
        <v>2</v>
      </c>
      <c r="H153" s="69">
        <v>3</v>
      </c>
      <c r="I153" s="71"/>
      <c r="J153" s="71"/>
      <c r="K153" s="69">
        <v>2</v>
      </c>
      <c r="L153" t="s">
        <v>359</v>
      </c>
    </row>
    <row r="154" spans="1:12" x14ac:dyDescent="0.2">
      <c r="A154" s="61">
        <v>42932</v>
      </c>
      <c r="B154" s="68">
        <f t="shared" si="14"/>
        <v>89</v>
      </c>
      <c r="C154" s="69">
        <v>52</v>
      </c>
      <c r="D154" s="69">
        <v>17</v>
      </c>
      <c r="E154" s="69">
        <v>10</v>
      </c>
      <c r="F154" s="69">
        <v>3</v>
      </c>
      <c r="G154" s="71"/>
      <c r="H154" s="69">
        <v>2</v>
      </c>
      <c r="I154" s="71"/>
      <c r="J154" s="71"/>
      <c r="K154" s="69">
        <v>5</v>
      </c>
      <c r="L154" t="s">
        <v>193</v>
      </c>
    </row>
    <row r="155" spans="1:12" x14ac:dyDescent="0.2">
      <c r="A155" s="91">
        <v>42933</v>
      </c>
      <c r="B155" s="68">
        <f t="shared" si="14"/>
        <v>115</v>
      </c>
      <c r="C155" s="69">
        <v>23</v>
      </c>
      <c r="D155" s="69">
        <v>34</v>
      </c>
      <c r="E155" s="69">
        <v>19</v>
      </c>
      <c r="F155" s="69">
        <v>10</v>
      </c>
      <c r="G155" s="69">
        <v>5</v>
      </c>
      <c r="H155" s="69">
        <v>7</v>
      </c>
      <c r="I155" s="69">
        <v>7</v>
      </c>
      <c r="J155" s="69"/>
      <c r="K155" s="69">
        <v>10</v>
      </c>
      <c r="L155" t="s">
        <v>551</v>
      </c>
    </row>
    <row r="156" spans="1:12" x14ac:dyDescent="0.2">
      <c r="A156" s="91">
        <v>42934</v>
      </c>
      <c r="B156" s="90" t="s">
        <v>361</v>
      </c>
      <c r="C156" s="71"/>
      <c r="D156" s="71"/>
      <c r="E156" s="71"/>
      <c r="F156" s="71"/>
      <c r="G156" s="71"/>
      <c r="H156" s="71"/>
      <c r="I156" s="71"/>
      <c r="J156" s="71"/>
      <c r="K156" s="71"/>
    </row>
    <row r="157" spans="1:12" x14ac:dyDescent="0.2">
      <c r="A157" s="91">
        <v>42935</v>
      </c>
      <c r="B157" s="68">
        <f t="shared" ref="B157:B169" si="15">C157+D157+E157+F157+G157+H157+I157+J157+K157</f>
        <v>111</v>
      </c>
      <c r="C157" s="69">
        <v>33</v>
      </c>
      <c r="D157" s="69">
        <v>34</v>
      </c>
      <c r="E157" s="69">
        <v>16</v>
      </c>
      <c r="F157" s="69">
        <v>1</v>
      </c>
      <c r="G157" s="69">
        <v>3</v>
      </c>
      <c r="H157" s="69">
        <v>14</v>
      </c>
      <c r="I157" s="69">
        <v>2</v>
      </c>
      <c r="J157" s="69">
        <v>1</v>
      </c>
      <c r="K157" s="69">
        <v>7</v>
      </c>
      <c r="L157" t="s">
        <v>552</v>
      </c>
    </row>
    <row r="158" spans="1:12" x14ac:dyDescent="0.2">
      <c r="A158" s="91">
        <v>42936</v>
      </c>
      <c r="B158" s="68">
        <f t="shared" si="15"/>
        <v>100</v>
      </c>
      <c r="C158" s="69">
        <v>32</v>
      </c>
      <c r="D158" s="69">
        <v>15</v>
      </c>
      <c r="E158" s="69">
        <v>21</v>
      </c>
      <c r="F158" s="69">
        <v>6</v>
      </c>
      <c r="G158" s="69">
        <v>2</v>
      </c>
      <c r="H158" s="69">
        <v>10</v>
      </c>
      <c r="I158" s="69">
        <v>2</v>
      </c>
      <c r="J158" s="69"/>
      <c r="K158" s="69">
        <v>12</v>
      </c>
      <c r="L158" t="s">
        <v>553</v>
      </c>
    </row>
    <row r="159" spans="1:12" x14ac:dyDescent="0.2">
      <c r="A159" s="91">
        <v>42937</v>
      </c>
      <c r="B159" s="68">
        <f t="shared" si="15"/>
        <v>118</v>
      </c>
      <c r="C159" s="69">
        <v>21</v>
      </c>
      <c r="D159" s="69">
        <v>49</v>
      </c>
      <c r="E159" s="69">
        <v>23</v>
      </c>
      <c r="F159" s="69">
        <v>2</v>
      </c>
      <c r="G159" s="69">
        <v>6</v>
      </c>
      <c r="H159" s="69">
        <v>7</v>
      </c>
      <c r="I159" s="69">
        <v>6</v>
      </c>
      <c r="J159" s="69"/>
      <c r="K159" s="69">
        <v>4</v>
      </c>
      <c r="L159" t="s">
        <v>390</v>
      </c>
    </row>
    <row r="160" spans="1:12" x14ac:dyDescent="0.2">
      <c r="A160" s="61">
        <v>42938</v>
      </c>
      <c r="B160" s="68">
        <f t="shared" si="15"/>
        <v>105</v>
      </c>
      <c r="C160" s="69">
        <v>54</v>
      </c>
      <c r="D160" s="69">
        <v>19</v>
      </c>
      <c r="E160" s="69">
        <v>5</v>
      </c>
      <c r="F160" s="69">
        <v>2</v>
      </c>
      <c r="G160" s="69">
        <v>4</v>
      </c>
      <c r="H160" s="69">
        <v>5</v>
      </c>
      <c r="I160" s="69">
        <v>5</v>
      </c>
      <c r="J160" s="71"/>
      <c r="K160" s="69">
        <v>11</v>
      </c>
      <c r="L160" t="s">
        <v>554</v>
      </c>
    </row>
    <row r="161" spans="1:12" x14ac:dyDescent="0.2">
      <c r="A161" s="61">
        <v>42939</v>
      </c>
      <c r="B161" s="68">
        <f t="shared" si="15"/>
        <v>130</v>
      </c>
      <c r="C161" s="69">
        <v>75</v>
      </c>
      <c r="D161" s="69">
        <v>34</v>
      </c>
      <c r="E161" s="69">
        <v>5</v>
      </c>
      <c r="F161" s="71"/>
      <c r="G161" s="69">
        <v>6</v>
      </c>
      <c r="H161" s="69">
        <v>4</v>
      </c>
      <c r="I161" s="71"/>
      <c r="J161" s="69">
        <v>3</v>
      </c>
      <c r="K161" s="69">
        <v>3</v>
      </c>
      <c r="L161" t="s">
        <v>555</v>
      </c>
    </row>
    <row r="162" spans="1:12" x14ac:dyDescent="0.2">
      <c r="A162" s="91">
        <v>42940</v>
      </c>
      <c r="B162" s="68">
        <f t="shared" si="15"/>
        <v>141</v>
      </c>
      <c r="C162" s="69">
        <v>15</v>
      </c>
      <c r="D162" s="69">
        <v>62</v>
      </c>
      <c r="E162" s="69">
        <v>18</v>
      </c>
      <c r="F162" s="69">
        <v>9</v>
      </c>
      <c r="G162" s="69">
        <v>7</v>
      </c>
      <c r="H162" s="69">
        <v>6</v>
      </c>
      <c r="I162" s="69">
        <v>4</v>
      </c>
      <c r="J162" s="69"/>
      <c r="K162" s="69">
        <v>20</v>
      </c>
      <c r="L162" t="s">
        <v>556</v>
      </c>
    </row>
    <row r="163" spans="1:12" x14ac:dyDescent="0.2">
      <c r="A163" s="91">
        <v>42941</v>
      </c>
      <c r="B163" s="68">
        <f t="shared" si="15"/>
        <v>0</v>
      </c>
      <c r="C163" s="71"/>
      <c r="D163" s="71"/>
      <c r="E163" s="71"/>
      <c r="F163" s="71"/>
      <c r="G163" s="71"/>
      <c r="H163" s="71"/>
      <c r="I163" s="71"/>
      <c r="J163" s="71"/>
      <c r="K163" s="71"/>
    </row>
    <row r="164" spans="1:12" x14ac:dyDescent="0.2">
      <c r="A164" s="91">
        <v>42942</v>
      </c>
      <c r="B164" s="68">
        <f t="shared" si="15"/>
        <v>128</v>
      </c>
      <c r="C164" s="69">
        <v>37</v>
      </c>
      <c r="D164" s="69">
        <v>43</v>
      </c>
      <c r="E164" s="69">
        <v>13</v>
      </c>
      <c r="F164" s="69">
        <v>4</v>
      </c>
      <c r="G164" s="69">
        <v>7</v>
      </c>
      <c r="H164" s="69">
        <v>6</v>
      </c>
      <c r="I164" s="69">
        <v>4</v>
      </c>
      <c r="J164" s="69"/>
      <c r="K164" s="69">
        <v>14</v>
      </c>
      <c r="L164" t="s">
        <v>557</v>
      </c>
    </row>
    <row r="165" spans="1:12" x14ac:dyDescent="0.2">
      <c r="A165" s="91">
        <v>42943</v>
      </c>
      <c r="B165" s="68">
        <f t="shared" si="15"/>
        <v>128</v>
      </c>
      <c r="C165" s="69">
        <v>43</v>
      </c>
      <c r="D165" s="69">
        <v>38</v>
      </c>
      <c r="E165" s="69">
        <v>32</v>
      </c>
      <c r="F165" s="69">
        <v>3</v>
      </c>
      <c r="G165" s="69">
        <v>3</v>
      </c>
      <c r="H165" s="69">
        <v>2</v>
      </c>
      <c r="I165" s="71"/>
      <c r="J165" s="69"/>
      <c r="K165" s="69">
        <v>7</v>
      </c>
      <c r="L165" t="s">
        <v>558</v>
      </c>
    </row>
    <row r="166" spans="1:12" x14ac:dyDescent="0.2">
      <c r="A166" s="91">
        <v>42944</v>
      </c>
      <c r="B166" s="68">
        <f t="shared" si="15"/>
        <v>90</v>
      </c>
      <c r="C166" s="69">
        <v>27</v>
      </c>
      <c r="D166" s="69">
        <v>23</v>
      </c>
      <c r="E166" s="69">
        <v>18</v>
      </c>
      <c r="F166" s="69">
        <v>3</v>
      </c>
      <c r="G166" s="69">
        <v>5</v>
      </c>
      <c r="H166" s="69">
        <v>10</v>
      </c>
      <c r="I166" s="69"/>
      <c r="J166" s="69"/>
      <c r="K166" s="69">
        <v>4</v>
      </c>
      <c r="L166" t="s">
        <v>559</v>
      </c>
    </row>
    <row r="167" spans="1:12" x14ac:dyDescent="0.2">
      <c r="A167" s="61">
        <v>42945</v>
      </c>
      <c r="B167" s="68">
        <f t="shared" si="15"/>
        <v>119</v>
      </c>
      <c r="C167" s="69">
        <v>49</v>
      </c>
      <c r="D167" s="69">
        <v>32</v>
      </c>
      <c r="E167" s="69">
        <v>9</v>
      </c>
      <c r="F167" s="69">
        <v>8</v>
      </c>
      <c r="G167" s="69">
        <v>5</v>
      </c>
      <c r="H167" s="69">
        <v>6</v>
      </c>
      <c r="I167" s="69">
        <v>1</v>
      </c>
      <c r="J167" s="69">
        <v>2</v>
      </c>
      <c r="K167" s="69">
        <v>7</v>
      </c>
      <c r="L167" t="s">
        <v>560</v>
      </c>
    </row>
    <row r="168" spans="1:12" x14ac:dyDescent="0.2">
      <c r="A168" s="61">
        <v>42946</v>
      </c>
      <c r="B168" s="68">
        <f t="shared" si="15"/>
        <v>110</v>
      </c>
      <c r="C168" s="69">
        <v>54</v>
      </c>
      <c r="D168" s="69">
        <v>38</v>
      </c>
      <c r="E168" s="69">
        <v>3</v>
      </c>
      <c r="F168" s="69">
        <v>4</v>
      </c>
      <c r="G168" s="69">
        <v>3</v>
      </c>
      <c r="H168" s="69">
        <v>1</v>
      </c>
      <c r="I168" s="71"/>
      <c r="J168" s="71"/>
      <c r="K168" s="69">
        <v>7</v>
      </c>
      <c r="L168" t="s">
        <v>391</v>
      </c>
    </row>
    <row r="169" spans="1:12" x14ac:dyDescent="0.2">
      <c r="A169" s="91">
        <v>42947</v>
      </c>
      <c r="B169" s="68">
        <f t="shared" si="15"/>
        <v>130</v>
      </c>
      <c r="C169" s="69">
        <v>22</v>
      </c>
      <c r="D169" s="69">
        <v>27</v>
      </c>
      <c r="E169" s="69">
        <v>25</v>
      </c>
      <c r="F169" s="69">
        <v>17</v>
      </c>
      <c r="G169" s="69">
        <v>10</v>
      </c>
      <c r="H169" s="69">
        <v>10</v>
      </c>
      <c r="I169" s="69">
        <v>2</v>
      </c>
      <c r="J169" s="69"/>
      <c r="K169" s="69">
        <v>17</v>
      </c>
      <c r="L169" t="s">
        <v>561</v>
      </c>
    </row>
    <row r="170" spans="1:12" x14ac:dyDescent="0.2">
      <c r="A170" s="93" t="s">
        <v>20</v>
      </c>
      <c r="B170" s="94">
        <f t="shared" ref="B170:G170" si="16">SUM(B139:B169)</f>
        <v>2717</v>
      </c>
      <c r="C170" s="95">
        <f t="shared" si="16"/>
        <v>1022</v>
      </c>
      <c r="D170" s="95">
        <f t="shared" si="16"/>
        <v>627</v>
      </c>
      <c r="E170" s="95">
        <f t="shared" si="16"/>
        <v>401</v>
      </c>
      <c r="F170" s="95">
        <f t="shared" si="16"/>
        <v>123</v>
      </c>
      <c r="G170" s="95">
        <f t="shared" si="16"/>
        <v>119</v>
      </c>
      <c r="H170" s="95">
        <f>SUM(H141:H169)</f>
        <v>123</v>
      </c>
      <c r="I170" s="95">
        <f>SUM(I141:I169)</f>
        <v>36</v>
      </c>
      <c r="J170" s="95">
        <f>SUM(J140:J169)</f>
        <v>17</v>
      </c>
      <c r="K170" s="95">
        <f>SUM(K139:K169)</f>
        <v>249</v>
      </c>
    </row>
    <row r="171" spans="1:12" ht="18.75" x14ac:dyDescent="0.3">
      <c r="A171" s="244" t="s">
        <v>392</v>
      </c>
      <c r="B171" s="244"/>
      <c r="C171" s="244"/>
      <c r="D171" s="244"/>
      <c r="E171" s="244"/>
      <c r="F171" s="244"/>
      <c r="G171" s="244"/>
      <c r="H171" s="244"/>
      <c r="I171" s="244"/>
      <c r="J171" s="244"/>
      <c r="K171" s="244"/>
    </row>
    <row r="172" spans="1:12" ht="15" x14ac:dyDescent="0.25">
      <c r="A172" s="66" t="s">
        <v>1</v>
      </c>
      <c r="B172" s="66" t="s">
        <v>2</v>
      </c>
      <c r="C172" s="66" t="s">
        <v>3</v>
      </c>
      <c r="D172" s="66" t="s">
        <v>4</v>
      </c>
      <c r="E172" s="66" t="s">
        <v>5</v>
      </c>
      <c r="F172" s="66" t="s">
        <v>6</v>
      </c>
      <c r="G172" s="66" t="s">
        <v>7</v>
      </c>
      <c r="H172" s="66" t="s">
        <v>8</v>
      </c>
      <c r="I172" s="66" t="s">
        <v>9</v>
      </c>
      <c r="J172" s="66" t="s">
        <v>10</v>
      </c>
      <c r="K172" s="66" t="s">
        <v>11</v>
      </c>
    </row>
    <row r="173" spans="1:12" x14ac:dyDescent="0.2">
      <c r="A173" s="96">
        <v>42948</v>
      </c>
      <c r="B173" s="90" t="s">
        <v>361</v>
      </c>
      <c r="C173" s="71"/>
      <c r="D173" s="71"/>
      <c r="E173" s="71"/>
      <c r="F173" s="71"/>
      <c r="G173" s="71"/>
      <c r="H173" s="71"/>
      <c r="I173" s="71"/>
      <c r="J173" s="71"/>
      <c r="K173" s="71"/>
    </row>
    <row r="174" spans="1:12" x14ac:dyDescent="0.2">
      <c r="A174" s="96">
        <v>42949</v>
      </c>
      <c r="B174" s="68">
        <f t="shared" ref="B174:B179" si="17">C174+D174+E174+F174+G174+H174+I174+K174+J174</f>
        <v>154</v>
      </c>
      <c r="C174" s="69">
        <v>36</v>
      </c>
      <c r="D174" s="69">
        <v>52</v>
      </c>
      <c r="E174" s="69">
        <v>15</v>
      </c>
      <c r="F174" s="69">
        <v>8</v>
      </c>
      <c r="G174" s="69">
        <v>3</v>
      </c>
      <c r="H174" s="69">
        <v>9</v>
      </c>
      <c r="I174" s="69">
        <v>3</v>
      </c>
      <c r="J174" s="69"/>
      <c r="K174" s="69">
        <v>28</v>
      </c>
      <c r="L174" t="s">
        <v>562</v>
      </c>
    </row>
    <row r="175" spans="1:12" x14ac:dyDescent="0.2">
      <c r="A175" s="96">
        <v>42950</v>
      </c>
      <c r="B175" s="68">
        <f t="shared" si="17"/>
        <v>99</v>
      </c>
      <c r="C175" s="69">
        <v>19</v>
      </c>
      <c r="D175" s="69">
        <v>35</v>
      </c>
      <c r="E175" s="69">
        <v>17</v>
      </c>
      <c r="F175" s="69">
        <v>9</v>
      </c>
      <c r="G175" s="69">
        <v>4</v>
      </c>
      <c r="H175" s="69">
        <v>6</v>
      </c>
      <c r="I175" s="69">
        <v>2</v>
      </c>
      <c r="J175" s="69"/>
      <c r="K175" s="69">
        <v>7</v>
      </c>
      <c r="L175" t="s">
        <v>563</v>
      </c>
    </row>
    <row r="176" spans="1:12" x14ac:dyDescent="0.2">
      <c r="A176" s="96">
        <v>42951</v>
      </c>
      <c r="B176" s="68">
        <f t="shared" si="17"/>
        <v>109</v>
      </c>
      <c r="C176" s="69">
        <v>19</v>
      </c>
      <c r="D176" s="69">
        <v>41</v>
      </c>
      <c r="E176" s="69">
        <v>19</v>
      </c>
      <c r="F176" s="69">
        <v>9</v>
      </c>
      <c r="G176" s="69">
        <v>4</v>
      </c>
      <c r="H176" s="69">
        <v>7</v>
      </c>
      <c r="I176" s="69">
        <v>2</v>
      </c>
      <c r="J176" s="69"/>
      <c r="K176" s="69">
        <v>8</v>
      </c>
      <c r="L176" t="s">
        <v>564</v>
      </c>
    </row>
    <row r="177" spans="1:12" x14ac:dyDescent="0.2">
      <c r="A177" s="97">
        <v>42952</v>
      </c>
      <c r="B177" s="68">
        <f t="shared" si="17"/>
        <v>121</v>
      </c>
      <c r="C177" s="69">
        <v>44</v>
      </c>
      <c r="D177" s="69">
        <v>36</v>
      </c>
      <c r="E177" s="69">
        <v>13</v>
      </c>
      <c r="F177" s="69">
        <v>9</v>
      </c>
      <c r="G177" s="71"/>
      <c r="H177" s="69">
        <v>3</v>
      </c>
      <c r="I177" s="69">
        <v>4</v>
      </c>
      <c r="J177" s="71"/>
      <c r="K177" s="69">
        <v>12</v>
      </c>
      <c r="L177" t="s">
        <v>565</v>
      </c>
    </row>
    <row r="178" spans="1:12" x14ac:dyDescent="0.2">
      <c r="A178" s="97">
        <v>42953</v>
      </c>
      <c r="B178" s="68">
        <f t="shared" si="17"/>
        <v>130</v>
      </c>
      <c r="C178" s="69">
        <v>50</v>
      </c>
      <c r="D178" s="69">
        <v>44</v>
      </c>
      <c r="E178" s="69">
        <v>15</v>
      </c>
      <c r="F178" s="69">
        <v>2</v>
      </c>
      <c r="G178" s="69">
        <v>16</v>
      </c>
      <c r="H178" s="71"/>
      <c r="I178" s="71"/>
      <c r="J178" s="71"/>
      <c r="K178" s="69">
        <v>3</v>
      </c>
      <c r="L178" t="s">
        <v>566</v>
      </c>
    </row>
    <row r="179" spans="1:12" x14ac:dyDescent="0.2">
      <c r="A179" s="96">
        <v>42954</v>
      </c>
      <c r="B179" s="68">
        <f t="shared" si="17"/>
        <v>182</v>
      </c>
      <c r="C179" s="69">
        <v>38</v>
      </c>
      <c r="D179" s="69">
        <v>69</v>
      </c>
      <c r="E179" s="69">
        <v>33</v>
      </c>
      <c r="F179" s="69">
        <v>13</v>
      </c>
      <c r="G179" s="69"/>
      <c r="H179" s="69">
        <v>10</v>
      </c>
      <c r="I179" s="69">
        <v>13</v>
      </c>
      <c r="J179" s="69"/>
      <c r="K179" s="69">
        <v>6</v>
      </c>
      <c r="L179" t="s">
        <v>567</v>
      </c>
    </row>
    <row r="180" spans="1:12" x14ac:dyDescent="0.2">
      <c r="A180" s="96">
        <v>42955</v>
      </c>
      <c r="B180" s="90" t="s">
        <v>361</v>
      </c>
      <c r="C180" s="71"/>
      <c r="D180" s="71"/>
      <c r="E180" s="71"/>
      <c r="F180" s="71"/>
      <c r="G180" s="71"/>
      <c r="H180" s="71"/>
      <c r="I180" s="71"/>
      <c r="J180" s="71"/>
      <c r="K180" s="71"/>
    </row>
    <row r="181" spans="1:12" x14ac:dyDescent="0.2">
      <c r="A181" s="96">
        <v>42956</v>
      </c>
      <c r="B181" s="68">
        <f t="shared" ref="B181:B186" si="18">C181+D181+E181+F181+G181+H181+I181+K181+J181</f>
        <v>200</v>
      </c>
      <c r="C181" s="69">
        <v>52</v>
      </c>
      <c r="D181" s="69">
        <v>54</v>
      </c>
      <c r="E181" s="69">
        <v>49</v>
      </c>
      <c r="F181" s="69">
        <v>10</v>
      </c>
      <c r="G181" s="69">
        <v>3</v>
      </c>
      <c r="H181" s="69">
        <v>19</v>
      </c>
      <c r="I181" s="69">
        <v>2</v>
      </c>
      <c r="J181" s="69"/>
      <c r="K181" s="69">
        <v>11</v>
      </c>
      <c r="L181" t="s">
        <v>568</v>
      </c>
    </row>
    <row r="182" spans="1:12" x14ac:dyDescent="0.2">
      <c r="A182" s="96">
        <v>42957</v>
      </c>
      <c r="B182" s="68">
        <f t="shared" si="18"/>
        <v>160</v>
      </c>
      <c r="C182" s="69">
        <v>33</v>
      </c>
      <c r="D182" s="69">
        <v>45</v>
      </c>
      <c r="E182" s="69">
        <v>45</v>
      </c>
      <c r="F182" s="69">
        <v>18</v>
      </c>
      <c r="G182" s="69">
        <v>2</v>
      </c>
      <c r="H182" s="69"/>
      <c r="I182" s="69">
        <v>10</v>
      </c>
      <c r="J182" s="69"/>
      <c r="K182" s="71">
        <v>7</v>
      </c>
      <c r="L182" t="s">
        <v>569</v>
      </c>
    </row>
    <row r="183" spans="1:12" x14ac:dyDescent="0.2">
      <c r="A183" s="96">
        <v>42958</v>
      </c>
      <c r="B183" s="68">
        <f t="shared" si="18"/>
        <v>82</v>
      </c>
      <c r="C183" s="69">
        <v>30</v>
      </c>
      <c r="D183" s="69">
        <v>23</v>
      </c>
      <c r="E183" s="69">
        <v>10</v>
      </c>
      <c r="F183" s="69">
        <v>4</v>
      </c>
      <c r="G183" s="69"/>
      <c r="H183" s="69">
        <v>3</v>
      </c>
      <c r="I183" s="69"/>
      <c r="J183" s="69"/>
      <c r="K183" s="69">
        <v>12</v>
      </c>
      <c r="L183" t="s">
        <v>570</v>
      </c>
    </row>
    <row r="184" spans="1:12" x14ac:dyDescent="0.2">
      <c r="A184" s="97">
        <v>42959</v>
      </c>
      <c r="B184" s="68">
        <f t="shared" si="18"/>
        <v>142</v>
      </c>
      <c r="C184" s="69">
        <v>86</v>
      </c>
      <c r="D184" s="69">
        <v>30</v>
      </c>
      <c r="E184" s="69">
        <v>8</v>
      </c>
      <c r="F184" s="69">
        <v>7</v>
      </c>
      <c r="G184" s="69">
        <v>1</v>
      </c>
      <c r="H184" s="69">
        <v>6</v>
      </c>
      <c r="I184" s="69">
        <v>2</v>
      </c>
      <c r="J184" s="69"/>
      <c r="K184" s="69">
        <v>2</v>
      </c>
      <c r="L184" t="s">
        <v>354</v>
      </c>
    </row>
    <row r="185" spans="1:12" x14ac:dyDescent="0.2">
      <c r="A185" s="97">
        <v>42960</v>
      </c>
      <c r="B185" s="68">
        <f t="shared" si="18"/>
        <v>146</v>
      </c>
      <c r="C185" s="69">
        <v>91</v>
      </c>
      <c r="D185" s="69">
        <v>35</v>
      </c>
      <c r="E185" s="69">
        <v>4</v>
      </c>
      <c r="F185" s="69">
        <v>8</v>
      </c>
      <c r="G185" s="69"/>
      <c r="H185" s="69">
        <v>2</v>
      </c>
      <c r="I185" s="69">
        <v>4</v>
      </c>
      <c r="J185" s="71"/>
      <c r="K185" s="69">
        <v>2</v>
      </c>
      <c r="L185" t="s">
        <v>393</v>
      </c>
    </row>
    <row r="186" spans="1:12" x14ac:dyDescent="0.2">
      <c r="A186" s="98">
        <v>42961</v>
      </c>
      <c r="B186" s="68">
        <f t="shared" si="18"/>
        <v>209</v>
      </c>
      <c r="C186" s="69">
        <v>124</v>
      </c>
      <c r="D186" s="69">
        <v>42</v>
      </c>
      <c r="E186" s="69">
        <v>19</v>
      </c>
      <c r="F186" s="69">
        <v>4</v>
      </c>
      <c r="G186" s="69">
        <v>3</v>
      </c>
      <c r="H186" s="69">
        <v>4</v>
      </c>
      <c r="I186" s="69">
        <v>2</v>
      </c>
      <c r="J186" s="69"/>
      <c r="K186" s="69">
        <v>11</v>
      </c>
      <c r="L186" t="s">
        <v>571</v>
      </c>
    </row>
    <row r="187" spans="1:12" x14ac:dyDescent="0.2">
      <c r="A187" s="98">
        <v>42962</v>
      </c>
      <c r="B187" s="90" t="s">
        <v>361</v>
      </c>
      <c r="C187" s="71"/>
      <c r="D187" s="71"/>
      <c r="E187" s="71"/>
      <c r="F187" s="71"/>
      <c r="G187" s="71"/>
      <c r="H187" s="71"/>
      <c r="I187" s="71"/>
      <c r="J187" s="71"/>
      <c r="K187" s="71"/>
    </row>
    <row r="188" spans="1:12" x14ac:dyDescent="0.2">
      <c r="A188" s="98">
        <v>42963</v>
      </c>
      <c r="B188" s="68">
        <f t="shared" ref="B188:B193" si="19">C188+D188+E188+F188+G188+H188+I188+K188+J188</f>
        <v>188</v>
      </c>
      <c r="C188" s="69">
        <v>67</v>
      </c>
      <c r="D188" s="69">
        <v>58</v>
      </c>
      <c r="E188" s="69">
        <v>24</v>
      </c>
      <c r="F188" s="69">
        <v>5</v>
      </c>
      <c r="G188" s="69"/>
      <c r="H188" s="69">
        <v>11</v>
      </c>
      <c r="I188" s="69">
        <v>17</v>
      </c>
      <c r="J188" s="69"/>
      <c r="K188" s="69">
        <v>6</v>
      </c>
      <c r="L188" t="s">
        <v>572</v>
      </c>
    </row>
    <row r="189" spans="1:12" x14ac:dyDescent="0.2">
      <c r="A189" s="98">
        <v>42964</v>
      </c>
      <c r="B189" s="68">
        <f t="shared" si="19"/>
        <v>150</v>
      </c>
      <c r="C189" s="69">
        <v>61</v>
      </c>
      <c r="D189" s="69">
        <v>45</v>
      </c>
      <c r="E189" s="69">
        <v>21</v>
      </c>
      <c r="F189" s="69">
        <v>4</v>
      </c>
      <c r="G189" s="69"/>
      <c r="H189" s="69">
        <v>3</v>
      </c>
      <c r="I189" s="69">
        <v>16</v>
      </c>
      <c r="J189" s="69"/>
      <c r="K189" s="69"/>
    </row>
    <row r="190" spans="1:12" x14ac:dyDescent="0.2">
      <c r="A190" s="98">
        <v>42965</v>
      </c>
      <c r="B190" s="68">
        <f t="shared" si="19"/>
        <v>190</v>
      </c>
      <c r="C190" s="69">
        <v>73</v>
      </c>
      <c r="D190" s="69">
        <v>48</v>
      </c>
      <c r="E190" s="69">
        <v>40</v>
      </c>
      <c r="F190" s="69">
        <v>6</v>
      </c>
      <c r="G190" s="69">
        <v>3</v>
      </c>
      <c r="H190" s="69">
        <v>7</v>
      </c>
      <c r="I190" s="69">
        <v>4</v>
      </c>
      <c r="J190" s="69"/>
      <c r="K190" s="69">
        <v>9</v>
      </c>
      <c r="L190" t="s">
        <v>573</v>
      </c>
    </row>
    <row r="191" spans="1:12" x14ac:dyDescent="0.2">
      <c r="A191" s="97">
        <v>42966</v>
      </c>
      <c r="B191" s="68">
        <f t="shared" si="19"/>
        <v>111</v>
      </c>
      <c r="C191" s="69">
        <v>79</v>
      </c>
      <c r="D191" s="69">
        <v>12</v>
      </c>
      <c r="E191" s="69">
        <v>10</v>
      </c>
      <c r="F191" s="69">
        <v>1</v>
      </c>
      <c r="G191" s="69">
        <v>1</v>
      </c>
      <c r="H191" s="69"/>
      <c r="I191" s="69">
        <v>3</v>
      </c>
      <c r="J191" s="69"/>
      <c r="K191" s="69">
        <v>5</v>
      </c>
      <c r="L191" t="s">
        <v>574</v>
      </c>
    </row>
    <row r="192" spans="1:12" x14ac:dyDescent="0.2">
      <c r="A192" s="97">
        <v>42967</v>
      </c>
      <c r="B192" s="68">
        <f t="shared" si="19"/>
        <v>185</v>
      </c>
      <c r="C192" s="69">
        <v>104</v>
      </c>
      <c r="D192" s="69">
        <v>34</v>
      </c>
      <c r="E192" s="69">
        <v>26</v>
      </c>
      <c r="F192" s="69"/>
      <c r="G192" s="69">
        <v>5</v>
      </c>
      <c r="H192" s="69">
        <v>4</v>
      </c>
      <c r="I192" s="69">
        <v>3</v>
      </c>
      <c r="J192" s="69">
        <v>1</v>
      </c>
      <c r="K192" s="69">
        <v>8</v>
      </c>
      <c r="L192" t="s">
        <v>575</v>
      </c>
    </row>
    <row r="193" spans="1:12" x14ac:dyDescent="0.2">
      <c r="A193" s="96">
        <v>42968</v>
      </c>
      <c r="B193" s="68">
        <f t="shared" si="19"/>
        <v>130</v>
      </c>
      <c r="C193" s="69">
        <v>64</v>
      </c>
      <c r="D193" s="69">
        <v>20</v>
      </c>
      <c r="E193" s="69">
        <v>23</v>
      </c>
      <c r="F193" s="69">
        <v>11</v>
      </c>
      <c r="G193" s="69">
        <v>3</v>
      </c>
      <c r="H193" s="69">
        <v>3</v>
      </c>
      <c r="I193" s="69">
        <v>2</v>
      </c>
      <c r="J193" s="69"/>
      <c r="K193" s="69">
        <v>4</v>
      </c>
      <c r="L193" t="s">
        <v>576</v>
      </c>
    </row>
    <row r="194" spans="1:12" x14ac:dyDescent="0.2">
      <c r="A194" s="96">
        <v>42969</v>
      </c>
      <c r="B194" s="90" t="s">
        <v>361</v>
      </c>
      <c r="C194" s="71"/>
      <c r="D194" s="71"/>
      <c r="E194" s="71"/>
      <c r="F194" s="71"/>
      <c r="G194" s="71"/>
      <c r="H194" s="71"/>
      <c r="I194" s="71"/>
      <c r="J194" s="71"/>
      <c r="K194" s="71"/>
      <c r="L194" t="s">
        <v>375</v>
      </c>
    </row>
    <row r="195" spans="1:12" x14ac:dyDescent="0.2">
      <c r="A195" s="96">
        <v>42970</v>
      </c>
      <c r="B195" s="68">
        <f t="shared" ref="B195:B200" si="20">C195+D195+E195+F195+G195+H195+I195+K195+J195</f>
        <v>166</v>
      </c>
      <c r="C195" s="69">
        <v>83</v>
      </c>
      <c r="D195" s="69">
        <v>28</v>
      </c>
      <c r="E195" s="69">
        <v>30</v>
      </c>
      <c r="F195" s="69">
        <v>12</v>
      </c>
      <c r="G195" s="69">
        <v>1</v>
      </c>
      <c r="H195" s="69">
        <v>5</v>
      </c>
      <c r="I195" s="69">
        <v>4</v>
      </c>
      <c r="J195" s="69">
        <v>1</v>
      </c>
      <c r="K195" s="69">
        <v>2</v>
      </c>
      <c r="L195" t="s">
        <v>577</v>
      </c>
    </row>
    <row r="196" spans="1:12" x14ac:dyDescent="0.2">
      <c r="A196" s="96">
        <v>42971</v>
      </c>
      <c r="B196" s="68">
        <f t="shared" si="20"/>
        <v>114</v>
      </c>
      <c r="C196" s="69">
        <v>60</v>
      </c>
      <c r="D196" s="69">
        <v>18</v>
      </c>
      <c r="E196" s="69">
        <v>17</v>
      </c>
      <c r="F196" s="69">
        <v>3</v>
      </c>
      <c r="G196" s="69"/>
      <c r="H196" s="69">
        <v>2</v>
      </c>
      <c r="I196" s="69">
        <v>6</v>
      </c>
      <c r="J196" s="69"/>
      <c r="K196" s="69">
        <v>8</v>
      </c>
      <c r="L196" t="s">
        <v>578</v>
      </c>
    </row>
    <row r="197" spans="1:12" x14ac:dyDescent="0.2">
      <c r="A197" s="96">
        <v>42972</v>
      </c>
      <c r="B197" s="68">
        <f t="shared" si="20"/>
        <v>148</v>
      </c>
      <c r="C197" s="69">
        <v>67</v>
      </c>
      <c r="D197" s="69">
        <v>29</v>
      </c>
      <c r="E197" s="69">
        <v>16</v>
      </c>
      <c r="F197" s="69">
        <v>10</v>
      </c>
      <c r="G197" s="69"/>
      <c r="H197" s="69">
        <v>13</v>
      </c>
      <c r="I197" s="69">
        <v>4</v>
      </c>
      <c r="J197" s="69">
        <v>1</v>
      </c>
      <c r="K197" s="69">
        <v>8</v>
      </c>
      <c r="L197" t="s">
        <v>579</v>
      </c>
    </row>
    <row r="198" spans="1:12" x14ac:dyDescent="0.2">
      <c r="A198" s="97">
        <v>42973</v>
      </c>
      <c r="B198" s="68">
        <f t="shared" si="20"/>
        <v>102</v>
      </c>
      <c r="C198" s="69">
        <v>56</v>
      </c>
      <c r="D198" s="69">
        <v>13</v>
      </c>
      <c r="E198" s="69">
        <v>25</v>
      </c>
      <c r="F198" s="69">
        <v>3</v>
      </c>
      <c r="G198" s="69">
        <v>4</v>
      </c>
      <c r="H198" s="69"/>
      <c r="I198" s="69"/>
      <c r="J198" s="69"/>
      <c r="K198" s="69">
        <v>1</v>
      </c>
      <c r="L198" t="s">
        <v>382</v>
      </c>
    </row>
    <row r="199" spans="1:12" x14ac:dyDescent="0.2">
      <c r="A199" s="97">
        <v>42974</v>
      </c>
      <c r="B199" s="68">
        <f t="shared" si="20"/>
        <v>91</v>
      </c>
      <c r="C199" s="69">
        <v>54</v>
      </c>
      <c r="D199" s="69">
        <v>13</v>
      </c>
      <c r="E199" s="69">
        <v>11</v>
      </c>
      <c r="F199" s="69">
        <v>2</v>
      </c>
      <c r="G199" s="69">
        <v>2</v>
      </c>
      <c r="H199" s="69">
        <v>4</v>
      </c>
      <c r="I199" s="69"/>
      <c r="J199" s="69"/>
      <c r="K199" s="69">
        <v>5</v>
      </c>
      <c r="L199" t="s">
        <v>394</v>
      </c>
    </row>
    <row r="200" spans="1:12" x14ac:dyDescent="0.2">
      <c r="A200" s="96">
        <v>42975</v>
      </c>
      <c r="B200" s="68">
        <f t="shared" si="20"/>
        <v>115</v>
      </c>
      <c r="C200" s="69">
        <v>57</v>
      </c>
      <c r="D200" s="69">
        <v>25</v>
      </c>
      <c r="E200" s="69">
        <v>18</v>
      </c>
      <c r="F200" s="69">
        <v>5</v>
      </c>
      <c r="G200" s="69">
        <v>1</v>
      </c>
      <c r="H200" s="69">
        <v>2</v>
      </c>
      <c r="I200" s="69">
        <v>3</v>
      </c>
      <c r="J200" s="69"/>
      <c r="K200" s="69">
        <v>4</v>
      </c>
      <c r="L200" t="s">
        <v>274</v>
      </c>
    </row>
    <row r="201" spans="1:12" x14ac:dyDescent="0.2">
      <c r="A201" s="96">
        <v>42976</v>
      </c>
      <c r="B201" s="90" t="s">
        <v>361</v>
      </c>
      <c r="C201" s="71"/>
      <c r="D201" s="71"/>
      <c r="E201" s="71"/>
      <c r="F201" s="71"/>
      <c r="G201" s="71"/>
      <c r="H201" s="71"/>
      <c r="I201" s="71"/>
      <c r="J201" s="71"/>
      <c r="K201" s="71"/>
    </row>
    <row r="202" spans="1:12" x14ac:dyDescent="0.2">
      <c r="A202" s="96">
        <v>42977</v>
      </c>
      <c r="B202" s="68">
        <f>C202+D202+E202+F202+G202+H202+I202+K202+J202</f>
        <v>93</v>
      </c>
      <c r="C202" s="69">
        <v>38</v>
      </c>
      <c r="D202" s="69">
        <v>14</v>
      </c>
      <c r="E202" s="69">
        <v>27</v>
      </c>
      <c r="F202" s="69">
        <v>9</v>
      </c>
      <c r="G202" s="69"/>
      <c r="H202" s="69">
        <v>2</v>
      </c>
      <c r="I202" s="69"/>
      <c r="J202" s="69"/>
      <c r="K202" s="69">
        <v>3</v>
      </c>
      <c r="L202" t="s">
        <v>483</v>
      </c>
    </row>
    <row r="203" spans="1:12" x14ac:dyDescent="0.2">
      <c r="A203" s="96">
        <v>42978</v>
      </c>
      <c r="B203" s="68">
        <f>C203+D203+E203+F203+G203+H203+I203+K203+J203</f>
        <v>97</v>
      </c>
      <c r="C203" s="69">
        <v>21</v>
      </c>
      <c r="D203" s="69">
        <v>22</v>
      </c>
      <c r="E203" s="69">
        <v>32</v>
      </c>
      <c r="F203" s="69">
        <v>8</v>
      </c>
      <c r="G203" s="69"/>
      <c r="H203" s="69">
        <v>5</v>
      </c>
      <c r="I203" s="69">
        <v>8</v>
      </c>
      <c r="J203" s="69"/>
      <c r="K203" s="69">
        <v>1</v>
      </c>
      <c r="L203" t="s">
        <v>395</v>
      </c>
    </row>
    <row r="204" spans="1:12" x14ac:dyDescent="0.2">
      <c r="A204" s="67">
        <f t="shared" ref="A204:I204" si="21">SUM(A174:A203)</f>
        <v>1288905</v>
      </c>
      <c r="B204" s="62">
        <f t="shared" si="21"/>
        <v>3614</v>
      </c>
      <c r="C204" s="62">
        <f t="shared" si="21"/>
        <v>1506</v>
      </c>
      <c r="D204" s="62">
        <f t="shared" si="21"/>
        <v>885</v>
      </c>
      <c r="E204" s="62">
        <f t="shared" si="21"/>
        <v>567</v>
      </c>
      <c r="F204" s="62">
        <f t="shared" si="21"/>
        <v>180</v>
      </c>
      <c r="G204" s="62">
        <f t="shared" si="21"/>
        <v>56</v>
      </c>
      <c r="H204" s="62">
        <f t="shared" si="21"/>
        <v>130</v>
      </c>
      <c r="I204" s="62">
        <f t="shared" si="21"/>
        <v>114</v>
      </c>
      <c r="J204" s="62">
        <f>SUM(J192:J203)</f>
        <v>3</v>
      </c>
      <c r="K204" s="62">
        <f>SUM(K174:K203)</f>
        <v>173</v>
      </c>
    </row>
    <row r="205" spans="1:12" ht="18.75" x14ac:dyDescent="0.3">
      <c r="A205" s="245" t="s">
        <v>396</v>
      </c>
      <c r="B205" s="245"/>
      <c r="C205" s="245"/>
      <c r="D205" s="245"/>
      <c r="E205" s="245"/>
      <c r="F205" s="245"/>
      <c r="G205" s="245"/>
      <c r="H205" s="245"/>
      <c r="I205" s="245"/>
      <c r="J205" s="245"/>
      <c r="K205" s="245"/>
    </row>
    <row r="206" spans="1:12" ht="15" x14ac:dyDescent="0.25">
      <c r="A206" s="66" t="s">
        <v>1</v>
      </c>
      <c r="B206" s="66" t="s">
        <v>2</v>
      </c>
      <c r="C206" s="66" t="s">
        <v>3</v>
      </c>
      <c r="D206" s="66" t="s">
        <v>4</v>
      </c>
      <c r="E206" s="66" t="s">
        <v>5</v>
      </c>
      <c r="F206" s="66" t="s">
        <v>6</v>
      </c>
      <c r="G206" s="66" t="s">
        <v>7</v>
      </c>
      <c r="H206" s="66" t="s">
        <v>8</v>
      </c>
      <c r="I206" s="66" t="s">
        <v>9</v>
      </c>
      <c r="J206" s="66" t="s">
        <v>10</v>
      </c>
      <c r="K206" s="66" t="s">
        <v>11</v>
      </c>
    </row>
    <row r="207" spans="1:12" x14ac:dyDescent="0.2">
      <c r="A207" s="96">
        <v>42979</v>
      </c>
      <c r="B207" s="68">
        <f>C207+D207+E207+F207+G207+H207+I207+K207+J207</f>
        <v>127</v>
      </c>
      <c r="C207" s="69">
        <v>52</v>
      </c>
      <c r="D207" s="69">
        <v>16</v>
      </c>
      <c r="E207" s="69">
        <v>27</v>
      </c>
      <c r="F207" s="69">
        <v>8</v>
      </c>
      <c r="G207" s="69">
        <v>9</v>
      </c>
      <c r="H207" s="69">
        <v>6</v>
      </c>
      <c r="I207" s="69">
        <v>2</v>
      </c>
      <c r="J207" s="69"/>
      <c r="K207" s="69">
        <v>7</v>
      </c>
      <c r="L207" t="s">
        <v>580</v>
      </c>
    </row>
    <row r="208" spans="1:12" x14ac:dyDescent="0.2">
      <c r="A208" s="97">
        <v>42980</v>
      </c>
      <c r="B208" s="68">
        <f>C208+D208+E208+F208+G208+H208+I208+K208+J208</f>
        <v>96</v>
      </c>
      <c r="C208" s="69">
        <v>52</v>
      </c>
      <c r="D208" s="69">
        <v>12</v>
      </c>
      <c r="E208" s="69">
        <v>22</v>
      </c>
      <c r="F208" s="69">
        <v>3</v>
      </c>
      <c r="G208" s="69"/>
      <c r="H208" s="69"/>
      <c r="I208" s="69"/>
      <c r="J208" s="69">
        <v>3</v>
      </c>
      <c r="K208" s="69">
        <v>4</v>
      </c>
      <c r="L208" t="s">
        <v>397</v>
      </c>
    </row>
    <row r="209" spans="1:13" x14ac:dyDescent="0.2">
      <c r="A209" s="97">
        <v>42981</v>
      </c>
      <c r="B209" s="68">
        <f>C209+D209+E209+F209+G209+H209+I209+K209+J209</f>
        <v>109</v>
      </c>
      <c r="C209" s="69">
        <v>62</v>
      </c>
      <c r="D209" s="69">
        <v>27</v>
      </c>
      <c r="E209" s="69">
        <v>14</v>
      </c>
      <c r="F209" s="69">
        <v>2</v>
      </c>
      <c r="G209" s="69"/>
      <c r="H209" s="69">
        <v>1</v>
      </c>
      <c r="I209" s="69">
        <v>1</v>
      </c>
      <c r="J209" s="69"/>
      <c r="K209" s="69">
        <v>2</v>
      </c>
      <c r="L209" t="s">
        <v>398</v>
      </c>
    </row>
    <row r="210" spans="1:13" x14ac:dyDescent="0.2">
      <c r="A210" s="96">
        <v>42982</v>
      </c>
      <c r="B210" s="68">
        <f>C210+D210+E210+F210+G210+H210+I210+K210+J210</f>
        <v>111</v>
      </c>
      <c r="C210" s="69">
        <v>35</v>
      </c>
      <c r="D210" s="69">
        <v>23</v>
      </c>
      <c r="E210" s="69">
        <v>42</v>
      </c>
      <c r="F210" s="69">
        <v>2</v>
      </c>
      <c r="G210" s="69">
        <v>3</v>
      </c>
      <c r="H210" s="69"/>
      <c r="I210" s="69">
        <v>2</v>
      </c>
      <c r="J210" s="69">
        <v>2</v>
      </c>
      <c r="K210" s="69">
        <v>2</v>
      </c>
      <c r="L210" s="34"/>
      <c r="M210" t="s">
        <v>246</v>
      </c>
    </row>
    <row r="211" spans="1:13" x14ac:dyDescent="0.2">
      <c r="A211" s="96">
        <v>42983</v>
      </c>
      <c r="B211" s="68" t="s">
        <v>399</v>
      </c>
      <c r="C211" s="71"/>
      <c r="D211" s="71"/>
      <c r="E211" s="71"/>
      <c r="F211" s="71"/>
      <c r="G211" s="71"/>
      <c r="H211" s="71"/>
      <c r="I211" s="71"/>
      <c r="J211" s="71"/>
      <c r="K211" s="71"/>
    </row>
    <row r="212" spans="1:13" x14ac:dyDescent="0.2">
      <c r="A212" s="96">
        <v>42984</v>
      </c>
      <c r="B212" s="68">
        <f t="shared" ref="B212:B217" si="22">C212+D212+E212+F212+G212+H212+I212+K212+J212</f>
        <v>82</v>
      </c>
      <c r="C212" s="69">
        <v>25</v>
      </c>
      <c r="D212" s="69">
        <v>24</v>
      </c>
      <c r="E212" s="69">
        <v>27</v>
      </c>
      <c r="F212" s="69">
        <v>2</v>
      </c>
      <c r="G212" s="69"/>
      <c r="H212" s="69"/>
      <c r="I212" s="69">
        <v>2</v>
      </c>
      <c r="J212" s="69"/>
      <c r="K212" s="69">
        <v>2</v>
      </c>
      <c r="L212" t="s">
        <v>377</v>
      </c>
    </row>
    <row r="213" spans="1:13" x14ac:dyDescent="0.2">
      <c r="A213" s="96">
        <v>42985</v>
      </c>
      <c r="B213" s="68">
        <f t="shared" si="22"/>
        <v>97</v>
      </c>
      <c r="C213" s="69">
        <v>30</v>
      </c>
      <c r="D213" s="69">
        <v>28</v>
      </c>
      <c r="E213" s="69">
        <v>32</v>
      </c>
      <c r="F213" s="69">
        <v>4</v>
      </c>
      <c r="G213" s="69"/>
      <c r="H213" s="69"/>
      <c r="I213" s="69">
        <v>2</v>
      </c>
      <c r="J213" s="69"/>
      <c r="K213" s="69">
        <v>1</v>
      </c>
      <c r="L213" s="34" t="s">
        <v>378</v>
      </c>
    </row>
    <row r="214" spans="1:13" x14ac:dyDescent="0.2">
      <c r="A214" s="96">
        <v>42986</v>
      </c>
      <c r="B214" s="68">
        <f t="shared" si="22"/>
        <v>100</v>
      </c>
      <c r="C214" s="69">
        <v>30</v>
      </c>
      <c r="D214" s="69">
        <v>18</v>
      </c>
      <c r="E214" s="69">
        <v>37</v>
      </c>
      <c r="F214" s="69">
        <v>13</v>
      </c>
      <c r="G214" s="69"/>
      <c r="H214" s="69"/>
      <c r="I214" s="69"/>
      <c r="J214" s="69"/>
      <c r="K214" s="69">
        <v>2</v>
      </c>
      <c r="L214" t="s">
        <v>400</v>
      </c>
    </row>
    <row r="215" spans="1:13" x14ac:dyDescent="0.2">
      <c r="A215" s="97">
        <v>42987</v>
      </c>
      <c r="B215" s="68">
        <f t="shared" si="22"/>
        <v>48</v>
      </c>
      <c r="C215" s="69">
        <v>22</v>
      </c>
      <c r="D215" s="69">
        <v>10</v>
      </c>
      <c r="E215" s="69">
        <v>12</v>
      </c>
      <c r="F215" s="69">
        <v>2</v>
      </c>
      <c r="G215" s="69"/>
      <c r="H215" s="69">
        <v>2</v>
      </c>
      <c r="I215" s="71"/>
      <c r="J215" s="71"/>
      <c r="K215" s="71"/>
    </row>
    <row r="216" spans="1:13" x14ac:dyDescent="0.2">
      <c r="A216" s="97">
        <v>42988</v>
      </c>
      <c r="B216" s="68">
        <f t="shared" si="22"/>
        <v>100</v>
      </c>
      <c r="C216" s="69">
        <v>35</v>
      </c>
      <c r="D216" s="69">
        <v>42</v>
      </c>
      <c r="E216" s="69">
        <v>8</v>
      </c>
      <c r="F216" s="69">
        <v>8</v>
      </c>
      <c r="G216" s="69"/>
      <c r="H216" s="69">
        <v>2</v>
      </c>
      <c r="I216" s="71"/>
      <c r="J216" s="69"/>
      <c r="K216" s="69">
        <v>5</v>
      </c>
      <c r="L216" t="s">
        <v>401</v>
      </c>
    </row>
    <row r="217" spans="1:13" x14ac:dyDescent="0.2">
      <c r="A217" s="98">
        <v>42989</v>
      </c>
      <c r="B217" s="68">
        <f t="shared" si="22"/>
        <v>114</v>
      </c>
      <c r="C217" s="69">
        <v>38</v>
      </c>
      <c r="D217" s="69">
        <v>20</v>
      </c>
      <c r="E217" s="69">
        <v>27</v>
      </c>
      <c r="F217" s="69">
        <v>12</v>
      </c>
      <c r="G217" s="69">
        <v>6</v>
      </c>
      <c r="H217" s="69">
        <v>5</v>
      </c>
      <c r="I217" s="69">
        <v>2</v>
      </c>
      <c r="J217" s="69"/>
      <c r="K217" s="69">
        <v>4</v>
      </c>
      <c r="L217" t="s">
        <v>402</v>
      </c>
    </row>
    <row r="218" spans="1:13" x14ac:dyDescent="0.2">
      <c r="A218" s="98">
        <v>42990</v>
      </c>
      <c r="B218" s="68" t="s">
        <v>399</v>
      </c>
      <c r="C218" s="71"/>
      <c r="D218" s="71"/>
      <c r="E218" s="71"/>
      <c r="F218" s="71"/>
      <c r="G218" s="71"/>
      <c r="H218" s="71"/>
      <c r="I218" s="71"/>
      <c r="J218" s="71"/>
      <c r="K218" s="71"/>
    </row>
    <row r="219" spans="1:13" x14ac:dyDescent="0.2">
      <c r="A219" s="98">
        <v>42991</v>
      </c>
      <c r="B219" s="68">
        <f t="shared" ref="B219:B224" si="23">C219+D219+E219+F219+G219+H219+I219+K219+J219</f>
        <v>103</v>
      </c>
      <c r="C219" s="69">
        <v>39</v>
      </c>
      <c r="D219" s="69">
        <v>24</v>
      </c>
      <c r="E219" s="69">
        <v>13</v>
      </c>
      <c r="F219" s="69">
        <v>16</v>
      </c>
      <c r="G219" s="69">
        <v>6</v>
      </c>
      <c r="H219" s="69">
        <v>1</v>
      </c>
      <c r="I219" s="69"/>
      <c r="J219" s="69">
        <v>2</v>
      </c>
      <c r="K219" s="69">
        <v>2</v>
      </c>
      <c r="L219" t="s">
        <v>354</v>
      </c>
    </row>
    <row r="220" spans="1:13" x14ac:dyDescent="0.2">
      <c r="A220" s="98">
        <v>42992</v>
      </c>
      <c r="B220" s="68">
        <f t="shared" si="23"/>
        <v>94</v>
      </c>
      <c r="C220" s="69">
        <v>10</v>
      </c>
      <c r="D220" s="69">
        <v>18</v>
      </c>
      <c r="E220" s="69">
        <v>28</v>
      </c>
      <c r="F220" s="69">
        <v>19</v>
      </c>
      <c r="G220" s="69">
        <v>3</v>
      </c>
      <c r="H220" s="69">
        <v>2</v>
      </c>
      <c r="I220" s="69">
        <v>3</v>
      </c>
      <c r="J220" s="69">
        <v>10</v>
      </c>
      <c r="K220" s="69">
        <v>1</v>
      </c>
      <c r="L220" t="s">
        <v>351</v>
      </c>
    </row>
    <row r="221" spans="1:13" x14ac:dyDescent="0.2">
      <c r="A221" s="98">
        <v>42993</v>
      </c>
      <c r="B221" s="68">
        <f t="shared" si="23"/>
        <v>78</v>
      </c>
      <c r="C221" s="69">
        <v>16</v>
      </c>
      <c r="D221" s="69">
        <v>19</v>
      </c>
      <c r="E221" s="69">
        <v>13</v>
      </c>
      <c r="F221" s="69">
        <v>6</v>
      </c>
      <c r="G221" s="69">
        <v>2</v>
      </c>
      <c r="H221" s="69"/>
      <c r="I221" s="69">
        <v>1</v>
      </c>
      <c r="J221" s="69">
        <v>1</v>
      </c>
      <c r="K221" s="69">
        <v>20</v>
      </c>
      <c r="L221" t="s">
        <v>581</v>
      </c>
    </row>
    <row r="222" spans="1:13" x14ac:dyDescent="0.2">
      <c r="A222" s="97">
        <v>42994</v>
      </c>
      <c r="B222" s="68">
        <f t="shared" si="23"/>
        <v>97</v>
      </c>
      <c r="C222" s="69">
        <v>36</v>
      </c>
      <c r="D222" s="69">
        <v>19</v>
      </c>
      <c r="E222" s="69">
        <v>12</v>
      </c>
      <c r="F222" s="69">
        <v>13</v>
      </c>
      <c r="G222" s="69">
        <v>2</v>
      </c>
      <c r="H222" s="69">
        <v>1</v>
      </c>
      <c r="I222" s="69">
        <v>5</v>
      </c>
      <c r="J222" s="69">
        <v>4</v>
      </c>
      <c r="K222" s="69">
        <v>5</v>
      </c>
      <c r="L222" t="s">
        <v>582</v>
      </c>
    </row>
    <row r="223" spans="1:13" x14ac:dyDescent="0.2">
      <c r="A223" s="97">
        <v>42995</v>
      </c>
      <c r="B223" s="68">
        <f t="shared" si="23"/>
        <v>108</v>
      </c>
      <c r="C223" s="69">
        <v>60</v>
      </c>
      <c r="D223" s="69">
        <v>11</v>
      </c>
      <c r="E223" s="69">
        <v>14</v>
      </c>
      <c r="F223" s="69">
        <v>10</v>
      </c>
      <c r="G223" s="69">
        <v>5</v>
      </c>
      <c r="H223" s="69"/>
      <c r="I223" s="69"/>
      <c r="J223" s="69">
        <v>2</v>
      </c>
      <c r="K223" s="69">
        <v>6</v>
      </c>
      <c r="L223" t="s">
        <v>583</v>
      </c>
    </row>
    <row r="224" spans="1:13" x14ac:dyDescent="0.2">
      <c r="A224" s="96">
        <v>42996</v>
      </c>
      <c r="B224" s="68">
        <f t="shared" si="23"/>
        <v>81</v>
      </c>
      <c r="C224" s="69">
        <v>15</v>
      </c>
      <c r="D224" s="69">
        <v>29</v>
      </c>
      <c r="E224" s="69">
        <v>27</v>
      </c>
      <c r="F224" s="69">
        <v>6</v>
      </c>
      <c r="G224" s="69">
        <v>2</v>
      </c>
      <c r="H224" s="69"/>
      <c r="I224" s="69">
        <v>1</v>
      </c>
      <c r="J224" s="69"/>
      <c r="K224" s="69">
        <v>1</v>
      </c>
      <c r="L224" t="s">
        <v>382</v>
      </c>
    </row>
    <row r="225" spans="1:12" x14ac:dyDescent="0.2">
      <c r="A225" s="96">
        <v>42997</v>
      </c>
      <c r="B225" s="68" t="s">
        <v>399</v>
      </c>
      <c r="C225" s="69"/>
      <c r="D225" s="69"/>
      <c r="E225" s="69"/>
      <c r="F225" s="69"/>
      <c r="G225" s="69"/>
      <c r="H225" s="69"/>
      <c r="I225" s="69"/>
      <c r="J225" s="69"/>
      <c r="K225" s="69"/>
      <c r="L225" t="s">
        <v>403</v>
      </c>
    </row>
    <row r="226" spans="1:12" x14ac:dyDescent="0.2">
      <c r="A226" s="96">
        <v>42998</v>
      </c>
      <c r="B226" s="68">
        <f t="shared" ref="B226:B231" si="24">C226+D226+E226+F226+G226+H226+I226+K226+J226</f>
        <v>105</v>
      </c>
      <c r="C226" s="69">
        <v>27</v>
      </c>
      <c r="D226" s="69">
        <v>22</v>
      </c>
      <c r="E226" s="69">
        <v>36</v>
      </c>
      <c r="F226" s="69">
        <v>9</v>
      </c>
      <c r="G226" s="69">
        <v>2</v>
      </c>
      <c r="H226" s="69">
        <v>6</v>
      </c>
      <c r="I226" s="69"/>
      <c r="J226" s="69">
        <v>2</v>
      </c>
      <c r="K226" s="69">
        <v>1</v>
      </c>
      <c r="L226" t="s">
        <v>403</v>
      </c>
    </row>
    <row r="227" spans="1:12" x14ac:dyDescent="0.2">
      <c r="A227" s="96">
        <v>42999</v>
      </c>
      <c r="B227" s="68">
        <f t="shared" si="24"/>
        <v>73</v>
      </c>
      <c r="C227" s="69">
        <v>22</v>
      </c>
      <c r="D227" s="69">
        <v>3</v>
      </c>
      <c r="E227" s="69">
        <v>33</v>
      </c>
      <c r="F227" s="69">
        <v>5</v>
      </c>
      <c r="G227" s="69">
        <v>2</v>
      </c>
      <c r="H227" s="69">
        <v>3</v>
      </c>
      <c r="I227" s="69"/>
      <c r="J227" s="69">
        <v>1</v>
      </c>
      <c r="K227" s="69">
        <v>4</v>
      </c>
      <c r="L227" t="s">
        <v>584</v>
      </c>
    </row>
    <row r="228" spans="1:12" x14ac:dyDescent="0.2">
      <c r="A228" s="96">
        <v>43000</v>
      </c>
      <c r="B228" s="68">
        <f t="shared" si="24"/>
        <v>44</v>
      </c>
      <c r="C228" s="69">
        <v>7</v>
      </c>
      <c r="D228" s="69">
        <v>11</v>
      </c>
      <c r="E228" s="69">
        <v>18</v>
      </c>
      <c r="F228" s="69">
        <v>4</v>
      </c>
      <c r="G228" s="69">
        <v>2</v>
      </c>
      <c r="H228" s="69"/>
      <c r="I228" s="69"/>
      <c r="J228" s="69">
        <v>1</v>
      </c>
      <c r="K228" s="69">
        <v>1</v>
      </c>
      <c r="L228" t="s">
        <v>360</v>
      </c>
    </row>
    <row r="229" spans="1:12" x14ac:dyDescent="0.2">
      <c r="A229" s="97">
        <v>43001</v>
      </c>
      <c r="B229" s="68">
        <f t="shared" si="24"/>
        <v>102</v>
      </c>
      <c r="C229" s="69">
        <v>65</v>
      </c>
      <c r="D229" s="69">
        <v>7</v>
      </c>
      <c r="E229" s="69">
        <v>15</v>
      </c>
      <c r="F229" s="69">
        <v>5</v>
      </c>
      <c r="G229" s="69">
        <v>2</v>
      </c>
      <c r="H229" s="69"/>
      <c r="I229" s="69">
        <v>1</v>
      </c>
      <c r="J229" s="69"/>
      <c r="K229" s="69">
        <v>7</v>
      </c>
      <c r="L229" t="s">
        <v>585</v>
      </c>
    </row>
    <row r="230" spans="1:12" x14ac:dyDescent="0.2">
      <c r="A230" s="97">
        <v>43002</v>
      </c>
      <c r="B230" s="68">
        <f t="shared" si="24"/>
        <v>114</v>
      </c>
      <c r="C230" s="69">
        <v>93</v>
      </c>
      <c r="D230" s="69">
        <v>6</v>
      </c>
      <c r="E230" s="69">
        <v>7</v>
      </c>
      <c r="F230" s="69">
        <v>2</v>
      </c>
      <c r="G230" s="69"/>
      <c r="H230" s="69"/>
      <c r="I230" s="69"/>
      <c r="J230" s="69"/>
      <c r="K230" s="69">
        <v>6</v>
      </c>
      <c r="L230" t="s">
        <v>586</v>
      </c>
    </row>
    <row r="231" spans="1:12" x14ac:dyDescent="0.2">
      <c r="A231" s="96">
        <v>43003</v>
      </c>
      <c r="B231" s="68">
        <f t="shared" si="24"/>
        <v>82</v>
      </c>
      <c r="C231" s="69">
        <v>18</v>
      </c>
      <c r="D231" s="69">
        <v>23</v>
      </c>
      <c r="E231" s="69">
        <v>13</v>
      </c>
      <c r="F231" s="69">
        <v>10</v>
      </c>
      <c r="G231" s="69">
        <v>5</v>
      </c>
      <c r="H231" s="69">
        <v>6</v>
      </c>
      <c r="I231" s="69">
        <v>2</v>
      </c>
      <c r="J231" s="69">
        <v>2</v>
      </c>
      <c r="K231" s="69">
        <v>3</v>
      </c>
      <c r="L231" t="s">
        <v>587</v>
      </c>
    </row>
    <row r="232" spans="1:12" x14ac:dyDescent="0.2">
      <c r="A232" s="96">
        <v>43004</v>
      </c>
      <c r="B232" s="68" t="s">
        <v>399</v>
      </c>
      <c r="C232" s="71"/>
      <c r="D232" s="71"/>
      <c r="E232" s="71"/>
      <c r="F232" s="71"/>
      <c r="G232" s="71"/>
      <c r="H232" s="71"/>
      <c r="I232" s="71"/>
      <c r="J232" s="71"/>
      <c r="K232" s="71"/>
    </row>
    <row r="233" spans="1:12" x14ac:dyDescent="0.2">
      <c r="A233" s="96">
        <v>43005</v>
      </c>
      <c r="B233" s="68">
        <f>C233+D233+E233+F233+G233+H233+I233+K233+J233</f>
        <v>81</v>
      </c>
      <c r="C233" s="69">
        <v>29</v>
      </c>
      <c r="D233" s="69">
        <v>14</v>
      </c>
      <c r="E233" s="69">
        <v>14</v>
      </c>
      <c r="F233" s="69">
        <v>3</v>
      </c>
      <c r="G233" s="69">
        <v>14</v>
      </c>
      <c r="H233" s="69">
        <v>1</v>
      </c>
      <c r="I233" s="69">
        <v>1</v>
      </c>
      <c r="J233" s="69">
        <v>2</v>
      </c>
      <c r="K233" s="69">
        <v>3</v>
      </c>
      <c r="L233" t="s">
        <v>357</v>
      </c>
    </row>
    <row r="234" spans="1:12" x14ac:dyDescent="0.2">
      <c r="A234" s="96">
        <v>43006</v>
      </c>
      <c r="B234" s="68">
        <f>C234+D234+E234+F234+G234+H234+I234+K234+J234</f>
        <v>58</v>
      </c>
      <c r="C234" s="69">
        <v>19</v>
      </c>
      <c r="D234" s="69">
        <v>3</v>
      </c>
      <c r="E234" s="69">
        <v>21</v>
      </c>
      <c r="F234" s="69">
        <v>8</v>
      </c>
      <c r="G234" s="69"/>
      <c r="H234" s="69">
        <v>1</v>
      </c>
      <c r="I234" s="69">
        <v>4</v>
      </c>
      <c r="J234" s="69"/>
      <c r="K234" s="69">
        <v>2</v>
      </c>
      <c r="L234" t="s">
        <v>354</v>
      </c>
    </row>
    <row r="235" spans="1:12" x14ac:dyDescent="0.2">
      <c r="A235" s="96">
        <v>43007</v>
      </c>
      <c r="B235" s="68">
        <f>C235+D235+E235+F235+G235+H235+I235+K235+J235</f>
        <v>72</v>
      </c>
      <c r="C235" s="69">
        <v>17</v>
      </c>
      <c r="D235" s="69">
        <v>12</v>
      </c>
      <c r="E235" s="69">
        <v>27</v>
      </c>
      <c r="F235" s="69">
        <v>3</v>
      </c>
      <c r="G235" s="69">
        <v>4</v>
      </c>
      <c r="H235" s="69">
        <v>1</v>
      </c>
      <c r="I235" s="69">
        <v>1</v>
      </c>
      <c r="J235" s="69">
        <v>3</v>
      </c>
      <c r="K235" s="69">
        <v>4</v>
      </c>
      <c r="L235" t="s">
        <v>274</v>
      </c>
    </row>
    <row r="236" spans="1:12" x14ac:dyDescent="0.2">
      <c r="A236" s="97">
        <v>43008</v>
      </c>
      <c r="B236" s="68">
        <f>C236+D236+E236+F236+G236+H236+I236+K236+J236</f>
        <v>114</v>
      </c>
      <c r="C236" s="69">
        <v>69</v>
      </c>
      <c r="D236" s="69">
        <v>11</v>
      </c>
      <c r="E236" s="69">
        <v>17</v>
      </c>
      <c r="F236" s="69">
        <v>5</v>
      </c>
      <c r="G236" s="69">
        <v>7</v>
      </c>
      <c r="H236" s="69"/>
      <c r="I236" s="69"/>
      <c r="J236" s="69"/>
      <c r="K236" s="69">
        <v>5</v>
      </c>
      <c r="L236" t="s">
        <v>588</v>
      </c>
    </row>
    <row r="237" spans="1:12" x14ac:dyDescent="0.2">
      <c r="A237" s="67" t="s">
        <v>20</v>
      </c>
      <c r="B237" s="63">
        <f t="shared" ref="B237:I237" si="25">SUM(B207:B236)</f>
        <v>2390</v>
      </c>
      <c r="C237" s="62">
        <f t="shared" si="25"/>
        <v>923</v>
      </c>
      <c r="D237" s="62">
        <f t="shared" si="25"/>
        <v>452</v>
      </c>
      <c r="E237" s="62">
        <f t="shared" si="25"/>
        <v>556</v>
      </c>
      <c r="F237" s="62">
        <f t="shared" si="25"/>
        <v>180</v>
      </c>
      <c r="G237" s="62">
        <f t="shared" si="25"/>
        <v>76</v>
      </c>
      <c r="H237" s="62">
        <f t="shared" si="25"/>
        <v>38</v>
      </c>
      <c r="I237" s="62">
        <f t="shared" si="25"/>
        <v>30</v>
      </c>
      <c r="J237" s="62">
        <f>SUM(J225:J236)</f>
        <v>11</v>
      </c>
      <c r="K237" s="62">
        <f>SUM(K207:K236)</f>
        <v>100</v>
      </c>
    </row>
    <row r="238" spans="1:12" ht="18.75" x14ac:dyDescent="0.3">
      <c r="A238" s="246" t="s">
        <v>404</v>
      </c>
      <c r="B238" s="246">
        <f>C238+D238+E238+F238+G238+H238+I238+K238+J238</f>
        <v>0</v>
      </c>
      <c r="C238" s="246"/>
      <c r="D238" s="246"/>
      <c r="E238" s="246"/>
      <c r="F238" s="246"/>
      <c r="G238" s="246"/>
      <c r="H238" s="246"/>
      <c r="I238" s="246"/>
      <c r="J238" s="246"/>
      <c r="K238" s="246"/>
    </row>
    <row r="239" spans="1:12" ht="15" x14ac:dyDescent="0.25">
      <c r="A239" s="66" t="s">
        <v>1</v>
      </c>
      <c r="B239" s="66" t="s">
        <v>2</v>
      </c>
      <c r="C239" s="66" t="s">
        <v>3</v>
      </c>
      <c r="D239" s="66" t="s">
        <v>4</v>
      </c>
      <c r="E239" s="66" t="s">
        <v>5</v>
      </c>
      <c r="F239" s="66" t="s">
        <v>6</v>
      </c>
      <c r="G239" s="66" t="s">
        <v>7</v>
      </c>
      <c r="H239" s="66" t="s">
        <v>8</v>
      </c>
      <c r="I239" s="66" t="s">
        <v>9</v>
      </c>
      <c r="J239" s="66" t="s">
        <v>10</v>
      </c>
      <c r="K239" s="66" t="s">
        <v>11</v>
      </c>
    </row>
    <row r="240" spans="1:12" x14ac:dyDescent="0.2">
      <c r="A240" s="97">
        <v>43009</v>
      </c>
      <c r="B240" s="68">
        <f>C240+D240+E240+F240+G240+H240+I240+K240+J240</f>
        <v>49</v>
      </c>
      <c r="C240" s="69">
        <v>28</v>
      </c>
      <c r="D240" s="69"/>
      <c r="E240" s="69">
        <v>11</v>
      </c>
      <c r="F240" s="69">
        <v>2</v>
      </c>
      <c r="G240" s="69">
        <v>2</v>
      </c>
      <c r="H240" s="69"/>
      <c r="I240" s="69"/>
      <c r="J240" s="69"/>
      <c r="K240" s="69">
        <v>6</v>
      </c>
      <c r="L240" t="s">
        <v>589</v>
      </c>
    </row>
    <row r="241" spans="1:12" x14ac:dyDescent="0.2">
      <c r="A241" s="98">
        <v>43010</v>
      </c>
      <c r="B241" s="68">
        <f>C241+D241+E241+F241+G241+H241+I241+K241+J241</f>
        <v>78</v>
      </c>
      <c r="C241" s="69">
        <v>8</v>
      </c>
      <c r="D241" s="69">
        <v>4</v>
      </c>
      <c r="E241" s="69">
        <v>33</v>
      </c>
      <c r="F241" s="69">
        <v>11</v>
      </c>
      <c r="G241" s="69">
        <v>15</v>
      </c>
      <c r="H241" s="69"/>
      <c r="I241" s="69"/>
      <c r="J241" s="69"/>
      <c r="K241" s="69">
        <v>7</v>
      </c>
      <c r="L241" t="s">
        <v>590</v>
      </c>
    </row>
    <row r="242" spans="1:12" x14ac:dyDescent="0.2">
      <c r="A242" s="98">
        <v>43011</v>
      </c>
      <c r="B242" s="68" t="s">
        <v>399</v>
      </c>
      <c r="C242" s="71"/>
      <c r="D242" s="71"/>
      <c r="E242" s="71"/>
      <c r="F242" s="71"/>
      <c r="G242" s="71"/>
      <c r="H242" s="71"/>
      <c r="I242" s="71"/>
      <c r="J242" s="71"/>
      <c r="K242" s="71"/>
    </row>
    <row r="243" spans="1:12" x14ac:dyDescent="0.2">
      <c r="A243" s="98">
        <v>43012</v>
      </c>
      <c r="B243" s="68">
        <f t="shared" ref="B243:B248" si="26">C243+D243+E243+F243+G243+H243+I243+K243+J243</f>
        <v>78</v>
      </c>
      <c r="C243" s="69">
        <v>16</v>
      </c>
      <c r="D243" s="69">
        <v>4</v>
      </c>
      <c r="E243" s="69">
        <v>28</v>
      </c>
      <c r="F243" s="69">
        <v>8</v>
      </c>
      <c r="G243" s="69">
        <v>15</v>
      </c>
      <c r="H243" s="69"/>
      <c r="I243" s="69"/>
      <c r="J243" s="69">
        <v>5</v>
      </c>
      <c r="K243" s="69">
        <v>2</v>
      </c>
      <c r="L243" t="s">
        <v>591</v>
      </c>
    </row>
    <row r="244" spans="1:12" x14ac:dyDescent="0.2">
      <c r="A244" s="98">
        <v>43013</v>
      </c>
      <c r="B244" s="68">
        <f t="shared" si="26"/>
        <v>47</v>
      </c>
      <c r="C244" s="69">
        <v>8</v>
      </c>
      <c r="D244" s="69">
        <v>6</v>
      </c>
      <c r="E244" s="69">
        <v>16</v>
      </c>
      <c r="F244" s="69">
        <v>4</v>
      </c>
      <c r="G244" s="69">
        <v>6</v>
      </c>
      <c r="H244" s="69"/>
      <c r="I244" s="69">
        <v>5</v>
      </c>
      <c r="J244" s="69"/>
      <c r="K244" s="69">
        <v>2</v>
      </c>
      <c r="L244" t="s">
        <v>592</v>
      </c>
    </row>
    <row r="245" spans="1:12" x14ac:dyDescent="0.2">
      <c r="A245" s="98">
        <v>43014</v>
      </c>
      <c r="B245" s="68">
        <f t="shared" si="26"/>
        <v>65</v>
      </c>
      <c r="C245" s="69">
        <v>23</v>
      </c>
      <c r="D245" s="69">
        <v>7</v>
      </c>
      <c r="E245" s="69">
        <v>27</v>
      </c>
      <c r="F245" s="69">
        <v>1</v>
      </c>
      <c r="G245" s="69"/>
      <c r="H245" s="69">
        <v>1</v>
      </c>
      <c r="I245" s="69">
        <v>2</v>
      </c>
      <c r="J245" s="69"/>
      <c r="K245" s="69">
        <v>4</v>
      </c>
      <c r="L245" t="s">
        <v>274</v>
      </c>
    </row>
    <row r="246" spans="1:12" x14ac:dyDescent="0.2">
      <c r="A246" s="97">
        <v>43015</v>
      </c>
      <c r="B246" s="68">
        <f t="shared" si="26"/>
        <v>91</v>
      </c>
      <c r="C246" s="69">
        <v>67</v>
      </c>
      <c r="D246" s="69">
        <v>11</v>
      </c>
      <c r="E246" s="69">
        <v>7</v>
      </c>
      <c r="F246" s="69">
        <v>2</v>
      </c>
      <c r="G246" s="69">
        <v>4</v>
      </c>
      <c r="H246" s="71"/>
      <c r="I246" s="71"/>
      <c r="J246" s="71"/>
      <c r="K246" s="71"/>
    </row>
    <row r="247" spans="1:12" x14ac:dyDescent="0.2">
      <c r="A247" s="97">
        <v>43016</v>
      </c>
      <c r="B247" s="68">
        <f t="shared" si="26"/>
        <v>92</v>
      </c>
      <c r="C247" s="69">
        <v>69</v>
      </c>
      <c r="D247" s="69">
        <v>6</v>
      </c>
      <c r="E247" s="69">
        <v>7</v>
      </c>
      <c r="F247" s="69">
        <v>3</v>
      </c>
      <c r="G247" s="69">
        <v>4</v>
      </c>
      <c r="H247" s="69"/>
      <c r="I247" s="69"/>
      <c r="J247" s="69"/>
      <c r="K247" s="69">
        <v>3</v>
      </c>
      <c r="L247" t="s">
        <v>593</v>
      </c>
    </row>
    <row r="248" spans="1:12" x14ac:dyDescent="0.2">
      <c r="A248" s="98">
        <v>43017</v>
      </c>
      <c r="B248" s="68">
        <f t="shared" si="26"/>
        <v>45</v>
      </c>
      <c r="C248" s="69">
        <v>13</v>
      </c>
      <c r="D248" s="69">
        <v>5</v>
      </c>
      <c r="E248" s="69">
        <v>10</v>
      </c>
      <c r="F248" s="69">
        <v>1</v>
      </c>
      <c r="G248" s="69">
        <v>6</v>
      </c>
      <c r="H248" s="69"/>
      <c r="I248" s="69">
        <v>2</v>
      </c>
      <c r="J248" s="69">
        <v>2</v>
      </c>
      <c r="K248" s="69">
        <v>6</v>
      </c>
      <c r="L248" t="s">
        <v>405</v>
      </c>
    </row>
    <row r="249" spans="1:12" x14ac:dyDescent="0.2">
      <c r="A249" s="98">
        <v>43018</v>
      </c>
      <c r="B249" s="68" t="s">
        <v>399</v>
      </c>
      <c r="C249" s="69"/>
      <c r="D249" s="69"/>
      <c r="E249" s="69"/>
      <c r="F249" s="69"/>
      <c r="G249" s="69"/>
      <c r="H249" s="69"/>
      <c r="I249" s="69"/>
      <c r="J249" s="69"/>
      <c r="K249" s="69"/>
    </row>
    <row r="250" spans="1:12" x14ac:dyDescent="0.2">
      <c r="A250" s="98">
        <v>43019</v>
      </c>
      <c r="B250" s="68">
        <f t="shared" ref="B250:B255" si="27">C250+D250+E250+F250+G250+H250+I250+K250+J250</f>
        <v>49</v>
      </c>
      <c r="C250" s="69">
        <v>5</v>
      </c>
      <c r="D250" s="69"/>
      <c r="E250" s="69">
        <v>33</v>
      </c>
      <c r="F250" s="69"/>
      <c r="G250" s="69">
        <v>7</v>
      </c>
      <c r="H250" s="69"/>
      <c r="I250" s="69">
        <v>2</v>
      </c>
      <c r="J250" s="69"/>
      <c r="K250" s="69">
        <v>2</v>
      </c>
      <c r="L250" t="s">
        <v>406</v>
      </c>
    </row>
    <row r="251" spans="1:12" x14ac:dyDescent="0.2">
      <c r="A251" s="98">
        <v>43020</v>
      </c>
      <c r="B251" s="68">
        <f t="shared" si="27"/>
        <v>33</v>
      </c>
      <c r="C251" s="69">
        <v>16</v>
      </c>
      <c r="D251" s="69">
        <v>5</v>
      </c>
      <c r="E251" s="69">
        <v>4</v>
      </c>
      <c r="F251" s="69">
        <v>2</v>
      </c>
      <c r="G251" s="69">
        <v>1</v>
      </c>
      <c r="H251" s="69"/>
      <c r="I251" s="69">
        <v>3</v>
      </c>
      <c r="J251" s="69">
        <v>1</v>
      </c>
      <c r="K251" s="69">
        <v>1</v>
      </c>
      <c r="L251" t="s">
        <v>101</v>
      </c>
    </row>
    <row r="252" spans="1:12" x14ac:dyDescent="0.2">
      <c r="A252" s="98">
        <v>43021</v>
      </c>
      <c r="B252" s="68">
        <f t="shared" si="27"/>
        <v>72</v>
      </c>
      <c r="C252" s="69">
        <v>20</v>
      </c>
      <c r="D252" s="69">
        <v>10</v>
      </c>
      <c r="E252" s="69">
        <v>31</v>
      </c>
      <c r="F252" s="69">
        <v>2</v>
      </c>
      <c r="G252" s="69">
        <v>3</v>
      </c>
      <c r="H252" s="69"/>
      <c r="I252" s="69">
        <v>1</v>
      </c>
      <c r="J252" s="69">
        <v>1</v>
      </c>
      <c r="K252" s="69">
        <v>4</v>
      </c>
      <c r="L252" t="s">
        <v>594</v>
      </c>
    </row>
    <row r="253" spans="1:12" x14ac:dyDescent="0.2">
      <c r="A253" s="97">
        <v>43022</v>
      </c>
      <c r="B253" s="68">
        <f t="shared" si="27"/>
        <v>138</v>
      </c>
      <c r="C253" s="69">
        <v>88</v>
      </c>
      <c r="D253" s="69">
        <v>6</v>
      </c>
      <c r="E253" s="69">
        <v>24</v>
      </c>
      <c r="F253" s="69"/>
      <c r="G253" s="69">
        <v>7</v>
      </c>
      <c r="H253" s="69"/>
      <c r="I253" s="69">
        <v>1</v>
      </c>
      <c r="J253" s="69">
        <v>2</v>
      </c>
      <c r="K253" s="69">
        <v>10</v>
      </c>
      <c r="L253" t="s">
        <v>595</v>
      </c>
    </row>
    <row r="254" spans="1:12" x14ac:dyDescent="0.2">
      <c r="A254" s="97">
        <v>43023</v>
      </c>
      <c r="B254" s="68">
        <f t="shared" si="27"/>
        <v>129</v>
      </c>
      <c r="C254" s="69">
        <v>108</v>
      </c>
      <c r="D254" s="69">
        <v>6</v>
      </c>
      <c r="E254" s="69">
        <v>3</v>
      </c>
      <c r="F254" s="69">
        <v>4</v>
      </c>
      <c r="G254" s="69">
        <v>3</v>
      </c>
      <c r="H254" s="69"/>
      <c r="I254" s="69"/>
      <c r="J254" s="69">
        <v>1</v>
      </c>
      <c r="K254" s="69">
        <v>4</v>
      </c>
      <c r="L254" t="s">
        <v>596</v>
      </c>
    </row>
    <row r="255" spans="1:12" x14ac:dyDescent="0.2">
      <c r="A255" s="98">
        <v>43024</v>
      </c>
      <c r="B255" s="68">
        <f t="shared" si="27"/>
        <v>43</v>
      </c>
      <c r="C255" s="69">
        <v>12</v>
      </c>
      <c r="D255" s="69">
        <v>12</v>
      </c>
      <c r="E255" s="69">
        <v>12</v>
      </c>
      <c r="F255" s="69"/>
      <c r="G255" s="69">
        <v>3</v>
      </c>
      <c r="H255" s="69">
        <v>1</v>
      </c>
      <c r="I255" s="69"/>
      <c r="J255" s="69"/>
      <c r="K255" s="69">
        <v>3</v>
      </c>
      <c r="L255" t="s">
        <v>597</v>
      </c>
    </row>
    <row r="256" spans="1:12" x14ac:dyDescent="0.2">
      <c r="A256" s="98">
        <v>43025</v>
      </c>
      <c r="B256" s="68" t="s">
        <v>399</v>
      </c>
      <c r="C256" s="71"/>
      <c r="D256" s="71"/>
      <c r="E256" s="71"/>
      <c r="F256" s="71"/>
      <c r="G256" s="71"/>
      <c r="H256" s="71"/>
      <c r="I256" s="71"/>
      <c r="J256" s="71"/>
      <c r="K256" s="71"/>
    </row>
    <row r="257" spans="1:12" x14ac:dyDescent="0.2">
      <c r="A257" s="98">
        <v>43026</v>
      </c>
      <c r="B257" s="68">
        <f t="shared" ref="B257:B262" si="28">C257+D257+E257+F257+G257+H257+I257+K257+J257</f>
        <v>37</v>
      </c>
      <c r="C257" s="69">
        <v>22</v>
      </c>
      <c r="D257" s="69">
        <v>5</v>
      </c>
      <c r="E257" s="69">
        <v>6</v>
      </c>
      <c r="F257" s="69">
        <v>2</v>
      </c>
      <c r="G257" s="69">
        <v>2</v>
      </c>
      <c r="H257" s="69"/>
      <c r="I257" s="69"/>
      <c r="J257" s="69"/>
      <c r="K257" s="69"/>
    </row>
    <row r="258" spans="1:12" x14ac:dyDescent="0.2">
      <c r="A258" s="98">
        <v>43027</v>
      </c>
      <c r="B258" s="68">
        <f t="shared" si="28"/>
        <v>26</v>
      </c>
      <c r="C258" s="69">
        <v>14</v>
      </c>
      <c r="D258" s="69">
        <v>2</v>
      </c>
      <c r="E258" s="69">
        <v>2</v>
      </c>
      <c r="F258" s="69"/>
      <c r="G258" s="69">
        <v>4</v>
      </c>
      <c r="H258" s="69"/>
      <c r="I258" s="69"/>
      <c r="J258" s="69"/>
      <c r="K258" s="69">
        <v>4</v>
      </c>
      <c r="L258" t="s">
        <v>598</v>
      </c>
    </row>
    <row r="259" spans="1:12" x14ac:dyDescent="0.2">
      <c r="A259" s="98">
        <v>43028</v>
      </c>
      <c r="B259" s="68">
        <f t="shared" si="28"/>
        <v>32</v>
      </c>
      <c r="C259" s="69">
        <v>13</v>
      </c>
      <c r="D259" s="69">
        <v>4</v>
      </c>
      <c r="E259" s="69">
        <v>6</v>
      </c>
      <c r="F259" s="69">
        <v>1</v>
      </c>
      <c r="G259" s="69">
        <v>3</v>
      </c>
      <c r="H259" s="69">
        <v>1</v>
      </c>
      <c r="I259" s="69">
        <v>1</v>
      </c>
      <c r="J259" s="69">
        <v>1</v>
      </c>
      <c r="K259" s="69">
        <v>2</v>
      </c>
      <c r="L259" t="s">
        <v>599</v>
      </c>
    </row>
    <row r="260" spans="1:12" x14ac:dyDescent="0.2">
      <c r="A260" s="97">
        <v>43029</v>
      </c>
      <c r="B260" s="68">
        <f t="shared" si="28"/>
        <v>49</v>
      </c>
      <c r="C260" s="69">
        <v>36</v>
      </c>
      <c r="D260" s="69">
        <v>4</v>
      </c>
      <c r="E260" s="69">
        <v>2</v>
      </c>
      <c r="F260" s="69"/>
      <c r="G260" s="69">
        <v>5</v>
      </c>
      <c r="H260" s="69"/>
      <c r="I260" s="69">
        <v>2</v>
      </c>
      <c r="J260" s="69"/>
      <c r="K260" s="71"/>
    </row>
    <row r="261" spans="1:12" x14ac:dyDescent="0.2">
      <c r="A261" s="97">
        <v>43030</v>
      </c>
      <c r="B261" s="68">
        <f t="shared" si="28"/>
        <v>60</v>
      </c>
      <c r="C261" s="69">
        <v>39</v>
      </c>
      <c r="D261" s="69">
        <v>14</v>
      </c>
      <c r="E261" s="69">
        <v>2</v>
      </c>
      <c r="F261" s="69">
        <v>3</v>
      </c>
      <c r="G261" s="69">
        <v>2</v>
      </c>
      <c r="H261" s="69"/>
      <c r="I261" s="71"/>
      <c r="J261" s="71"/>
      <c r="K261" s="71"/>
    </row>
    <row r="262" spans="1:12" x14ac:dyDescent="0.2">
      <c r="A262" s="98">
        <v>43031</v>
      </c>
      <c r="B262" s="68">
        <f t="shared" si="28"/>
        <v>45</v>
      </c>
      <c r="C262" s="69">
        <v>12</v>
      </c>
      <c r="D262" s="69">
        <v>20</v>
      </c>
      <c r="E262" s="69">
        <v>6</v>
      </c>
      <c r="F262" s="69"/>
      <c r="G262" s="69">
        <v>6</v>
      </c>
      <c r="H262" s="69">
        <v>1</v>
      </c>
      <c r="I262" s="69"/>
      <c r="J262" s="69"/>
      <c r="K262" s="69"/>
    </row>
    <row r="263" spans="1:12" x14ac:dyDescent="0.2">
      <c r="A263" s="98">
        <v>43032</v>
      </c>
      <c r="B263" s="68" t="s">
        <v>399</v>
      </c>
      <c r="C263" s="71"/>
      <c r="D263" s="71"/>
      <c r="E263" s="71"/>
      <c r="F263" s="71"/>
      <c r="G263" s="71"/>
      <c r="H263" s="71"/>
      <c r="I263" s="71"/>
      <c r="J263" s="71"/>
      <c r="K263" s="71"/>
    </row>
    <row r="264" spans="1:12" x14ac:dyDescent="0.2">
      <c r="A264" s="98">
        <v>43033</v>
      </c>
      <c r="B264" s="68">
        <f t="shared" ref="B264:B269" si="29">C264+D264+E264+F264+G264+H264+I264+K264+J264</f>
        <v>22</v>
      </c>
      <c r="C264" s="69">
        <v>4</v>
      </c>
      <c r="D264" s="69">
        <v>3</v>
      </c>
      <c r="E264" s="69">
        <v>12</v>
      </c>
      <c r="F264" s="69">
        <v>1</v>
      </c>
      <c r="G264" s="69"/>
      <c r="H264" s="69">
        <v>1</v>
      </c>
      <c r="I264" s="69"/>
      <c r="J264" s="69"/>
      <c r="K264" s="69">
        <v>1</v>
      </c>
      <c r="L264" t="s">
        <v>384</v>
      </c>
    </row>
    <row r="265" spans="1:12" x14ac:dyDescent="0.2">
      <c r="A265" s="98">
        <v>43034</v>
      </c>
      <c r="B265" s="68">
        <f t="shared" si="29"/>
        <v>28</v>
      </c>
      <c r="C265" s="69">
        <v>6</v>
      </c>
      <c r="D265" s="69">
        <v>10</v>
      </c>
      <c r="E265" s="69">
        <v>10</v>
      </c>
      <c r="F265" s="69">
        <v>2</v>
      </c>
      <c r="G265" s="69"/>
      <c r="H265" s="69"/>
      <c r="I265" s="69"/>
      <c r="J265" s="69"/>
      <c r="K265" s="69"/>
    </row>
    <row r="266" spans="1:12" x14ac:dyDescent="0.2">
      <c r="A266" s="98">
        <v>43035</v>
      </c>
      <c r="B266" s="68">
        <f t="shared" si="29"/>
        <v>34</v>
      </c>
      <c r="C266" s="69">
        <v>22</v>
      </c>
      <c r="D266" s="69">
        <v>9</v>
      </c>
      <c r="E266" s="69">
        <v>1</v>
      </c>
      <c r="F266" s="69"/>
      <c r="G266" s="69">
        <v>2</v>
      </c>
      <c r="H266" s="69"/>
      <c r="I266" s="69"/>
      <c r="J266" s="69"/>
      <c r="K266" s="69"/>
    </row>
    <row r="267" spans="1:12" x14ac:dyDescent="0.2">
      <c r="A267" s="97">
        <v>43036</v>
      </c>
      <c r="B267" s="68">
        <f t="shared" si="29"/>
        <v>74</v>
      </c>
      <c r="C267" s="69">
        <v>53</v>
      </c>
      <c r="D267" s="69">
        <v>4</v>
      </c>
      <c r="E267" s="69">
        <v>8</v>
      </c>
      <c r="F267" s="69"/>
      <c r="G267" s="69">
        <v>2</v>
      </c>
      <c r="H267" s="69">
        <v>2</v>
      </c>
      <c r="I267" s="69">
        <v>2</v>
      </c>
      <c r="J267" s="69"/>
      <c r="K267" s="69">
        <v>3</v>
      </c>
      <c r="L267" t="s">
        <v>357</v>
      </c>
    </row>
    <row r="268" spans="1:12" x14ac:dyDescent="0.2">
      <c r="A268" s="97">
        <v>43037</v>
      </c>
      <c r="B268" s="68">
        <f t="shared" si="29"/>
        <v>81</v>
      </c>
      <c r="C268" s="69">
        <v>62</v>
      </c>
      <c r="D268" s="69">
        <v>6</v>
      </c>
      <c r="E268" s="69">
        <v>9</v>
      </c>
      <c r="F268" s="69"/>
      <c r="G268" s="69">
        <v>4</v>
      </c>
      <c r="H268" s="71"/>
      <c r="I268" s="71"/>
      <c r="J268" s="71"/>
      <c r="K268" s="71"/>
    </row>
    <row r="269" spans="1:12" x14ac:dyDescent="0.2">
      <c r="A269" s="96">
        <v>43038</v>
      </c>
      <c r="B269" s="68">
        <f t="shared" si="29"/>
        <v>67</v>
      </c>
      <c r="C269" s="69">
        <v>15</v>
      </c>
      <c r="D269" s="69">
        <v>14</v>
      </c>
      <c r="E269" s="69">
        <v>25</v>
      </c>
      <c r="F269" s="69">
        <v>2</v>
      </c>
      <c r="G269" s="69">
        <v>5</v>
      </c>
      <c r="H269" s="69"/>
      <c r="I269" s="69">
        <v>3</v>
      </c>
      <c r="J269" s="69">
        <v>2</v>
      </c>
      <c r="K269" s="69">
        <v>1</v>
      </c>
      <c r="L269" t="s">
        <v>351</v>
      </c>
    </row>
    <row r="270" spans="1:12" x14ac:dyDescent="0.2">
      <c r="A270" s="96">
        <v>43039</v>
      </c>
      <c r="B270" s="68" t="s">
        <v>399</v>
      </c>
      <c r="C270" s="71"/>
      <c r="D270" s="71"/>
      <c r="E270" s="71"/>
      <c r="F270" s="71"/>
      <c r="G270" s="71"/>
      <c r="H270" s="71"/>
      <c r="I270" s="71"/>
      <c r="J270" s="71"/>
      <c r="K270" s="71"/>
    </row>
    <row r="271" spans="1:12" x14ac:dyDescent="0.2">
      <c r="A271" s="62" t="s">
        <v>20</v>
      </c>
      <c r="B271" s="62">
        <f>SUM(B240:B270)</f>
        <v>1564</v>
      </c>
      <c r="C271" s="62">
        <f>SUM(C240:C270)</f>
        <v>779</v>
      </c>
      <c r="D271" s="62">
        <f>SUM(D241:D270)</f>
        <v>177</v>
      </c>
      <c r="E271" s="62">
        <f>SUM(E240:E270)</f>
        <v>335</v>
      </c>
      <c r="F271" s="62">
        <f>SUM(F240:F270)</f>
        <v>51</v>
      </c>
      <c r="G271" s="62">
        <f>SUM(G240:G270)</f>
        <v>111</v>
      </c>
      <c r="H271" s="62">
        <f>SUM(H245:H270)</f>
        <v>7</v>
      </c>
      <c r="I271" s="62">
        <f>SUM(I244:I270)</f>
        <v>24</v>
      </c>
      <c r="J271" s="62">
        <f>SUM(J243:J270)</f>
        <v>15</v>
      </c>
      <c r="K271" s="62">
        <f>SUM(K240:K270)</f>
        <v>65</v>
      </c>
      <c r="L271" s="99"/>
    </row>
    <row r="272" spans="1:12" x14ac:dyDescent="0.2">
      <c r="A272" s="71"/>
      <c r="B272" s="71"/>
      <c r="C272" s="71"/>
      <c r="D272" s="71"/>
      <c r="E272" s="71"/>
      <c r="F272" s="71"/>
      <c r="G272" s="71"/>
      <c r="H272" s="71"/>
      <c r="I272" s="71"/>
      <c r="J272" s="71"/>
      <c r="K272" s="71"/>
    </row>
    <row r="273" spans="1:12" ht="25.5" x14ac:dyDescent="0.2">
      <c r="A273" s="100" t="s">
        <v>407</v>
      </c>
      <c r="B273" s="63">
        <f>B13+B23+B38+B70+B103+B136+B170+B204+B237+B271</f>
        <v>17686</v>
      </c>
      <c r="C273" s="63">
        <f>C13+C23+C38+C70+C103+C136+C170+C204+C237+C271</f>
        <v>8733</v>
      </c>
      <c r="D273" s="63">
        <f>D13+D23+D38+D70+D103+D136+D170+D204+D237+D271</f>
        <v>3221</v>
      </c>
      <c r="E273" s="63">
        <f>E13+E23+E38+E70+E103+E136+E170+E204+E237+E271</f>
        <v>2783</v>
      </c>
      <c r="F273" s="63">
        <f>F23+F38+F70+F103+F136+F170+F204+F237+F271</f>
        <v>780</v>
      </c>
      <c r="G273" s="63">
        <f>G13+G23+G38+G70+G103+G136+G170+G204+G237+G271</f>
        <v>528</v>
      </c>
      <c r="H273" s="63">
        <f>H70+H103+H136+H170+H204+H237+H271</f>
        <v>403</v>
      </c>
      <c r="I273" s="63">
        <f>I38+I70+I103+I136+I170+I204+I237+I271</f>
        <v>280</v>
      </c>
      <c r="J273" s="63">
        <f>J70+J103+J136+J170+J204+J237+J271</f>
        <v>117</v>
      </c>
      <c r="K273" s="63">
        <f>K23+K38+K70+K103+K136+K170+K204+K237+K271</f>
        <v>842</v>
      </c>
    </row>
    <row r="274" spans="1:12" ht="15" x14ac:dyDescent="0.25">
      <c r="A274" s="66"/>
      <c r="B274" s="66" t="s">
        <v>64</v>
      </c>
      <c r="C274" s="66" t="s">
        <v>3</v>
      </c>
      <c r="D274" s="66" t="s">
        <v>4</v>
      </c>
      <c r="E274" s="66" t="s">
        <v>5</v>
      </c>
      <c r="F274" s="66" t="s">
        <v>6</v>
      </c>
      <c r="G274" s="66" t="s">
        <v>7</v>
      </c>
      <c r="H274" s="66" t="s">
        <v>8</v>
      </c>
      <c r="I274" s="66" t="s">
        <v>9</v>
      </c>
      <c r="J274" s="66" t="s">
        <v>10</v>
      </c>
      <c r="K274" s="66" t="s">
        <v>11</v>
      </c>
    </row>
    <row r="275" spans="1:12" x14ac:dyDescent="0.2">
      <c r="A275" s="64"/>
      <c r="B275" s="65"/>
      <c r="C275" s="65"/>
      <c r="D275" s="65"/>
      <c r="E275" s="65"/>
      <c r="F275" s="65"/>
      <c r="G275" s="65"/>
      <c r="H275" s="65"/>
      <c r="I275" s="65"/>
      <c r="J275" s="65"/>
      <c r="K275" s="65"/>
    </row>
    <row r="276" spans="1:12" ht="18.75" x14ac:dyDescent="0.3">
      <c r="A276" s="239" t="s">
        <v>408</v>
      </c>
      <c r="B276" s="239"/>
      <c r="C276" s="239"/>
      <c r="D276" s="239"/>
      <c r="E276" s="239"/>
      <c r="F276" s="239"/>
      <c r="G276" s="239"/>
      <c r="H276" s="239"/>
      <c r="I276" s="239"/>
      <c r="J276" s="239"/>
      <c r="K276" s="239"/>
    </row>
    <row r="277" spans="1:12" ht="15" x14ac:dyDescent="0.25">
      <c r="A277" s="66" t="s">
        <v>1</v>
      </c>
      <c r="B277" s="66" t="s">
        <v>2</v>
      </c>
      <c r="C277" s="66" t="s">
        <v>3</v>
      </c>
      <c r="D277" s="66" t="s">
        <v>4</v>
      </c>
      <c r="E277" s="66" t="s">
        <v>5</v>
      </c>
      <c r="F277" s="66" t="s">
        <v>6</v>
      </c>
      <c r="G277" s="66" t="s">
        <v>7</v>
      </c>
      <c r="H277" s="66" t="s">
        <v>8</v>
      </c>
      <c r="I277" s="66" t="s">
        <v>9</v>
      </c>
      <c r="J277" s="66" t="s">
        <v>10</v>
      </c>
      <c r="K277" s="66" t="s">
        <v>11</v>
      </c>
    </row>
    <row r="278" spans="1:12" x14ac:dyDescent="0.2">
      <c r="A278" s="97">
        <v>43040</v>
      </c>
      <c r="B278" s="68">
        <f>C278+D278+E278+F278+G278+H278+I278+J278+K278</f>
        <v>85</v>
      </c>
      <c r="C278" s="69">
        <v>62</v>
      </c>
      <c r="D278" s="69">
        <v>14</v>
      </c>
      <c r="E278" s="69">
        <v>8</v>
      </c>
      <c r="F278" s="69"/>
      <c r="G278" s="69">
        <v>1</v>
      </c>
      <c r="H278" s="69"/>
      <c r="I278" s="69"/>
      <c r="J278" s="69"/>
      <c r="K278" s="69"/>
    </row>
    <row r="279" spans="1:12" x14ac:dyDescent="0.2">
      <c r="A279" s="96">
        <v>43041</v>
      </c>
      <c r="B279" s="68">
        <f>C279+D279+E279+F279+G279+H279+I279+J279+K279</f>
        <v>22</v>
      </c>
      <c r="C279" s="69">
        <v>15</v>
      </c>
      <c r="D279" s="69"/>
      <c r="E279" s="69">
        <v>3</v>
      </c>
      <c r="F279" s="69"/>
      <c r="G279" s="69"/>
      <c r="H279" s="69"/>
      <c r="I279" s="69">
        <v>2</v>
      </c>
      <c r="J279" s="69"/>
      <c r="K279" s="69">
        <v>2</v>
      </c>
      <c r="L279" t="s">
        <v>409</v>
      </c>
    </row>
    <row r="280" spans="1:12" x14ac:dyDescent="0.2">
      <c r="A280" s="96">
        <v>43042</v>
      </c>
      <c r="B280" s="68">
        <f>C280+D280+E280+F280+G280+H280+I280+J280+K280</f>
        <v>20</v>
      </c>
      <c r="C280" s="69">
        <v>14</v>
      </c>
      <c r="D280" s="69">
        <v>3</v>
      </c>
      <c r="E280" s="69">
        <v>1</v>
      </c>
      <c r="F280" s="69">
        <v>2</v>
      </c>
      <c r="G280" s="69"/>
      <c r="H280" s="69"/>
      <c r="I280" s="69"/>
      <c r="J280" s="69"/>
      <c r="K280" s="69"/>
    </row>
    <row r="281" spans="1:12" x14ac:dyDescent="0.2">
      <c r="A281" s="97">
        <v>43043</v>
      </c>
      <c r="B281" s="68">
        <f>C281+D281+E281+F281+G281+H281+I281+J281+K281</f>
        <v>47</v>
      </c>
      <c r="C281" s="69">
        <v>35</v>
      </c>
      <c r="D281" s="69">
        <v>3</v>
      </c>
      <c r="E281" s="69">
        <v>2</v>
      </c>
      <c r="F281" s="69"/>
      <c r="G281" s="69">
        <v>1</v>
      </c>
      <c r="H281" s="69"/>
      <c r="I281" s="69">
        <v>1</v>
      </c>
      <c r="J281" s="69"/>
      <c r="K281" s="69">
        <v>5</v>
      </c>
      <c r="L281" t="s">
        <v>600</v>
      </c>
    </row>
    <row r="282" spans="1:12" x14ac:dyDescent="0.2">
      <c r="A282" s="97">
        <v>43044</v>
      </c>
      <c r="B282" s="68">
        <f>C282+D282+E282+F282+G282+H282+I282+J282+K282</f>
        <v>4</v>
      </c>
      <c r="C282" s="69">
        <v>4</v>
      </c>
      <c r="D282" s="71"/>
      <c r="E282" s="71"/>
      <c r="F282" s="71"/>
      <c r="G282" s="71"/>
      <c r="H282" s="71"/>
      <c r="I282" s="71"/>
      <c r="J282" s="71"/>
      <c r="K282" s="71"/>
    </row>
    <row r="283" spans="1:12" x14ac:dyDescent="0.2">
      <c r="A283" s="96">
        <v>43057</v>
      </c>
      <c r="B283" s="68">
        <v>20</v>
      </c>
      <c r="C283" s="69">
        <v>15</v>
      </c>
      <c r="D283" s="71"/>
      <c r="E283" s="69">
        <v>2</v>
      </c>
      <c r="F283" s="69">
        <v>1</v>
      </c>
      <c r="G283" s="71"/>
      <c r="H283" s="71"/>
      <c r="I283" s="69">
        <v>1</v>
      </c>
      <c r="J283" s="71"/>
      <c r="K283" s="69">
        <v>1</v>
      </c>
      <c r="L283" t="s">
        <v>410</v>
      </c>
    </row>
    <row r="284" spans="1:12" x14ac:dyDescent="0.2">
      <c r="A284" s="96">
        <v>43064</v>
      </c>
      <c r="B284" s="68">
        <v>8</v>
      </c>
      <c r="C284" s="69">
        <v>7</v>
      </c>
      <c r="D284" s="69">
        <v>1</v>
      </c>
      <c r="E284" s="69"/>
      <c r="F284" s="69"/>
      <c r="G284" s="71"/>
      <c r="H284" s="71"/>
      <c r="I284" s="69"/>
      <c r="J284" s="71"/>
      <c r="K284" s="69"/>
    </row>
    <row r="285" spans="1:12" x14ac:dyDescent="0.2">
      <c r="A285" s="96"/>
      <c r="B285" s="68"/>
      <c r="C285" s="69"/>
      <c r="D285" s="69"/>
      <c r="E285" s="69"/>
      <c r="F285" s="69"/>
      <c r="G285" s="71"/>
      <c r="H285" s="71"/>
      <c r="I285" s="69"/>
      <c r="J285" s="71"/>
      <c r="K285" s="69"/>
    </row>
    <row r="286" spans="1:12" s="74" customFormat="1" ht="18.75" x14ac:dyDescent="0.3">
      <c r="A286" s="240" t="s">
        <v>411</v>
      </c>
      <c r="B286" s="240"/>
      <c r="C286" s="240"/>
      <c r="D286" s="240"/>
      <c r="E286" s="240"/>
      <c r="F286" s="240"/>
      <c r="G286" s="240"/>
      <c r="H286" s="240"/>
      <c r="I286" s="240"/>
      <c r="J286" s="240"/>
      <c r="K286" s="240"/>
    </row>
    <row r="287" spans="1:12" ht="15" x14ac:dyDescent="0.25">
      <c r="A287" s="66" t="s">
        <v>1</v>
      </c>
      <c r="B287" s="66" t="s">
        <v>2</v>
      </c>
      <c r="C287" s="66" t="s">
        <v>3</v>
      </c>
      <c r="D287" s="66" t="s">
        <v>4</v>
      </c>
      <c r="E287" s="66" t="s">
        <v>5</v>
      </c>
      <c r="F287" s="66" t="s">
        <v>6</v>
      </c>
      <c r="G287" s="66" t="s">
        <v>7</v>
      </c>
      <c r="H287" s="66" t="s">
        <v>8</v>
      </c>
      <c r="I287" s="66" t="s">
        <v>9</v>
      </c>
      <c r="J287" s="66" t="s">
        <v>10</v>
      </c>
      <c r="K287" s="66" t="s">
        <v>11</v>
      </c>
    </row>
    <row r="288" spans="1:12" x14ac:dyDescent="0.2">
      <c r="A288" s="97">
        <v>43071</v>
      </c>
      <c r="B288" s="68">
        <v>2</v>
      </c>
      <c r="C288" s="69">
        <v>2</v>
      </c>
      <c r="D288" s="69"/>
      <c r="E288" s="69"/>
      <c r="F288" s="69"/>
      <c r="G288" s="69"/>
      <c r="H288" s="69"/>
      <c r="I288" s="69"/>
      <c r="J288" s="69"/>
      <c r="K288" s="69"/>
    </row>
    <row r="289" spans="1:11" x14ac:dyDescent="0.2">
      <c r="A289" s="96">
        <v>43072</v>
      </c>
      <c r="B289" s="68">
        <v>7</v>
      </c>
      <c r="C289" s="69">
        <v>4</v>
      </c>
      <c r="D289" s="69"/>
      <c r="E289" s="69">
        <v>1</v>
      </c>
      <c r="F289" s="69"/>
      <c r="G289" s="69">
        <v>2</v>
      </c>
      <c r="H289" s="69"/>
      <c r="I289" s="69"/>
      <c r="J289" s="69"/>
      <c r="K289" s="69"/>
    </row>
    <row r="290" spans="1:11" x14ac:dyDescent="0.2">
      <c r="A290" s="96">
        <v>43078</v>
      </c>
      <c r="B290" s="68">
        <v>31</v>
      </c>
      <c r="C290" s="69">
        <v>29</v>
      </c>
      <c r="D290" s="69">
        <v>1</v>
      </c>
      <c r="E290" s="69"/>
      <c r="F290" s="69">
        <v>1</v>
      </c>
      <c r="G290" s="69"/>
      <c r="H290" s="69"/>
      <c r="I290" s="69"/>
      <c r="J290" s="69"/>
      <c r="K290" s="69"/>
    </row>
    <row r="291" spans="1:11" x14ac:dyDescent="0.2">
      <c r="A291" s="97">
        <v>43079</v>
      </c>
      <c r="B291" s="68">
        <v>7</v>
      </c>
      <c r="C291" s="69">
        <v>7</v>
      </c>
      <c r="D291" s="69"/>
      <c r="E291" s="69"/>
      <c r="F291" s="69"/>
      <c r="G291" s="69"/>
      <c r="H291" s="69"/>
      <c r="I291" s="69"/>
      <c r="J291" s="69"/>
      <c r="K291" s="69"/>
    </row>
    <row r="292" spans="1:11" x14ac:dyDescent="0.2">
      <c r="A292" s="97">
        <v>43085</v>
      </c>
      <c r="B292" s="68">
        <v>6</v>
      </c>
      <c r="C292" s="69">
        <v>4</v>
      </c>
      <c r="D292" s="71">
        <v>1</v>
      </c>
      <c r="E292" s="71"/>
      <c r="F292" s="71">
        <v>1</v>
      </c>
      <c r="G292" s="71"/>
      <c r="H292" s="71"/>
      <c r="I292" s="71"/>
      <c r="J292" s="71"/>
      <c r="K292" s="71"/>
    </row>
    <row r="293" spans="1:11" x14ac:dyDescent="0.2">
      <c r="A293" s="96">
        <v>43086</v>
      </c>
      <c r="B293" s="68">
        <v>5</v>
      </c>
      <c r="C293" s="69">
        <v>5</v>
      </c>
      <c r="D293" s="71"/>
      <c r="E293" s="69"/>
      <c r="F293" s="69"/>
      <c r="G293" s="71"/>
      <c r="H293" s="71"/>
      <c r="I293" s="69"/>
      <c r="J293" s="71"/>
      <c r="K293" s="69"/>
    </row>
    <row r="294" spans="1:11" x14ac:dyDescent="0.2">
      <c r="A294" s="96">
        <v>43092</v>
      </c>
      <c r="B294" s="68">
        <v>4</v>
      </c>
      <c r="C294" s="69">
        <v>3</v>
      </c>
      <c r="D294" s="69">
        <v>1</v>
      </c>
      <c r="E294" s="69"/>
      <c r="F294" s="69"/>
      <c r="G294" s="71"/>
      <c r="H294" s="71"/>
      <c r="I294" s="69"/>
      <c r="J294" s="71"/>
      <c r="K294" s="69"/>
    </row>
    <row r="295" spans="1:11" ht="15" x14ac:dyDescent="0.25">
      <c r="A295" s="66">
        <v>43093</v>
      </c>
      <c r="B295" s="66">
        <v>4</v>
      </c>
      <c r="C295" s="66">
        <v>3</v>
      </c>
      <c r="D295" s="66"/>
      <c r="E295" s="66">
        <v>1</v>
      </c>
      <c r="F295" s="66"/>
      <c r="G295" s="66"/>
      <c r="H295" s="66"/>
      <c r="I295" s="66"/>
      <c r="J295" s="66"/>
      <c r="K295" s="66"/>
    </row>
    <row r="296" spans="1:11" x14ac:dyDescent="0.2">
      <c r="A296" s="97">
        <v>43099</v>
      </c>
      <c r="B296" s="68">
        <v>19</v>
      </c>
      <c r="C296" s="69">
        <v>16</v>
      </c>
      <c r="D296" s="69">
        <v>2</v>
      </c>
      <c r="E296" s="69"/>
      <c r="F296" s="69"/>
      <c r="G296" s="69"/>
      <c r="H296" s="69"/>
      <c r="I296" s="69">
        <v>1</v>
      </c>
      <c r="J296" s="69"/>
      <c r="K296" s="69"/>
    </row>
    <row r="297" spans="1:11" x14ac:dyDescent="0.2">
      <c r="A297" s="96">
        <v>43100</v>
      </c>
      <c r="B297" s="68">
        <v>35</v>
      </c>
      <c r="C297" s="69">
        <v>31</v>
      </c>
      <c r="D297" s="69"/>
      <c r="E297" s="69">
        <v>1</v>
      </c>
      <c r="F297" s="69">
        <v>2</v>
      </c>
      <c r="G297" s="69"/>
      <c r="H297" s="69"/>
      <c r="I297" s="69">
        <v>1</v>
      </c>
      <c r="J297" s="69"/>
      <c r="K297" s="69"/>
    </row>
    <row r="298" spans="1:11" x14ac:dyDescent="0.2">
      <c r="A298" s="96" t="s">
        <v>20</v>
      </c>
      <c r="B298" s="68">
        <f>SUM(B288:B297)</f>
        <v>120</v>
      </c>
      <c r="C298" s="69"/>
      <c r="D298" s="69"/>
      <c r="E298" s="69"/>
      <c r="F298" s="69"/>
      <c r="G298" s="69"/>
      <c r="H298" s="69"/>
      <c r="I298" s="69"/>
      <c r="J298" s="69"/>
      <c r="K298" s="69"/>
    </row>
  </sheetData>
  <sheetProtection selectLockedCells="1" selectUnlockedCells="1"/>
  <mergeCells count="12">
    <mergeCell ref="A286:K286"/>
    <mergeCell ref="A1:K1"/>
    <mergeCell ref="A14:K14"/>
    <mergeCell ref="A24:K24"/>
    <mergeCell ref="A39:K39"/>
    <mergeCell ref="A71:K71"/>
    <mergeCell ref="A104:K104"/>
    <mergeCell ref="A137:K137"/>
    <mergeCell ref="A171:K171"/>
    <mergeCell ref="A205:K205"/>
    <mergeCell ref="A238:K238"/>
    <mergeCell ref="A276:K276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B3C6-5F2E-4687-9714-2E20FD196055}">
  <dimension ref="A1:V1565"/>
  <sheetViews>
    <sheetView tabSelected="1" topLeftCell="A1294" workbookViewId="0">
      <selection activeCell="L1312" sqref="L1312"/>
    </sheetView>
  </sheetViews>
  <sheetFormatPr defaultColWidth="9.140625" defaultRowHeight="15" x14ac:dyDescent="0.25"/>
  <cols>
    <col min="1" max="1" width="10.7109375" style="195" bestFit="1" customWidth="1"/>
    <col min="2" max="3" width="9.140625" style="196"/>
    <col min="4" max="4" width="11.140625" style="196" bestFit="1" customWidth="1"/>
    <col min="5" max="5" width="14.140625" style="196" bestFit="1" customWidth="1"/>
    <col min="6" max="10" width="9.140625" style="196"/>
    <col min="11" max="11" width="5.7109375" style="196" bestFit="1" customWidth="1"/>
    <col min="12" max="12" width="16.140625" style="198" bestFit="1" customWidth="1"/>
    <col min="13" max="13" width="3" style="196" bestFit="1" customWidth="1"/>
    <col min="14" max="14" width="15.5703125" style="198" bestFit="1" customWidth="1"/>
    <col min="15" max="15" width="3" style="196" bestFit="1" customWidth="1"/>
    <col min="16" max="16" width="17.42578125" style="198" bestFit="1" customWidth="1"/>
    <col min="17" max="17" width="3" style="196" bestFit="1" customWidth="1"/>
    <col min="18" max="18" width="16.140625" style="198" customWidth="1"/>
    <col min="19" max="19" width="2" style="196" bestFit="1" customWidth="1"/>
    <col min="20" max="20" width="17.5703125" style="198" customWidth="1"/>
    <col min="21" max="16384" width="9.140625" style="196"/>
  </cols>
  <sheetData>
    <row r="1" spans="1:20" x14ac:dyDescent="0.25">
      <c r="A1" s="203" t="s">
        <v>1</v>
      </c>
      <c r="B1" s="194" t="s">
        <v>3</v>
      </c>
      <c r="C1" s="194" t="s">
        <v>4</v>
      </c>
      <c r="D1" s="194" t="s">
        <v>5</v>
      </c>
      <c r="E1" s="194" t="s">
        <v>6</v>
      </c>
      <c r="F1" s="194" t="s">
        <v>7</v>
      </c>
      <c r="G1" s="194" t="s">
        <v>8</v>
      </c>
      <c r="H1" s="194" t="s">
        <v>601</v>
      </c>
      <c r="I1" s="194" t="s">
        <v>602</v>
      </c>
      <c r="J1" s="194" t="s">
        <v>11</v>
      </c>
      <c r="K1" s="196" t="s">
        <v>642</v>
      </c>
      <c r="L1" s="198" t="s">
        <v>643</v>
      </c>
      <c r="M1" s="196" t="s">
        <v>644</v>
      </c>
      <c r="N1" s="198" t="s">
        <v>645</v>
      </c>
      <c r="O1" s="196" t="s">
        <v>646</v>
      </c>
      <c r="P1" s="198" t="s">
        <v>647</v>
      </c>
      <c r="Q1" s="196" t="s">
        <v>648</v>
      </c>
      <c r="R1" s="198" t="s">
        <v>649</v>
      </c>
      <c r="S1" s="196" t="s">
        <v>650</v>
      </c>
      <c r="T1" s="198" t="s">
        <v>651</v>
      </c>
    </row>
    <row r="2" spans="1:20" x14ac:dyDescent="0.25">
      <c r="A2" s="195">
        <v>42736</v>
      </c>
      <c r="B2" s="196">
        <v>32</v>
      </c>
      <c r="C2" s="196">
        <v>1</v>
      </c>
      <c r="D2" s="196">
        <v>2</v>
      </c>
      <c r="F2" s="196">
        <v>1</v>
      </c>
      <c r="G2" s="197"/>
      <c r="L2" s="193"/>
    </row>
    <row r="3" spans="1:20" x14ac:dyDescent="0.25">
      <c r="A3" s="195">
        <v>42737</v>
      </c>
      <c r="B3" s="196">
        <v>7</v>
      </c>
      <c r="G3" s="197"/>
      <c r="L3" s="193"/>
    </row>
    <row r="4" spans="1:20" x14ac:dyDescent="0.25">
      <c r="A4" s="195">
        <v>42742</v>
      </c>
      <c r="B4" s="196">
        <v>44</v>
      </c>
      <c r="D4" s="196">
        <v>2</v>
      </c>
      <c r="G4" s="197"/>
      <c r="L4" s="193"/>
    </row>
    <row r="5" spans="1:20" x14ac:dyDescent="0.25">
      <c r="A5" s="195">
        <v>42743</v>
      </c>
      <c r="B5" s="196">
        <v>6</v>
      </c>
      <c r="G5" s="197"/>
      <c r="L5" s="193"/>
    </row>
    <row r="6" spans="1:20" x14ac:dyDescent="0.25">
      <c r="A6" s="195">
        <v>42749</v>
      </c>
      <c r="B6" s="196">
        <v>3</v>
      </c>
      <c r="G6" s="197"/>
      <c r="L6" s="193"/>
    </row>
    <row r="7" spans="1:20" x14ac:dyDescent="0.25">
      <c r="A7" s="195">
        <v>42750</v>
      </c>
      <c r="B7" s="196">
        <v>12</v>
      </c>
      <c r="G7" s="197"/>
      <c r="L7" s="193"/>
    </row>
    <row r="8" spans="1:20" x14ac:dyDescent="0.25">
      <c r="A8" s="195">
        <v>42756</v>
      </c>
      <c r="B8" s="196">
        <v>7</v>
      </c>
      <c r="G8" s="197"/>
      <c r="L8" s="193"/>
    </row>
    <row r="9" spans="1:20" x14ac:dyDescent="0.25">
      <c r="A9" s="195">
        <v>42757</v>
      </c>
      <c r="B9" s="196">
        <v>17</v>
      </c>
      <c r="G9" s="197"/>
      <c r="L9" s="193"/>
    </row>
    <row r="10" spans="1:20" x14ac:dyDescent="0.25">
      <c r="A10" s="195">
        <v>42763</v>
      </c>
      <c r="B10" s="196">
        <v>5</v>
      </c>
      <c r="D10" s="196">
        <v>4</v>
      </c>
      <c r="G10" s="197"/>
      <c r="L10" s="193"/>
    </row>
    <row r="11" spans="1:20" x14ac:dyDescent="0.25">
      <c r="A11" s="195">
        <v>42764</v>
      </c>
      <c r="B11" s="196">
        <v>23</v>
      </c>
      <c r="G11" s="197"/>
      <c r="L11" s="193"/>
    </row>
    <row r="12" spans="1:20" x14ac:dyDescent="0.25">
      <c r="A12" s="195">
        <v>42770</v>
      </c>
      <c r="B12" s="196">
        <v>3</v>
      </c>
      <c r="E12" s="196">
        <v>2</v>
      </c>
      <c r="L12" s="193"/>
    </row>
    <row r="13" spans="1:20" x14ac:dyDescent="0.25">
      <c r="A13" s="195">
        <v>42771</v>
      </c>
      <c r="C13" s="196">
        <v>2</v>
      </c>
      <c r="L13" s="193"/>
    </row>
    <row r="14" spans="1:20" x14ac:dyDescent="0.25">
      <c r="A14" s="195">
        <v>42777</v>
      </c>
      <c r="B14" s="196">
        <v>6</v>
      </c>
      <c r="L14" s="193"/>
    </row>
    <row r="15" spans="1:20" x14ac:dyDescent="0.25">
      <c r="A15" s="195">
        <v>42778</v>
      </c>
      <c r="B15" s="196">
        <v>7</v>
      </c>
      <c r="D15" s="196">
        <v>11</v>
      </c>
      <c r="K15" s="196">
        <v>4</v>
      </c>
      <c r="L15" s="193" t="s">
        <v>71</v>
      </c>
      <c r="M15" s="196">
        <v>3</v>
      </c>
      <c r="N15" s="198" t="s">
        <v>22</v>
      </c>
    </row>
    <row r="16" spans="1:20" x14ac:dyDescent="0.25">
      <c r="A16" s="195">
        <v>42784</v>
      </c>
      <c r="B16" s="196">
        <v>22</v>
      </c>
      <c r="C16" s="196">
        <v>4</v>
      </c>
      <c r="E16" s="196">
        <v>1</v>
      </c>
      <c r="J16" s="196">
        <v>7</v>
      </c>
      <c r="L16" s="193"/>
    </row>
    <row r="17" spans="1:14" x14ac:dyDescent="0.25">
      <c r="A17" s="195">
        <v>42785</v>
      </c>
      <c r="B17" s="196">
        <v>22</v>
      </c>
      <c r="E17" s="196">
        <v>1</v>
      </c>
      <c r="L17" s="193"/>
    </row>
    <row r="18" spans="1:14" x14ac:dyDescent="0.25">
      <c r="A18" s="195">
        <v>42791</v>
      </c>
      <c r="B18" s="196">
        <v>18</v>
      </c>
      <c r="D18" s="196">
        <v>1</v>
      </c>
      <c r="L18" s="193"/>
    </row>
    <row r="19" spans="1:14" x14ac:dyDescent="0.25">
      <c r="A19" s="195">
        <v>42792</v>
      </c>
      <c r="B19" s="196">
        <v>54</v>
      </c>
      <c r="C19" s="196">
        <v>3</v>
      </c>
      <c r="F19" s="196">
        <v>2</v>
      </c>
      <c r="L19" s="193"/>
    </row>
    <row r="20" spans="1:14" x14ac:dyDescent="0.25">
      <c r="A20" s="195">
        <v>42798</v>
      </c>
      <c r="B20" s="196">
        <v>7</v>
      </c>
      <c r="C20" s="196">
        <v>1</v>
      </c>
      <c r="F20" s="196">
        <v>2</v>
      </c>
      <c r="L20" s="193"/>
    </row>
    <row r="21" spans="1:14" x14ac:dyDescent="0.25">
      <c r="A21" s="195">
        <v>42799</v>
      </c>
      <c r="B21" s="196">
        <v>25</v>
      </c>
      <c r="D21" s="196">
        <v>1</v>
      </c>
      <c r="K21" s="196">
        <v>1</v>
      </c>
      <c r="L21" s="193" t="s">
        <v>28</v>
      </c>
    </row>
    <row r="22" spans="1:14" x14ac:dyDescent="0.25">
      <c r="A22" s="195">
        <v>42805</v>
      </c>
      <c r="B22" s="196">
        <v>36</v>
      </c>
      <c r="H22" s="196">
        <v>2</v>
      </c>
      <c r="J22" s="196">
        <v>1</v>
      </c>
      <c r="K22" s="196">
        <v>1</v>
      </c>
      <c r="L22" s="193" t="s">
        <v>604</v>
      </c>
    </row>
    <row r="23" spans="1:14" x14ac:dyDescent="0.25">
      <c r="A23" s="195">
        <v>42806</v>
      </c>
      <c r="B23" s="196">
        <v>57</v>
      </c>
      <c r="E23" s="196">
        <v>3</v>
      </c>
      <c r="J23" s="196">
        <v>1</v>
      </c>
      <c r="K23" s="196">
        <v>1</v>
      </c>
      <c r="L23" s="193" t="s">
        <v>605</v>
      </c>
      <c r="M23" s="196">
        <v>2</v>
      </c>
      <c r="N23" s="198" t="s">
        <v>28</v>
      </c>
    </row>
    <row r="24" spans="1:14" x14ac:dyDescent="0.25">
      <c r="A24" s="195">
        <v>42812</v>
      </c>
      <c r="B24" s="196">
        <v>52</v>
      </c>
      <c r="C24" s="196">
        <v>2</v>
      </c>
      <c r="D24" s="196">
        <v>1</v>
      </c>
      <c r="F24" s="196">
        <v>2</v>
      </c>
      <c r="J24" s="196">
        <v>3</v>
      </c>
      <c r="L24" s="193"/>
    </row>
    <row r="25" spans="1:14" x14ac:dyDescent="0.25">
      <c r="A25" s="195">
        <v>42813</v>
      </c>
      <c r="B25" s="196">
        <v>48</v>
      </c>
      <c r="D25" s="196">
        <v>2</v>
      </c>
      <c r="H25" s="196">
        <v>1</v>
      </c>
      <c r="L25" s="193"/>
    </row>
    <row r="26" spans="1:14" x14ac:dyDescent="0.25">
      <c r="A26" s="195">
        <v>42819</v>
      </c>
      <c r="B26" s="196">
        <v>43</v>
      </c>
      <c r="D26" s="196">
        <v>4</v>
      </c>
      <c r="E26" s="196">
        <v>1</v>
      </c>
      <c r="K26" s="196">
        <v>2</v>
      </c>
      <c r="L26" s="193" t="s">
        <v>28</v>
      </c>
    </row>
    <row r="27" spans="1:14" x14ac:dyDescent="0.25">
      <c r="A27" s="195">
        <v>42820</v>
      </c>
      <c r="B27" s="196">
        <v>30</v>
      </c>
      <c r="D27" s="196">
        <v>4</v>
      </c>
      <c r="J27" s="196">
        <v>2</v>
      </c>
      <c r="K27" s="196">
        <v>1</v>
      </c>
      <c r="L27" s="193" t="s">
        <v>28</v>
      </c>
    </row>
    <row r="28" spans="1:14" x14ac:dyDescent="0.25">
      <c r="A28" s="195">
        <v>42821</v>
      </c>
      <c r="B28" s="196">
        <v>2</v>
      </c>
      <c r="C28" s="196">
        <v>5</v>
      </c>
      <c r="D28" s="196">
        <v>1</v>
      </c>
      <c r="E28" s="196">
        <v>2</v>
      </c>
      <c r="H28" s="196">
        <v>3</v>
      </c>
      <c r="J28" s="196">
        <v>1</v>
      </c>
      <c r="K28" s="196">
        <v>3</v>
      </c>
      <c r="L28" s="193" t="s">
        <v>28</v>
      </c>
    </row>
    <row r="29" spans="1:14" x14ac:dyDescent="0.25">
      <c r="A29" s="195">
        <v>42823</v>
      </c>
      <c r="B29" s="196">
        <v>10</v>
      </c>
      <c r="D29" s="196">
        <v>1</v>
      </c>
      <c r="J29" s="196">
        <v>3</v>
      </c>
      <c r="L29" s="193"/>
    </row>
    <row r="30" spans="1:14" x14ac:dyDescent="0.25">
      <c r="A30" s="195">
        <v>42824</v>
      </c>
      <c r="B30" s="196">
        <v>8</v>
      </c>
      <c r="C30" s="196">
        <v>4</v>
      </c>
      <c r="L30" s="193"/>
    </row>
    <row r="31" spans="1:14" x14ac:dyDescent="0.25">
      <c r="A31" s="195">
        <v>42825</v>
      </c>
      <c r="B31" s="196">
        <v>24</v>
      </c>
      <c r="D31" s="196">
        <v>16</v>
      </c>
      <c r="K31" s="196">
        <v>2</v>
      </c>
      <c r="L31" s="193" t="s">
        <v>28</v>
      </c>
    </row>
    <row r="32" spans="1:14" x14ac:dyDescent="0.25">
      <c r="A32" s="195">
        <v>42826</v>
      </c>
      <c r="B32" s="196">
        <v>38</v>
      </c>
      <c r="C32" s="196">
        <v>2</v>
      </c>
      <c r="D32" s="196">
        <v>5</v>
      </c>
      <c r="E32" s="196">
        <v>1</v>
      </c>
      <c r="I32" s="196">
        <v>2</v>
      </c>
      <c r="J32" s="196">
        <v>2</v>
      </c>
      <c r="K32" s="196">
        <v>2</v>
      </c>
      <c r="L32" s="193" t="s">
        <v>26</v>
      </c>
      <c r="M32" s="196">
        <v>1</v>
      </c>
      <c r="N32" s="198" t="s">
        <v>113</v>
      </c>
    </row>
    <row r="33" spans="1:14" x14ac:dyDescent="0.25">
      <c r="A33" s="195">
        <v>42827</v>
      </c>
      <c r="B33" s="196">
        <v>32</v>
      </c>
      <c r="C33" s="196">
        <v>1</v>
      </c>
      <c r="D33" s="196">
        <v>2</v>
      </c>
      <c r="E33" s="196">
        <v>1</v>
      </c>
      <c r="F33" s="196">
        <v>2</v>
      </c>
      <c r="G33" s="196">
        <v>2</v>
      </c>
      <c r="J33" s="196">
        <v>3</v>
      </c>
      <c r="L33" s="193"/>
    </row>
    <row r="34" spans="1:14" x14ac:dyDescent="0.25">
      <c r="A34" s="195">
        <v>42828</v>
      </c>
      <c r="B34" s="196">
        <v>22</v>
      </c>
      <c r="C34" s="196">
        <v>7</v>
      </c>
      <c r="D34" s="196">
        <v>22</v>
      </c>
      <c r="E34" s="196">
        <v>1</v>
      </c>
      <c r="K34" s="196">
        <v>2</v>
      </c>
      <c r="L34" s="193" t="s">
        <v>88</v>
      </c>
    </row>
    <row r="35" spans="1:14" x14ac:dyDescent="0.25">
      <c r="A35" s="195">
        <v>42830</v>
      </c>
      <c r="B35" s="196">
        <v>14</v>
      </c>
      <c r="C35" s="196">
        <v>4</v>
      </c>
      <c r="D35" s="196">
        <v>10</v>
      </c>
      <c r="J35" s="196">
        <v>2</v>
      </c>
      <c r="L35" s="193"/>
    </row>
    <row r="36" spans="1:14" x14ac:dyDescent="0.25">
      <c r="A36" s="195">
        <v>42831</v>
      </c>
      <c r="B36" s="196">
        <v>18</v>
      </c>
      <c r="C36" s="196">
        <v>8</v>
      </c>
      <c r="D36" s="196">
        <v>5</v>
      </c>
      <c r="K36" s="196">
        <v>1</v>
      </c>
      <c r="L36" s="193" t="s">
        <v>28</v>
      </c>
    </row>
    <row r="37" spans="1:14" x14ac:dyDescent="0.25">
      <c r="A37" s="195">
        <v>42832</v>
      </c>
      <c r="B37" s="196">
        <v>20</v>
      </c>
      <c r="C37" s="196">
        <v>2</v>
      </c>
      <c r="D37" s="196">
        <v>1</v>
      </c>
      <c r="F37" s="196">
        <v>2</v>
      </c>
      <c r="J37" s="196">
        <v>1</v>
      </c>
      <c r="K37" s="196">
        <v>3</v>
      </c>
      <c r="L37" s="193" t="s">
        <v>606</v>
      </c>
    </row>
    <row r="38" spans="1:14" x14ac:dyDescent="0.25">
      <c r="A38" s="195">
        <v>42833</v>
      </c>
      <c r="B38" s="196">
        <v>76</v>
      </c>
      <c r="C38" s="196">
        <v>2</v>
      </c>
      <c r="D38" s="196">
        <v>8</v>
      </c>
      <c r="E38" s="196">
        <v>8</v>
      </c>
      <c r="J38" s="196">
        <v>3</v>
      </c>
      <c r="L38" s="193"/>
    </row>
    <row r="39" spans="1:14" x14ac:dyDescent="0.25">
      <c r="A39" s="195">
        <v>42834</v>
      </c>
      <c r="B39" s="196">
        <v>105</v>
      </c>
      <c r="C39" s="196">
        <v>4</v>
      </c>
      <c r="D39" s="196">
        <v>1</v>
      </c>
      <c r="F39" s="196">
        <v>2</v>
      </c>
      <c r="H39" s="196">
        <v>2</v>
      </c>
      <c r="K39" s="196">
        <v>2</v>
      </c>
      <c r="L39" s="193" t="s">
        <v>71</v>
      </c>
    </row>
    <row r="40" spans="1:14" x14ac:dyDescent="0.25">
      <c r="A40" s="195">
        <v>42835</v>
      </c>
      <c r="B40" s="196">
        <v>21</v>
      </c>
      <c r="C40" s="196">
        <v>11</v>
      </c>
      <c r="D40" s="196">
        <v>19</v>
      </c>
      <c r="F40" s="196">
        <v>4</v>
      </c>
      <c r="J40" s="196">
        <v>2</v>
      </c>
      <c r="K40" s="196">
        <v>2</v>
      </c>
      <c r="L40" s="193" t="s">
        <v>607</v>
      </c>
      <c r="M40" s="196">
        <v>1</v>
      </c>
      <c r="N40" s="198" t="s">
        <v>47</v>
      </c>
    </row>
    <row r="41" spans="1:14" x14ac:dyDescent="0.25">
      <c r="A41" s="195">
        <v>42837</v>
      </c>
      <c r="B41" s="196">
        <v>18</v>
      </c>
      <c r="C41" s="196">
        <v>18</v>
      </c>
      <c r="D41" s="196">
        <v>11</v>
      </c>
      <c r="F41" s="196">
        <v>1</v>
      </c>
      <c r="H41" s="196">
        <v>4</v>
      </c>
      <c r="J41" s="196">
        <v>3</v>
      </c>
      <c r="K41" s="196">
        <v>1</v>
      </c>
      <c r="L41" s="193" t="s">
        <v>111</v>
      </c>
      <c r="M41" s="196">
        <v>1</v>
      </c>
      <c r="N41" s="198" t="s">
        <v>19</v>
      </c>
    </row>
    <row r="42" spans="1:14" x14ac:dyDescent="0.25">
      <c r="A42" s="195">
        <v>42838</v>
      </c>
      <c r="B42" s="196">
        <v>36</v>
      </c>
      <c r="C42" s="196">
        <v>7</v>
      </c>
      <c r="D42" s="196">
        <v>12</v>
      </c>
      <c r="E42" s="196">
        <v>3</v>
      </c>
      <c r="F42" s="196">
        <v>3</v>
      </c>
      <c r="G42" s="196">
        <v>1</v>
      </c>
      <c r="H42" s="196">
        <v>2</v>
      </c>
      <c r="J42" s="196">
        <v>2</v>
      </c>
      <c r="K42" s="196">
        <v>2</v>
      </c>
      <c r="L42" s="193" t="s">
        <v>204</v>
      </c>
    </row>
    <row r="43" spans="1:14" x14ac:dyDescent="0.25">
      <c r="A43" s="195">
        <v>42839</v>
      </c>
      <c r="B43" s="196">
        <v>84</v>
      </c>
      <c r="C43" s="196">
        <v>14</v>
      </c>
      <c r="D43" s="196">
        <v>10</v>
      </c>
      <c r="E43" s="196">
        <v>5</v>
      </c>
      <c r="F43" s="196">
        <v>7</v>
      </c>
      <c r="H43" s="196">
        <v>1</v>
      </c>
      <c r="I43" s="196">
        <v>1</v>
      </c>
      <c r="J43" s="196">
        <v>4</v>
      </c>
      <c r="K43" s="196">
        <v>1</v>
      </c>
      <c r="L43" s="193" t="s">
        <v>79</v>
      </c>
    </row>
    <row r="44" spans="1:14" x14ac:dyDescent="0.25">
      <c r="A44" s="195">
        <v>42840</v>
      </c>
      <c r="B44" s="196">
        <v>87</v>
      </c>
      <c r="C44" s="196">
        <v>12</v>
      </c>
      <c r="D44" s="196">
        <v>11</v>
      </c>
      <c r="E44" s="196">
        <v>3</v>
      </c>
      <c r="H44" s="196">
        <v>2</v>
      </c>
      <c r="J44" s="196">
        <v>1</v>
      </c>
      <c r="K44" s="196">
        <v>2</v>
      </c>
      <c r="L44" s="193" t="s">
        <v>608</v>
      </c>
      <c r="M44" s="196">
        <v>2</v>
      </c>
      <c r="N44" s="198" t="s">
        <v>100</v>
      </c>
    </row>
    <row r="45" spans="1:14" x14ac:dyDescent="0.25">
      <c r="A45" s="195">
        <v>42841</v>
      </c>
      <c r="B45" s="196">
        <v>158</v>
      </c>
      <c r="C45" s="196">
        <v>15</v>
      </c>
      <c r="D45" s="196">
        <v>23</v>
      </c>
      <c r="E45" s="196">
        <v>4</v>
      </c>
      <c r="H45" s="196">
        <v>2</v>
      </c>
      <c r="J45" s="196">
        <v>4</v>
      </c>
      <c r="K45" s="196">
        <v>2</v>
      </c>
      <c r="L45" s="193" t="s">
        <v>66</v>
      </c>
    </row>
    <row r="46" spans="1:14" x14ac:dyDescent="0.25">
      <c r="A46" s="195">
        <v>42842</v>
      </c>
      <c r="B46" s="196">
        <v>238</v>
      </c>
      <c r="C46" s="196">
        <v>14</v>
      </c>
      <c r="D46" s="196">
        <v>4</v>
      </c>
      <c r="F46" s="196">
        <v>2</v>
      </c>
      <c r="J46" s="196">
        <v>2</v>
      </c>
      <c r="L46" s="193"/>
    </row>
    <row r="47" spans="1:14" x14ac:dyDescent="0.25">
      <c r="A47" s="195">
        <v>42844</v>
      </c>
      <c r="B47" s="196">
        <v>15</v>
      </c>
      <c r="C47" s="196">
        <v>9</v>
      </c>
      <c r="D47" s="196">
        <v>11</v>
      </c>
      <c r="F47" s="196">
        <v>2</v>
      </c>
      <c r="K47" s="196">
        <v>2</v>
      </c>
      <c r="L47" s="193" t="s">
        <v>71</v>
      </c>
    </row>
    <row r="48" spans="1:14" x14ac:dyDescent="0.25">
      <c r="A48" s="195">
        <v>42845</v>
      </c>
      <c r="B48" s="196">
        <v>23</v>
      </c>
      <c r="C48" s="196">
        <v>18</v>
      </c>
      <c r="D48" s="196">
        <v>16</v>
      </c>
      <c r="E48" s="196">
        <v>3</v>
      </c>
      <c r="F48" s="196">
        <v>10</v>
      </c>
      <c r="H48" s="196">
        <v>2</v>
      </c>
      <c r="J48" s="196">
        <v>2</v>
      </c>
      <c r="L48" s="193"/>
    </row>
    <row r="49" spans="1:18" x14ac:dyDescent="0.25">
      <c r="A49" s="195">
        <v>42846</v>
      </c>
      <c r="B49" s="196">
        <v>31</v>
      </c>
      <c r="C49" s="196">
        <v>18</v>
      </c>
      <c r="D49" s="196">
        <v>5</v>
      </c>
      <c r="E49" s="196">
        <v>2</v>
      </c>
      <c r="F49" s="196">
        <v>11</v>
      </c>
      <c r="G49" s="196">
        <v>3</v>
      </c>
      <c r="I49" s="196">
        <v>1</v>
      </c>
      <c r="L49" s="193"/>
    </row>
    <row r="50" spans="1:18" x14ac:dyDescent="0.25">
      <c r="A50" s="195">
        <v>42847</v>
      </c>
      <c r="B50" s="196">
        <v>124</v>
      </c>
      <c r="C50" s="196">
        <v>8</v>
      </c>
      <c r="D50" s="196">
        <v>3</v>
      </c>
      <c r="E50" s="196">
        <v>3</v>
      </c>
      <c r="H50" s="196">
        <v>2</v>
      </c>
      <c r="I50" s="196">
        <v>3</v>
      </c>
      <c r="L50" s="193"/>
    </row>
    <row r="51" spans="1:18" x14ac:dyDescent="0.25">
      <c r="A51" s="195">
        <v>42848</v>
      </c>
      <c r="B51" s="196">
        <v>258</v>
      </c>
      <c r="C51" s="196">
        <v>8</v>
      </c>
      <c r="D51" s="196">
        <v>5</v>
      </c>
      <c r="E51" s="196">
        <v>1</v>
      </c>
      <c r="L51" s="193"/>
    </row>
    <row r="52" spans="1:18" x14ac:dyDescent="0.25">
      <c r="A52" s="195">
        <v>42849</v>
      </c>
      <c r="B52" s="196">
        <v>147</v>
      </c>
      <c r="C52" s="196">
        <v>16</v>
      </c>
      <c r="D52" s="196">
        <v>2</v>
      </c>
      <c r="F52" s="196">
        <v>10</v>
      </c>
      <c r="G52" s="196">
        <v>3</v>
      </c>
      <c r="H52" s="196">
        <v>1</v>
      </c>
      <c r="L52" s="193"/>
    </row>
    <row r="53" spans="1:18" x14ac:dyDescent="0.25">
      <c r="A53" s="195">
        <v>42851</v>
      </c>
      <c r="B53" s="196">
        <v>4</v>
      </c>
      <c r="C53" s="196">
        <v>8</v>
      </c>
      <c r="D53" s="196">
        <v>9</v>
      </c>
      <c r="F53" s="196">
        <v>2</v>
      </c>
      <c r="I53" s="196">
        <v>3</v>
      </c>
      <c r="L53" s="193"/>
    </row>
    <row r="54" spans="1:18" x14ac:dyDescent="0.25">
      <c r="A54" s="195">
        <v>42852</v>
      </c>
      <c r="B54" s="196">
        <v>9</v>
      </c>
      <c r="C54" s="196">
        <v>4</v>
      </c>
      <c r="D54" s="196">
        <v>3</v>
      </c>
      <c r="E54" s="196">
        <v>2</v>
      </c>
      <c r="K54" s="196">
        <v>3</v>
      </c>
      <c r="L54" s="193" t="s">
        <v>609</v>
      </c>
      <c r="M54" s="196">
        <v>2</v>
      </c>
      <c r="N54" s="198" t="s">
        <v>88</v>
      </c>
      <c r="O54" s="196">
        <v>2</v>
      </c>
      <c r="P54" s="198" t="s">
        <v>204</v>
      </c>
      <c r="Q54" s="196">
        <v>3</v>
      </c>
      <c r="R54" s="198" t="s">
        <v>632</v>
      </c>
    </row>
    <row r="55" spans="1:18" x14ac:dyDescent="0.25">
      <c r="A55" s="195">
        <v>42853</v>
      </c>
      <c r="B55" s="196">
        <v>13</v>
      </c>
      <c r="C55" s="196">
        <v>11</v>
      </c>
      <c r="D55" s="196">
        <v>17</v>
      </c>
      <c r="J55" s="196">
        <v>10</v>
      </c>
      <c r="K55" s="196">
        <v>2</v>
      </c>
      <c r="L55" s="193" t="s">
        <v>22</v>
      </c>
      <c r="M55" s="196">
        <v>2</v>
      </c>
      <c r="N55" s="198" t="s">
        <v>111</v>
      </c>
      <c r="O55" s="196">
        <v>4</v>
      </c>
      <c r="P55" s="198" t="s">
        <v>47</v>
      </c>
    </row>
    <row r="56" spans="1:18" x14ac:dyDescent="0.25">
      <c r="A56" s="195">
        <v>42854</v>
      </c>
      <c r="B56" s="196">
        <v>120</v>
      </c>
      <c r="C56" s="196">
        <v>13</v>
      </c>
      <c r="D56" s="196">
        <v>7</v>
      </c>
      <c r="E56" s="196">
        <v>1</v>
      </c>
      <c r="F56" s="196">
        <v>2</v>
      </c>
      <c r="J56" s="196">
        <v>8</v>
      </c>
      <c r="K56" s="196">
        <v>1</v>
      </c>
      <c r="L56" s="193" t="s">
        <v>28</v>
      </c>
    </row>
    <row r="57" spans="1:18" x14ac:dyDescent="0.25">
      <c r="A57" s="195">
        <v>42855</v>
      </c>
      <c r="B57" s="196">
        <v>260</v>
      </c>
      <c r="C57" s="196">
        <v>6</v>
      </c>
      <c r="D57" s="196">
        <v>12</v>
      </c>
      <c r="E57" s="196">
        <v>1</v>
      </c>
      <c r="J57" s="196">
        <v>1</v>
      </c>
      <c r="K57" s="196">
        <v>1</v>
      </c>
      <c r="L57" s="193" t="s">
        <v>28</v>
      </c>
      <c r="M57" s="196">
        <v>5</v>
      </c>
      <c r="N57" s="198" t="s">
        <v>71</v>
      </c>
    </row>
    <row r="58" spans="1:18" x14ac:dyDescent="0.25">
      <c r="A58" s="195">
        <v>42856</v>
      </c>
      <c r="B58" s="196">
        <v>25</v>
      </c>
      <c r="C58" s="196">
        <v>10</v>
      </c>
      <c r="D58" s="196">
        <v>8</v>
      </c>
      <c r="F58" s="196">
        <v>7</v>
      </c>
      <c r="G58" s="196">
        <v>1</v>
      </c>
      <c r="J58" s="196">
        <v>6</v>
      </c>
      <c r="L58" s="193"/>
    </row>
    <row r="59" spans="1:18" x14ac:dyDescent="0.25">
      <c r="A59" s="195">
        <v>42858</v>
      </c>
      <c r="B59" s="196">
        <v>12</v>
      </c>
      <c r="C59" s="196">
        <v>11</v>
      </c>
      <c r="D59" s="196">
        <v>6</v>
      </c>
      <c r="F59" s="196">
        <v>2</v>
      </c>
      <c r="K59" s="196">
        <v>2</v>
      </c>
      <c r="L59" s="193" t="s">
        <v>22</v>
      </c>
    </row>
    <row r="60" spans="1:18" x14ac:dyDescent="0.25">
      <c r="A60" s="195">
        <v>42859</v>
      </c>
      <c r="B60" s="196">
        <v>13</v>
      </c>
      <c r="C60" s="196">
        <v>5</v>
      </c>
      <c r="D60" s="196">
        <v>7</v>
      </c>
      <c r="E60" s="196">
        <v>1</v>
      </c>
      <c r="J60" s="196">
        <v>2</v>
      </c>
      <c r="L60" s="193"/>
    </row>
    <row r="61" spans="1:18" x14ac:dyDescent="0.25">
      <c r="A61" s="195">
        <v>42860</v>
      </c>
      <c r="B61" s="196">
        <v>26</v>
      </c>
      <c r="C61" s="196">
        <v>9</v>
      </c>
      <c r="D61" s="196">
        <v>12</v>
      </c>
      <c r="E61" s="196">
        <v>1</v>
      </c>
      <c r="K61" s="196">
        <v>2</v>
      </c>
      <c r="L61" s="193" t="s">
        <v>28</v>
      </c>
      <c r="M61" s="196">
        <v>1</v>
      </c>
      <c r="N61" s="198" t="s">
        <v>612</v>
      </c>
    </row>
    <row r="62" spans="1:18" x14ac:dyDescent="0.25">
      <c r="A62" s="195">
        <v>42861</v>
      </c>
      <c r="B62" s="196">
        <v>32</v>
      </c>
      <c r="C62" s="196">
        <v>10</v>
      </c>
      <c r="D62" s="196">
        <v>1</v>
      </c>
      <c r="E62" s="196">
        <v>1</v>
      </c>
      <c r="J62" s="196">
        <v>3</v>
      </c>
      <c r="K62" s="196">
        <v>3</v>
      </c>
      <c r="L62" s="193" t="s">
        <v>610</v>
      </c>
      <c r="M62" s="196">
        <v>1</v>
      </c>
      <c r="N62" s="198" t="s">
        <v>79</v>
      </c>
    </row>
    <row r="63" spans="1:18" x14ac:dyDescent="0.25">
      <c r="A63" s="195">
        <v>42862</v>
      </c>
      <c r="B63" s="196">
        <v>50</v>
      </c>
      <c r="C63" s="196">
        <v>11</v>
      </c>
      <c r="D63" s="196">
        <v>1</v>
      </c>
      <c r="F63" s="196">
        <v>2</v>
      </c>
      <c r="H63" s="196">
        <v>2</v>
      </c>
      <c r="J63" s="196">
        <v>4</v>
      </c>
      <c r="K63" s="196">
        <v>1</v>
      </c>
      <c r="L63" s="193" t="s">
        <v>71</v>
      </c>
      <c r="M63" s="196">
        <v>1</v>
      </c>
      <c r="N63" s="198" t="s">
        <v>47</v>
      </c>
      <c r="O63" s="196">
        <v>2</v>
      </c>
      <c r="P63" s="198" t="s">
        <v>22</v>
      </c>
    </row>
    <row r="64" spans="1:18" x14ac:dyDescent="0.25">
      <c r="A64" s="195">
        <v>42863</v>
      </c>
      <c r="B64" s="196">
        <v>7</v>
      </c>
      <c r="C64" s="196">
        <v>6</v>
      </c>
      <c r="D64" s="196">
        <v>1</v>
      </c>
      <c r="E64" s="196">
        <v>3</v>
      </c>
      <c r="F64" s="196">
        <v>1</v>
      </c>
      <c r="I64" s="196">
        <v>1</v>
      </c>
      <c r="J64" s="196">
        <v>4</v>
      </c>
      <c r="K64" s="196">
        <v>4</v>
      </c>
      <c r="L64" s="193" t="s">
        <v>79</v>
      </c>
    </row>
    <row r="65" spans="1:16" x14ac:dyDescent="0.25">
      <c r="A65" s="195">
        <v>42865</v>
      </c>
      <c r="B65" s="196">
        <v>12</v>
      </c>
      <c r="C65" s="196">
        <v>28</v>
      </c>
      <c r="D65" s="196">
        <v>14</v>
      </c>
      <c r="E65" s="196">
        <v>4</v>
      </c>
      <c r="F65" s="196">
        <v>4</v>
      </c>
      <c r="G65" s="196">
        <v>2</v>
      </c>
      <c r="J65" s="196">
        <v>4</v>
      </c>
      <c r="K65" s="196">
        <v>1</v>
      </c>
      <c r="L65" s="193" t="s">
        <v>79</v>
      </c>
      <c r="M65" s="196">
        <v>1</v>
      </c>
      <c r="N65" s="198" t="s">
        <v>125</v>
      </c>
      <c r="O65" s="196">
        <v>2</v>
      </c>
      <c r="P65" s="198" t="s">
        <v>625</v>
      </c>
    </row>
    <row r="66" spans="1:16" x14ac:dyDescent="0.25">
      <c r="A66" s="195">
        <v>42866</v>
      </c>
      <c r="B66" s="196">
        <v>8</v>
      </c>
      <c r="C66" s="196">
        <v>9</v>
      </c>
      <c r="D66" s="196">
        <v>22</v>
      </c>
      <c r="E66" s="196">
        <v>3</v>
      </c>
      <c r="G66" s="196">
        <v>2</v>
      </c>
      <c r="I66" s="196">
        <v>1</v>
      </c>
      <c r="J66" s="196">
        <v>4</v>
      </c>
      <c r="K66" s="196">
        <v>1</v>
      </c>
      <c r="L66" s="193" t="s">
        <v>71</v>
      </c>
      <c r="M66" s="196">
        <v>1</v>
      </c>
      <c r="N66" s="198" t="s">
        <v>28</v>
      </c>
      <c r="O66" s="196">
        <v>1</v>
      </c>
      <c r="P66" s="198" t="s">
        <v>79</v>
      </c>
    </row>
    <row r="67" spans="1:16" x14ac:dyDescent="0.25">
      <c r="A67" s="195">
        <v>42867</v>
      </c>
      <c r="B67" s="196">
        <v>6</v>
      </c>
      <c r="C67" s="196">
        <v>17</v>
      </c>
      <c r="D67" s="196">
        <v>3</v>
      </c>
      <c r="E67" s="196">
        <v>3</v>
      </c>
      <c r="J67" s="196">
        <v>3</v>
      </c>
      <c r="K67" s="196">
        <v>2</v>
      </c>
      <c r="L67" s="193" t="s">
        <v>100</v>
      </c>
      <c r="M67" s="196">
        <v>1</v>
      </c>
      <c r="N67" s="198" t="s">
        <v>28</v>
      </c>
    </row>
    <row r="68" spans="1:16" x14ac:dyDescent="0.25">
      <c r="A68" s="195">
        <v>42868</v>
      </c>
      <c r="B68" s="196">
        <v>48</v>
      </c>
      <c r="C68" s="196">
        <v>8</v>
      </c>
      <c r="D68" s="196">
        <v>10</v>
      </c>
      <c r="E68" s="196">
        <v>5</v>
      </c>
      <c r="J68" s="196">
        <v>3</v>
      </c>
      <c r="K68" s="196">
        <v>1</v>
      </c>
      <c r="L68" s="193" t="s">
        <v>43</v>
      </c>
    </row>
    <row r="69" spans="1:16" x14ac:dyDescent="0.25">
      <c r="A69" s="195">
        <v>42869</v>
      </c>
      <c r="B69" s="196">
        <v>64</v>
      </c>
      <c r="C69" s="196">
        <v>8</v>
      </c>
      <c r="D69" s="196">
        <v>3</v>
      </c>
      <c r="E69" s="196">
        <v>3</v>
      </c>
      <c r="J69" s="196">
        <v>1</v>
      </c>
      <c r="K69" s="196">
        <v>2</v>
      </c>
      <c r="L69" s="193" t="s">
        <v>204</v>
      </c>
      <c r="M69" s="196">
        <v>2</v>
      </c>
      <c r="N69" s="198" t="s">
        <v>22</v>
      </c>
    </row>
    <row r="70" spans="1:16" x14ac:dyDescent="0.25">
      <c r="A70" s="195">
        <v>42870</v>
      </c>
      <c r="B70" s="196">
        <v>41</v>
      </c>
      <c r="C70" s="196">
        <v>17</v>
      </c>
      <c r="D70" s="196">
        <v>14</v>
      </c>
      <c r="E70" s="196">
        <v>10</v>
      </c>
      <c r="F70" s="196">
        <v>2</v>
      </c>
      <c r="I70" s="196">
        <v>3</v>
      </c>
      <c r="J70" s="196">
        <v>4</v>
      </c>
      <c r="K70" s="196">
        <v>1</v>
      </c>
      <c r="L70" s="193" t="s">
        <v>79</v>
      </c>
      <c r="M70" s="196">
        <v>2</v>
      </c>
      <c r="N70" s="198" t="s">
        <v>609</v>
      </c>
    </row>
    <row r="71" spans="1:16" x14ac:dyDescent="0.25">
      <c r="A71" s="195">
        <v>42872</v>
      </c>
      <c r="B71" s="196">
        <v>30</v>
      </c>
      <c r="C71" s="196">
        <v>24</v>
      </c>
      <c r="D71" s="196">
        <v>4</v>
      </c>
      <c r="E71" s="196">
        <v>6</v>
      </c>
      <c r="F71" s="196">
        <v>3</v>
      </c>
      <c r="G71" s="196">
        <v>4</v>
      </c>
      <c r="H71" s="196">
        <v>1</v>
      </c>
      <c r="I71" s="196">
        <v>2</v>
      </c>
      <c r="J71" s="196">
        <v>3</v>
      </c>
      <c r="K71" s="196">
        <v>2</v>
      </c>
      <c r="L71" s="193" t="s">
        <v>71</v>
      </c>
    </row>
    <row r="72" spans="1:16" x14ac:dyDescent="0.25">
      <c r="A72" s="195">
        <v>42873</v>
      </c>
      <c r="B72" s="196">
        <v>11</v>
      </c>
      <c r="C72" s="196">
        <v>23</v>
      </c>
      <c r="D72" s="196">
        <v>23</v>
      </c>
      <c r="E72" s="196">
        <v>1</v>
      </c>
      <c r="J72" s="196">
        <v>2</v>
      </c>
      <c r="K72" s="196">
        <v>1</v>
      </c>
      <c r="L72" s="193" t="s">
        <v>28</v>
      </c>
    </row>
    <row r="73" spans="1:16" x14ac:dyDescent="0.25">
      <c r="A73" s="195">
        <v>42874</v>
      </c>
      <c r="B73" s="196">
        <v>13</v>
      </c>
      <c r="C73" s="196">
        <v>9</v>
      </c>
      <c r="D73" s="196">
        <v>21</v>
      </c>
      <c r="F73" s="196">
        <v>4</v>
      </c>
      <c r="I73" s="196">
        <v>1</v>
      </c>
      <c r="J73" s="196">
        <v>1</v>
      </c>
      <c r="K73" s="196">
        <v>4</v>
      </c>
      <c r="L73" s="193" t="s">
        <v>28</v>
      </c>
      <c r="M73" s="196">
        <v>2</v>
      </c>
      <c r="N73" s="198" t="s">
        <v>47</v>
      </c>
    </row>
    <row r="74" spans="1:16" x14ac:dyDescent="0.25">
      <c r="A74" s="195">
        <v>42875</v>
      </c>
      <c r="B74" s="196">
        <v>46</v>
      </c>
      <c r="C74" s="196">
        <v>10</v>
      </c>
      <c r="D74" s="196">
        <v>3</v>
      </c>
      <c r="F74" s="196">
        <v>3</v>
      </c>
      <c r="G74" s="196">
        <v>2</v>
      </c>
      <c r="I74" s="196">
        <v>2</v>
      </c>
      <c r="J74" s="196">
        <v>5</v>
      </c>
      <c r="K74" s="196">
        <v>1</v>
      </c>
      <c r="L74" s="193" t="s">
        <v>113</v>
      </c>
      <c r="M74" s="196">
        <v>2</v>
      </c>
      <c r="N74" s="198" t="s">
        <v>28</v>
      </c>
    </row>
    <row r="75" spans="1:16" x14ac:dyDescent="0.25">
      <c r="A75" s="195">
        <v>42876</v>
      </c>
      <c r="B75" s="196">
        <v>80</v>
      </c>
      <c r="C75" s="196">
        <v>8</v>
      </c>
      <c r="D75" s="196">
        <v>3</v>
      </c>
      <c r="E75" s="196">
        <v>7</v>
      </c>
      <c r="F75" s="196">
        <v>4</v>
      </c>
      <c r="I75" s="196">
        <v>2</v>
      </c>
      <c r="J75" s="196">
        <v>3</v>
      </c>
      <c r="L75" s="193"/>
    </row>
    <row r="76" spans="1:16" x14ac:dyDescent="0.25">
      <c r="A76" s="195">
        <v>42877</v>
      </c>
      <c r="B76" s="196">
        <v>24</v>
      </c>
      <c r="C76" s="196">
        <v>26</v>
      </c>
      <c r="D76" s="196">
        <v>19</v>
      </c>
      <c r="E76" s="196">
        <v>8</v>
      </c>
      <c r="F76" s="196">
        <v>2</v>
      </c>
      <c r="G76" s="196">
        <v>10</v>
      </c>
      <c r="H76" s="196">
        <v>2</v>
      </c>
      <c r="J76" s="196">
        <v>8</v>
      </c>
      <c r="L76" s="193"/>
    </row>
    <row r="77" spans="1:16" x14ac:dyDescent="0.25">
      <c r="A77" s="195">
        <v>42879</v>
      </c>
      <c r="B77" s="196">
        <v>48</v>
      </c>
      <c r="C77" s="196">
        <v>46</v>
      </c>
      <c r="D77" s="196">
        <v>18</v>
      </c>
      <c r="E77" s="196">
        <v>2</v>
      </c>
      <c r="I77" s="196">
        <v>3</v>
      </c>
      <c r="K77" s="196">
        <v>4</v>
      </c>
      <c r="L77" s="193" t="s">
        <v>28</v>
      </c>
    </row>
    <row r="78" spans="1:16" x14ac:dyDescent="0.25">
      <c r="A78" s="195">
        <v>42880</v>
      </c>
      <c r="B78" s="196">
        <v>35</v>
      </c>
      <c r="C78" s="196">
        <v>38</v>
      </c>
      <c r="D78" s="196">
        <v>19</v>
      </c>
      <c r="E78" s="196">
        <v>5</v>
      </c>
      <c r="F78" s="196">
        <v>2</v>
      </c>
      <c r="H78" s="196">
        <v>5</v>
      </c>
      <c r="I78" s="196">
        <v>3</v>
      </c>
      <c r="J78" s="196">
        <v>4</v>
      </c>
      <c r="K78" s="196">
        <v>1</v>
      </c>
      <c r="L78" s="193" t="s">
        <v>604</v>
      </c>
      <c r="M78" s="196">
        <v>2</v>
      </c>
      <c r="N78" s="198" t="s">
        <v>22</v>
      </c>
      <c r="O78" s="196">
        <v>1</v>
      </c>
      <c r="P78" s="198" t="s">
        <v>28</v>
      </c>
    </row>
    <row r="79" spans="1:16" x14ac:dyDescent="0.25">
      <c r="A79" s="195">
        <v>42881</v>
      </c>
      <c r="B79" s="196">
        <v>35</v>
      </c>
      <c r="C79" s="196">
        <v>45</v>
      </c>
      <c r="D79" s="196">
        <v>21</v>
      </c>
      <c r="E79" s="196">
        <v>5</v>
      </c>
      <c r="F79" s="196">
        <v>10</v>
      </c>
      <c r="G79" s="196">
        <v>3</v>
      </c>
      <c r="J79" s="196">
        <v>4</v>
      </c>
      <c r="K79" s="196">
        <v>4</v>
      </c>
      <c r="L79" s="193" t="s">
        <v>611</v>
      </c>
      <c r="M79" s="196">
        <v>1</v>
      </c>
      <c r="N79" s="198" t="s">
        <v>100</v>
      </c>
    </row>
    <row r="80" spans="1:16" x14ac:dyDescent="0.25">
      <c r="A80" s="195">
        <v>42882</v>
      </c>
      <c r="B80" s="196">
        <v>58</v>
      </c>
      <c r="C80" s="196">
        <v>32</v>
      </c>
      <c r="D80" s="196">
        <v>13</v>
      </c>
      <c r="E80" s="196">
        <v>3</v>
      </c>
      <c r="F80" s="196">
        <v>3</v>
      </c>
      <c r="G80" s="196">
        <v>4</v>
      </c>
      <c r="H80" s="196">
        <v>1</v>
      </c>
      <c r="I80" s="196">
        <v>2</v>
      </c>
      <c r="J80" s="196">
        <v>5</v>
      </c>
      <c r="L80" s="193"/>
    </row>
    <row r="81" spans="1:16" x14ac:dyDescent="0.25">
      <c r="A81" s="195">
        <v>42883</v>
      </c>
      <c r="B81" s="196">
        <v>88</v>
      </c>
      <c r="C81" s="196">
        <v>9</v>
      </c>
      <c r="D81" s="196">
        <v>5</v>
      </c>
      <c r="E81" s="196">
        <v>1</v>
      </c>
      <c r="F81" s="196">
        <v>1</v>
      </c>
      <c r="K81" s="196">
        <v>1</v>
      </c>
      <c r="L81" s="193" t="s">
        <v>612</v>
      </c>
      <c r="M81" s="196">
        <v>3</v>
      </c>
      <c r="N81" s="198" t="s">
        <v>100</v>
      </c>
    </row>
    <row r="82" spans="1:16" x14ac:dyDescent="0.25">
      <c r="A82" s="195">
        <v>42884</v>
      </c>
      <c r="B82" s="196">
        <v>7</v>
      </c>
      <c r="C82" s="196">
        <v>16</v>
      </c>
      <c r="D82" s="196">
        <v>6</v>
      </c>
      <c r="E82" s="196">
        <v>8</v>
      </c>
      <c r="G82" s="196">
        <v>3</v>
      </c>
      <c r="I82" s="196">
        <v>2</v>
      </c>
      <c r="J82" s="196">
        <v>4</v>
      </c>
      <c r="K82" s="196">
        <v>1</v>
      </c>
      <c r="L82" s="193" t="s">
        <v>609</v>
      </c>
      <c r="M82" s="196">
        <v>1</v>
      </c>
      <c r="N82" s="198" t="s">
        <v>79</v>
      </c>
    </row>
    <row r="83" spans="1:16" x14ac:dyDescent="0.25">
      <c r="A83" s="195">
        <v>42886</v>
      </c>
      <c r="B83" s="196">
        <v>32</v>
      </c>
      <c r="C83" s="196">
        <v>3</v>
      </c>
      <c r="D83" s="196">
        <v>7</v>
      </c>
      <c r="E83" s="196">
        <v>5</v>
      </c>
      <c r="F83" s="196">
        <v>6</v>
      </c>
      <c r="G83" s="196">
        <v>3</v>
      </c>
      <c r="J83" s="196">
        <v>2</v>
      </c>
      <c r="K83" s="196">
        <v>1</v>
      </c>
      <c r="L83" s="193" t="s">
        <v>613</v>
      </c>
      <c r="M83" s="196">
        <v>2</v>
      </c>
      <c r="N83" s="198" t="s">
        <v>100</v>
      </c>
    </row>
    <row r="84" spans="1:16" x14ac:dyDescent="0.25">
      <c r="A84" s="195">
        <v>42887</v>
      </c>
      <c r="B84" s="196">
        <v>23</v>
      </c>
      <c r="C84" s="196">
        <v>21</v>
      </c>
      <c r="D84" s="196">
        <v>7</v>
      </c>
      <c r="E84" s="196">
        <v>6</v>
      </c>
      <c r="G84" s="196">
        <v>2</v>
      </c>
      <c r="J84" s="196">
        <v>3</v>
      </c>
      <c r="K84" s="196">
        <v>1</v>
      </c>
      <c r="L84" s="193" t="s">
        <v>28</v>
      </c>
    </row>
    <row r="85" spans="1:16" x14ac:dyDescent="0.25">
      <c r="A85" s="195">
        <v>42888</v>
      </c>
      <c r="B85" s="196">
        <v>194</v>
      </c>
      <c r="C85" s="196">
        <v>7</v>
      </c>
      <c r="D85" s="196">
        <v>6</v>
      </c>
      <c r="E85" s="196">
        <v>5</v>
      </c>
      <c r="G85" s="196">
        <v>2</v>
      </c>
      <c r="I85" s="196">
        <v>2</v>
      </c>
      <c r="J85" s="196">
        <v>1</v>
      </c>
      <c r="K85" s="196">
        <v>4</v>
      </c>
      <c r="L85" s="193" t="s">
        <v>28</v>
      </c>
      <c r="M85" s="196">
        <v>11</v>
      </c>
      <c r="N85" s="198" t="s">
        <v>113</v>
      </c>
    </row>
    <row r="86" spans="1:16" x14ac:dyDescent="0.25">
      <c r="A86" s="195">
        <v>42889</v>
      </c>
      <c r="B86" s="196">
        <v>152</v>
      </c>
      <c r="C86" s="196">
        <v>9</v>
      </c>
      <c r="D86" s="196">
        <v>10</v>
      </c>
      <c r="E86" s="196">
        <v>6</v>
      </c>
      <c r="J86" s="196">
        <v>15</v>
      </c>
      <c r="K86" s="196">
        <v>5</v>
      </c>
      <c r="L86" s="193" t="s">
        <v>232</v>
      </c>
    </row>
    <row r="87" spans="1:16" x14ac:dyDescent="0.25">
      <c r="A87" s="195">
        <v>42890</v>
      </c>
      <c r="B87" s="196">
        <v>47</v>
      </c>
      <c r="C87" s="196">
        <v>12</v>
      </c>
      <c r="D87" s="196">
        <v>16</v>
      </c>
      <c r="E87" s="196">
        <v>1</v>
      </c>
      <c r="G87" s="196">
        <v>2</v>
      </c>
      <c r="I87" s="196">
        <v>2</v>
      </c>
      <c r="J87" s="196">
        <v>5</v>
      </c>
      <c r="K87" s="196">
        <v>2</v>
      </c>
      <c r="L87" s="193" t="s">
        <v>71</v>
      </c>
    </row>
    <row r="88" spans="1:16" x14ac:dyDescent="0.25">
      <c r="A88" s="195">
        <v>42891</v>
      </c>
      <c r="B88" s="196">
        <v>14</v>
      </c>
      <c r="C88" s="196">
        <v>11</v>
      </c>
      <c r="D88" s="196">
        <v>10</v>
      </c>
      <c r="E88" s="196">
        <v>9</v>
      </c>
      <c r="F88" s="196">
        <v>4</v>
      </c>
      <c r="H88" s="196">
        <v>2</v>
      </c>
      <c r="I88" s="196">
        <v>2</v>
      </c>
      <c r="J88" s="196">
        <v>2</v>
      </c>
      <c r="K88" s="196">
        <v>1</v>
      </c>
      <c r="L88" s="193" t="s">
        <v>47</v>
      </c>
    </row>
    <row r="89" spans="1:16" x14ac:dyDescent="0.25">
      <c r="A89" s="195">
        <v>42893</v>
      </c>
      <c r="B89" s="196">
        <v>15</v>
      </c>
      <c r="C89" s="196">
        <v>2</v>
      </c>
      <c r="D89" s="196">
        <v>17</v>
      </c>
      <c r="E89" s="196">
        <v>3</v>
      </c>
      <c r="G89" s="196">
        <v>3</v>
      </c>
      <c r="I89" s="196">
        <v>5</v>
      </c>
      <c r="J89" s="196">
        <v>1</v>
      </c>
      <c r="K89" s="196">
        <v>2</v>
      </c>
      <c r="L89" s="193" t="s">
        <v>28</v>
      </c>
    </row>
    <row r="90" spans="1:16" x14ac:dyDescent="0.25">
      <c r="A90" s="195">
        <v>42894</v>
      </c>
      <c r="B90" s="196">
        <v>16</v>
      </c>
      <c r="C90" s="196">
        <v>19</v>
      </c>
      <c r="D90" s="196">
        <v>20</v>
      </c>
      <c r="E90" s="196">
        <v>2</v>
      </c>
      <c r="F90" s="196">
        <v>3</v>
      </c>
      <c r="G90" s="196">
        <v>4</v>
      </c>
      <c r="H90" s="196">
        <v>4</v>
      </c>
      <c r="I90" s="196">
        <v>2</v>
      </c>
      <c r="J90" s="196">
        <v>2</v>
      </c>
      <c r="K90" s="196">
        <v>2</v>
      </c>
      <c r="L90" s="193" t="s">
        <v>100</v>
      </c>
      <c r="M90" s="196">
        <v>3</v>
      </c>
      <c r="N90" s="198" t="s">
        <v>111</v>
      </c>
    </row>
    <row r="91" spans="1:16" x14ac:dyDescent="0.25">
      <c r="A91" s="195">
        <v>42895</v>
      </c>
      <c r="B91" s="196">
        <v>19</v>
      </c>
      <c r="C91" s="196">
        <v>22</v>
      </c>
      <c r="D91" s="196">
        <v>25</v>
      </c>
      <c r="E91" s="196">
        <v>2</v>
      </c>
      <c r="F91" s="196">
        <v>3</v>
      </c>
      <c r="G91" s="196">
        <v>1</v>
      </c>
      <c r="H91" s="196">
        <v>2</v>
      </c>
      <c r="I91" s="196">
        <v>1</v>
      </c>
      <c r="J91" s="196">
        <v>5</v>
      </c>
      <c r="K91" s="196">
        <v>2</v>
      </c>
      <c r="L91" s="193" t="s">
        <v>88</v>
      </c>
    </row>
    <row r="92" spans="1:16" x14ac:dyDescent="0.25">
      <c r="A92" s="195">
        <v>42896</v>
      </c>
      <c r="B92" s="196">
        <v>50</v>
      </c>
      <c r="C92" s="196">
        <v>6</v>
      </c>
      <c r="D92" s="196">
        <v>20</v>
      </c>
      <c r="E92" s="196">
        <v>2</v>
      </c>
      <c r="F92" s="196">
        <v>3</v>
      </c>
      <c r="I92" s="196">
        <v>1</v>
      </c>
      <c r="J92" s="196">
        <v>2</v>
      </c>
      <c r="K92" s="196">
        <v>2</v>
      </c>
      <c r="L92" s="193" t="s">
        <v>85</v>
      </c>
    </row>
    <row r="93" spans="1:16" x14ac:dyDescent="0.25">
      <c r="A93" s="195">
        <v>42897</v>
      </c>
      <c r="B93" s="196">
        <v>69</v>
      </c>
      <c r="C93" s="196">
        <v>16</v>
      </c>
      <c r="D93" s="196">
        <v>14</v>
      </c>
      <c r="E93" s="196">
        <v>5</v>
      </c>
      <c r="F93" s="196">
        <v>2</v>
      </c>
      <c r="G93" s="196">
        <v>2</v>
      </c>
      <c r="H93" s="196">
        <v>1</v>
      </c>
      <c r="I93" s="196">
        <v>2</v>
      </c>
      <c r="J93" s="196">
        <v>2</v>
      </c>
      <c r="K93" s="196">
        <v>3</v>
      </c>
      <c r="L93" s="193" t="s">
        <v>614</v>
      </c>
      <c r="M93" s="196">
        <v>9</v>
      </c>
      <c r="N93" s="198" t="s">
        <v>22</v>
      </c>
      <c r="O93" s="196">
        <v>2</v>
      </c>
      <c r="P93" s="198" t="s">
        <v>28</v>
      </c>
    </row>
    <row r="94" spans="1:16" x14ac:dyDescent="0.25">
      <c r="A94" s="195">
        <v>42898</v>
      </c>
      <c r="B94" s="196">
        <v>27</v>
      </c>
      <c r="C94" s="196">
        <v>16</v>
      </c>
      <c r="D94" s="196">
        <v>16</v>
      </c>
      <c r="E94" s="196">
        <v>6</v>
      </c>
      <c r="G94" s="196">
        <v>4</v>
      </c>
      <c r="H94" s="196">
        <v>6</v>
      </c>
      <c r="I94" s="196">
        <v>5</v>
      </c>
      <c r="J94" s="196">
        <v>14</v>
      </c>
      <c r="K94" s="196">
        <v>2</v>
      </c>
      <c r="L94" s="193" t="s">
        <v>100</v>
      </c>
      <c r="M94" s="196">
        <v>1</v>
      </c>
      <c r="N94" s="198" t="s">
        <v>28</v>
      </c>
    </row>
    <row r="95" spans="1:16" x14ac:dyDescent="0.25">
      <c r="A95" s="195">
        <v>42900</v>
      </c>
      <c r="B95" s="196">
        <v>24</v>
      </c>
      <c r="C95" s="196">
        <v>10</v>
      </c>
      <c r="D95" s="196">
        <v>25</v>
      </c>
      <c r="G95" s="196">
        <v>5</v>
      </c>
      <c r="I95" s="196">
        <v>4</v>
      </c>
      <c r="J95" s="196">
        <v>3</v>
      </c>
      <c r="K95" s="196">
        <v>1</v>
      </c>
      <c r="L95" s="193" t="s">
        <v>125</v>
      </c>
      <c r="M95" s="196">
        <v>1</v>
      </c>
      <c r="N95" s="198" t="s">
        <v>28</v>
      </c>
    </row>
    <row r="96" spans="1:16" x14ac:dyDescent="0.25">
      <c r="A96" s="195">
        <v>42901</v>
      </c>
      <c r="B96" s="196">
        <v>24</v>
      </c>
      <c r="C96" s="196">
        <v>23</v>
      </c>
      <c r="D96" s="196">
        <v>15</v>
      </c>
      <c r="E96" s="196">
        <v>5</v>
      </c>
      <c r="F96" s="196">
        <v>4</v>
      </c>
      <c r="G96" s="196">
        <v>1</v>
      </c>
      <c r="H96" s="196">
        <v>1</v>
      </c>
      <c r="I96" s="196">
        <v>2</v>
      </c>
      <c r="J96" s="196">
        <v>2</v>
      </c>
      <c r="K96" s="196">
        <v>1</v>
      </c>
      <c r="L96" s="193" t="s">
        <v>71</v>
      </c>
    </row>
    <row r="97" spans="1:20" x14ac:dyDescent="0.25">
      <c r="A97" s="195">
        <v>42902</v>
      </c>
      <c r="B97" s="196">
        <v>13</v>
      </c>
      <c r="C97" s="196">
        <v>12</v>
      </c>
      <c r="D97" s="196">
        <v>31</v>
      </c>
      <c r="E97" s="196">
        <v>12</v>
      </c>
      <c r="F97" s="196">
        <v>8</v>
      </c>
      <c r="G97" s="196">
        <v>2</v>
      </c>
      <c r="H97" s="196">
        <v>2</v>
      </c>
      <c r="I97" s="196">
        <v>3</v>
      </c>
      <c r="J97" s="196">
        <v>1</v>
      </c>
      <c r="K97" s="196">
        <v>2</v>
      </c>
      <c r="L97" s="193" t="s">
        <v>22</v>
      </c>
      <c r="M97" s="196">
        <v>2</v>
      </c>
      <c r="N97" s="198" t="s">
        <v>28</v>
      </c>
    </row>
    <row r="98" spans="1:20" x14ac:dyDescent="0.25">
      <c r="A98" s="195">
        <v>42903</v>
      </c>
      <c r="B98" s="196">
        <v>54</v>
      </c>
      <c r="C98" s="196">
        <v>9</v>
      </c>
      <c r="D98" s="196">
        <v>5</v>
      </c>
      <c r="G98" s="196">
        <v>3</v>
      </c>
      <c r="H98" s="196">
        <v>2</v>
      </c>
      <c r="J98" s="196">
        <v>4</v>
      </c>
      <c r="K98" s="196">
        <v>1</v>
      </c>
      <c r="L98" s="193" t="s">
        <v>100</v>
      </c>
      <c r="M98" s="196">
        <v>8</v>
      </c>
      <c r="N98" s="198" t="s">
        <v>22</v>
      </c>
    </row>
    <row r="99" spans="1:20" x14ac:dyDescent="0.25">
      <c r="A99" s="195">
        <v>42904</v>
      </c>
      <c r="B99" s="196">
        <v>66</v>
      </c>
      <c r="C99" s="196">
        <v>5</v>
      </c>
      <c r="D99" s="196">
        <v>8</v>
      </c>
      <c r="H99" s="196">
        <v>2</v>
      </c>
      <c r="J99" s="196">
        <v>9</v>
      </c>
      <c r="K99" s="196">
        <v>1</v>
      </c>
      <c r="L99" s="193" t="s">
        <v>100</v>
      </c>
      <c r="M99" s="196">
        <v>1</v>
      </c>
      <c r="N99" s="198" t="s">
        <v>85</v>
      </c>
    </row>
    <row r="100" spans="1:20" x14ac:dyDescent="0.25">
      <c r="A100" s="195">
        <v>42905</v>
      </c>
      <c r="B100" s="196">
        <v>14</v>
      </c>
      <c r="C100" s="196">
        <v>17</v>
      </c>
      <c r="D100" s="196">
        <v>14</v>
      </c>
      <c r="E100" s="196">
        <v>9</v>
      </c>
      <c r="F100" s="196">
        <v>3</v>
      </c>
      <c r="G100" s="196">
        <v>2</v>
      </c>
      <c r="J100" s="196">
        <v>2</v>
      </c>
      <c r="K100" s="196">
        <v>1</v>
      </c>
      <c r="L100" s="193" t="s">
        <v>47</v>
      </c>
      <c r="M100" s="196">
        <v>1</v>
      </c>
      <c r="N100" s="198" t="s">
        <v>626</v>
      </c>
    </row>
    <row r="101" spans="1:20" x14ac:dyDescent="0.25">
      <c r="A101" s="195">
        <v>42907</v>
      </c>
      <c r="B101" s="196">
        <v>27</v>
      </c>
      <c r="C101" s="196">
        <v>18</v>
      </c>
      <c r="D101" s="196">
        <v>10</v>
      </c>
      <c r="E101" s="196">
        <v>10</v>
      </c>
      <c r="F101" s="196">
        <v>3</v>
      </c>
      <c r="G101" s="196">
        <v>9</v>
      </c>
      <c r="I101" s="196">
        <v>2</v>
      </c>
      <c r="J101" s="196">
        <v>2</v>
      </c>
      <c r="K101" s="196">
        <v>2</v>
      </c>
      <c r="L101" s="193" t="s">
        <v>204</v>
      </c>
      <c r="M101" s="196">
        <v>2</v>
      </c>
      <c r="N101" s="198" t="s">
        <v>28</v>
      </c>
      <c r="O101" s="196">
        <v>2</v>
      </c>
      <c r="P101" s="198" t="s">
        <v>29</v>
      </c>
      <c r="Q101" s="196">
        <v>1</v>
      </c>
      <c r="R101" s="198" t="s">
        <v>88</v>
      </c>
      <c r="S101" s="196">
        <v>1</v>
      </c>
      <c r="T101" s="198" t="s">
        <v>113</v>
      </c>
    </row>
    <row r="102" spans="1:20" x14ac:dyDescent="0.25">
      <c r="A102" s="195">
        <v>42908</v>
      </c>
      <c r="B102" s="196">
        <v>22</v>
      </c>
      <c r="C102" s="196">
        <v>42</v>
      </c>
      <c r="D102" s="196">
        <v>32</v>
      </c>
      <c r="E102" s="196">
        <v>5</v>
      </c>
      <c r="F102" s="196">
        <v>2</v>
      </c>
      <c r="G102" s="196">
        <v>7</v>
      </c>
      <c r="H102" s="196">
        <v>2</v>
      </c>
      <c r="J102" s="196">
        <v>8</v>
      </c>
      <c r="K102" s="196">
        <v>2</v>
      </c>
      <c r="L102" s="193" t="s">
        <v>79</v>
      </c>
      <c r="M102" s="196">
        <v>2</v>
      </c>
      <c r="N102" s="198" t="s">
        <v>22</v>
      </c>
      <c r="O102" s="196">
        <v>2</v>
      </c>
      <c r="P102" s="198" t="s">
        <v>70</v>
      </c>
      <c r="Q102" s="196">
        <v>4</v>
      </c>
      <c r="R102" s="198" t="s">
        <v>71</v>
      </c>
    </row>
    <row r="103" spans="1:20" x14ac:dyDescent="0.25">
      <c r="A103" s="195">
        <v>42909</v>
      </c>
      <c r="B103" s="196">
        <v>21</v>
      </c>
      <c r="C103" s="196">
        <v>16</v>
      </c>
      <c r="D103" s="196">
        <v>22</v>
      </c>
      <c r="E103" s="196">
        <v>2</v>
      </c>
      <c r="G103" s="196">
        <v>5</v>
      </c>
      <c r="H103" s="196">
        <v>4</v>
      </c>
      <c r="I103" s="196">
        <v>4</v>
      </c>
      <c r="J103" s="196">
        <v>10</v>
      </c>
      <c r="K103" s="196">
        <v>1</v>
      </c>
      <c r="L103" s="193" t="s">
        <v>88</v>
      </c>
    </row>
    <row r="104" spans="1:20" x14ac:dyDescent="0.25">
      <c r="A104" s="195">
        <v>42910</v>
      </c>
      <c r="B104" s="196">
        <v>41</v>
      </c>
      <c r="C104" s="196">
        <v>19</v>
      </c>
      <c r="D104" s="196">
        <v>8</v>
      </c>
      <c r="E104" s="196">
        <v>5</v>
      </c>
      <c r="F104" s="196">
        <v>4</v>
      </c>
      <c r="H104" s="196">
        <v>9</v>
      </c>
      <c r="I104" s="196">
        <v>2</v>
      </c>
      <c r="J104" s="196">
        <v>1</v>
      </c>
      <c r="K104" s="196">
        <v>4</v>
      </c>
      <c r="L104" s="193" t="s">
        <v>232</v>
      </c>
      <c r="M104" s="196">
        <v>1</v>
      </c>
      <c r="N104" s="198" t="s">
        <v>204</v>
      </c>
    </row>
    <row r="105" spans="1:20" x14ac:dyDescent="0.25">
      <c r="A105" s="195">
        <v>42911</v>
      </c>
      <c r="B105" s="196">
        <v>57</v>
      </c>
      <c r="C105" s="196">
        <v>15</v>
      </c>
      <c r="D105" s="196">
        <v>4</v>
      </c>
      <c r="E105" s="196">
        <v>3</v>
      </c>
      <c r="H105" s="196">
        <v>2</v>
      </c>
      <c r="J105" s="196">
        <v>6</v>
      </c>
      <c r="K105" s="196">
        <v>3</v>
      </c>
      <c r="L105" s="193" t="s">
        <v>611</v>
      </c>
    </row>
    <row r="106" spans="1:20" x14ac:dyDescent="0.25">
      <c r="A106" s="195">
        <v>42912</v>
      </c>
      <c r="B106" s="196">
        <v>12</v>
      </c>
      <c r="C106" s="196">
        <v>8</v>
      </c>
      <c r="D106" s="196">
        <v>25</v>
      </c>
      <c r="E106" s="196">
        <v>6</v>
      </c>
      <c r="F106" s="196">
        <v>1</v>
      </c>
      <c r="G106" s="196">
        <v>4</v>
      </c>
      <c r="H106" s="196">
        <v>2</v>
      </c>
      <c r="J106" s="196">
        <v>3</v>
      </c>
      <c r="K106" s="196">
        <v>2</v>
      </c>
      <c r="L106" s="193" t="s">
        <v>28</v>
      </c>
    </row>
    <row r="107" spans="1:20" x14ac:dyDescent="0.25">
      <c r="A107" s="195">
        <v>42914</v>
      </c>
      <c r="B107" s="196">
        <v>6</v>
      </c>
      <c r="C107" s="196">
        <v>13</v>
      </c>
      <c r="D107" s="196">
        <v>9</v>
      </c>
      <c r="E107" s="196">
        <v>6</v>
      </c>
      <c r="J107" s="196">
        <v>2</v>
      </c>
      <c r="L107" s="193"/>
    </row>
    <row r="108" spans="1:20" x14ac:dyDescent="0.25">
      <c r="A108" s="195">
        <v>42915</v>
      </c>
      <c r="B108" s="196">
        <v>14</v>
      </c>
      <c r="C108" s="196">
        <v>8</v>
      </c>
      <c r="D108" s="196">
        <v>6</v>
      </c>
      <c r="E108" s="196">
        <v>1</v>
      </c>
      <c r="F108" s="196">
        <v>2</v>
      </c>
      <c r="G108" s="196">
        <v>2</v>
      </c>
      <c r="K108" s="196">
        <v>2</v>
      </c>
      <c r="L108" s="193" t="s">
        <v>100</v>
      </c>
      <c r="M108" s="196">
        <v>1</v>
      </c>
      <c r="N108" s="198" t="s">
        <v>625</v>
      </c>
    </row>
    <row r="109" spans="1:20" x14ac:dyDescent="0.25">
      <c r="A109" s="195">
        <v>42916</v>
      </c>
      <c r="B109" s="196">
        <v>30</v>
      </c>
      <c r="C109" s="196">
        <v>24</v>
      </c>
      <c r="D109" s="196">
        <v>12</v>
      </c>
      <c r="E109" s="196">
        <v>1</v>
      </c>
      <c r="F109" s="196">
        <v>1</v>
      </c>
      <c r="G109" s="196">
        <v>2</v>
      </c>
      <c r="J109" s="196">
        <v>3</v>
      </c>
      <c r="K109" s="196">
        <v>2</v>
      </c>
      <c r="L109" s="193" t="s">
        <v>125</v>
      </c>
    </row>
    <row r="110" spans="1:20" x14ac:dyDescent="0.25">
      <c r="A110" s="195">
        <v>42917</v>
      </c>
      <c r="B110" s="196">
        <v>58</v>
      </c>
      <c r="C110" s="196">
        <v>3</v>
      </c>
      <c r="D110" s="196">
        <v>5</v>
      </c>
      <c r="E110" s="196">
        <v>2</v>
      </c>
      <c r="F110" s="196">
        <v>2</v>
      </c>
      <c r="J110" s="196">
        <v>2</v>
      </c>
      <c r="K110" s="196">
        <v>1</v>
      </c>
      <c r="L110" s="193" t="s">
        <v>615</v>
      </c>
      <c r="M110" s="196">
        <v>2</v>
      </c>
      <c r="N110" s="198" t="s">
        <v>610</v>
      </c>
      <c r="O110" s="196">
        <v>2</v>
      </c>
      <c r="P110" s="198" t="s">
        <v>28</v>
      </c>
    </row>
    <row r="111" spans="1:20" x14ac:dyDescent="0.25">
      <c r="A111" s="195">
        <v>42918</v>
      </c>
      <c r="B111" s="196">
        <v>65</v>
      </c>
      <c r="C111" s="196">
        <v>3</v>
      </c>
      <c r="D111" s="196">
        <v>13</v>
      </c>
      <c r="E111" s="196">
        <v>2</v>
      </c>
      <c r="I111" s="196">
        <v>2</v>
      </c>
      <c r="J111" s="196">
        <v>5</v>
      </c>
      <c r="K111" s="196">
        <v>5</v>
      </c>
      <c r="L111" s="193" t="s">
        <v>71</v>
      </c>
      <c r="M111" s="196">
        <v>1</v>
      </c>
      <c r="N111" s="198" t="s">
        <v>204</v>
      </c>
    </row>
    <row r="112" spans="1:20" x14ac:dyDescent="0.25">
      <c r="A112" s="195">
        <v>42919</v>
      </c>
      <c r="B112" s="196">
        <v>28</v>
      </c>
      <c r="C112" s="196">
        <v>11</v>
      </c>
      <c r="D112" s="196">
        <v>22</v>
      </c>
      <c r="E112" s="196">
        <v>16</v>
      </c>
      <c r="F112" s="196">
        <v>5</v>
      </c>
      <c r="G112" s="196">
        <v>5</v>
      </c>
      <c r="H112" s="196">
        <v>2</v>
      </c>
      <c r="J112" s="196">
        <v>6</v>
      </c>
      <c r="K112" s="196">
        <v>5</v>
      </c>
      <c r="L112" s="193" t="s">
        <v>47</v>
      </c>
      <c r="M112" s="196">
        <v>2</v>
      </c>
      <c r="N112" s="198" t="s">
        <v>204</v>
      </c>
      <c r="O112" s="196">
        <v>4</v>
      </c>
      <c r="P112" s="198" t="s">
        <v>26</v>
      </c>
      <c r="Q112" s="196">
        <v>2</v>
      </c>
      <c r="R112" s="198" t="s">
        <v>100</v>
      </c>
    </row>
    <row r="113" spans="1:22" x14ac:dyDescent="0.25">
      <c r="A113" s="195">
        <v>42921</v>
      </c>
      <c r="B113" s="196">
        <v>21</v>
      </c>
      <c r="C113" s="196">
        <v>13</v>
      </c>
      <c r="D113" s="196">
        <v>12</v>
      </c>
      <c r="E113" s="196">
        <v>6</v>
      </c>
      <c r="G113" s="196">
        <v>4</v>
      </c>
      <c r="J113" s="196">
        <v>12</v>
      </c>
      <c r="K113" s="196">
        <v>5</v>
      </c>
      <c r="L113" s="193" t="s">
        <v>47</v>
      </c>
      <c r="M113" s="196">
        <v>1</v>
      </c>
      <c r="N113" s="198" t="s">
        <v>625</v>
      </c>
    </row>
    <row r="114" spans="1:22" x14ac:dyDescent="0.25">
      <c r="A114" s="195">
        <v>42922</v>
      </c>
      <c r="B114" s="196">
        <v>16</v>
      </c>
      <c r="C114" s="196">
        <v>9</v>
      </c>
      <c r="D114" s="196">
        <v>9</v>
      </c>
      <c r="E114" s="196">
        <v>6</v>
      </c>
      <c r="F114" s="196">
        <v>4</v>
      </c>
      <c r="J114" s="196">
        <v>6</v>
      </c>
      <c r="K114" s="196">
        <v>6</v>
      </c>
      <c r="L114" s="193" t="s">
        <v>47</v>
      </c>
      <c r="M114" s="196">
        <v>8</v>
      </c>
      <c r="N114" s="198" t="s">
        <v>28</v>
      </c>
      <c r="O114" s="196">
        <v>1</v>
      </c>
      <c r="P114" s="198" t="s">
        <v>615</v>
      </c>
      <c r="Q114" s="196">
        <v>5</v>
      </c>
      <c r="R114" s="198" t="s">
        <v>100</v>
      </c>
      <c r="S114" s="196">
        <v>1</v>
      </c>
      <c r="T114" s="198" t="s">
        <v>129</v>
      </c>
    </row>
    <row r="115" spans="1:22" x14ac:dyDescent="0.25">
      <c r="A115" s="195">
        <v>42923</v>
      </c>
      <c r="B115" s="196">
        <v>33</v>
      </c>
      <c r="C115" s="196">
        <v>7</v>
      </c>
      <c r="D115" s="196">
        <v>19</v>
      </c>
      <c r="E115" s="196">
        <v>4</v>
      </c>
      <c r="F115" s="196">
        <v>7</v>
      </c>
      <c r="G115" s="196">
        <v>9</v>
      </c>
      <c r="I115" s="196">
        <v>2</v>
      </c>
      <c r="J115" s="196">
        <v>21</v>
      </c>
      <c r="K115" s="196">
        <v>2</v>
      </c>
      <c r="L115" s="193" t="s">
        <v>28</v>
      </c>
      <c r="M115" s="196">
        <v>2</v>
      </c>
      <c r="N115" s="198" t="s">
        <v>47</v>
      </c>
      <c r="O115" s="196">
        <v>3</v>
      </c>
      <c r="P115" s="198" t="s">
        <v>232</v>
      </c>
    </row>
    <row r="116" spans="1:22" x14ac:dyDescent="0.25">
      <c r="A116" s="195">
        <v>42924</v>
      </c>
      <c r="B116" s="196">
        <v>61</v>
      </c>
      <c r="C116" s="196">
        <v>10</v>
      </c>
      <c r="D116" s="196">
        <v>5</v>
      </c>
      <c r="E116" s="196">
        <v>2</v>
      </c>
      <c r="F116" s="196">
        <v>3</v>
      </c>
      <c r="G116" s="196">
        <v>1</v>
      </c>
      <c r="J116" s="196">
        <v>7</v>
      </c>
      <c r="K116" s="196">
        <v>2</v>
      </c>
      <c r="L116" s="193" t="s">
        <v>204</v>
      </c>
    </row>
    <row r="117" spans="1:22" x14ac:dyDescent="0.25">
      <c r="A117" s="195">
        <v>42925</v>
      </c>
      <c r="B117" s="196">
        <v>33</v>
      </c>
      <c r="C117" s="196">
        <v>10</v>
      </c>
      <c r="D117" s="196">
        <v>14</v>
      </c>
      <c r="E117" s="196">
        <v>4</v>
      </c>
      <c r="F117" s="196">
        <v>5</v>
      </c>
      <c r="G117" s="196">
        <v>3</v>
      </c>
      <c r="H117" s="196">
        <v>1</v>
      </c>
      <c r="I117" s="196">
        <v>4</v>
      </c>
      <c r="J117" s="196">
        <v>2</v>
      </c>
      <c r="K117" s="196">
        <v>3</v>
      </c>
      <c r="L117" s="193" t="s">
        <v>28</v>
      </c>
      <c r="M117" s="196">
        <v>2</v>
      </c>
      <c r="N117" s="198" t="s">
        <v>113</v>
      </c>
      <c r="O117" s="196">
        <v>5</v>
      </c>
      <c r="P117" s="198" t="s">
        <v>47</v>
      </c>
      <c r="Q117" s="196">
        <v>4</v>
      </c>
      <c r="R117" s="198" t="s">
        <v>204</v>
      </c>
      <c r="S117" s="196">
        <v>1</v>
      </c>
      <c r="T117" s="198" t="s">
        <v>100</v>
      </c>
      <c r="U117" s="196">
        <v>4</v>
      </c>
      <c r="V117" s="196" t="s">
        <v>43</v>
      </c>
    </row>
    <row r="118" spans="1:22" x14ac:dyDescent="0.25">
      <c r="A118" s="195">
        <v>42926</v>
      </c>
      <c r="B118" s="196">
        <v>37</v>
      </c>
      <c r="C118" s="196">
        <v>18</v>
      </c>
      <c r="D118" s="196">
        <v>27</v>
      </c>
      <c r="E118" s="196">
        <v>2</v>
      </c>
      <c r="F118" s="196">
        <v>6</v>
      </c>
      <c r="G118" s="196">
        <v>7</v>
      </c>
      <c r="J118" s="196">
        <v>19</v>
      </c>
      <c r="K118" s="196">
        <v>7</v>
      </c>
      <c r="L118" s="193" t="s">
        <v>47</v>
      </c>
      <c r="M118" s="196">
        <v>2</v>
      </c>
      <c r="N118" s="198" t="s">
        <v>28</v>
      </c>
      <c r="O118" s="196">
        <v>6</v>
      </c>
      <c r="P118" s="198" t="s">
        <v>88</v>
      </c>
    </row>
    <row r="119" spans="1:22" x14ac:dyDescent="0.25">
      <c r="A119" s="195">
        <v>42928</v>
      </c>
      <c r="B119" s="196">
        <v>40</v>
      </c>
      <c r="C119" s="196">
        <v>26</v>
      </c>
      <c r="D119" s="196">
        <v>22</v>
      </c>
      <c r="E119" s="196">
        <v>3</v>
      </c>
      <c r="F119" s="196">
        <v>14</v>
      </c>
      <c r="I119" s="196">
        <v>1</v>
      </c>
      <c r="J119" s="196">
        <v>15</v>
      </c>
      <c r="K119" s="196">
        <v>1</v>
      </c>
      <c r="L119" s="193" t="s">
        <v>28</v>
      </c>
      <c r="M119" s="196">
        <v>2</v>
      </c>
      <c r="N119" s="198" t="s">
        <v>47</v>
      </c>
      <c r="O119" s="196">
        <v>5</v>
      </c>
      <c r="P119" s="198" t="s">
        <v>111</v>
      </c>
    </row>
    <row r="120" spans="1:22" x14ac:dyDescent="0.25">
      <c r="A120" s="195">
        <v>42929</v>
      </c>
      <c r="B120" s="196">
        <v>15</v>
      </c>
      <c r="C120" s="196">
        <v>17</v>
      </c>
      <c r="D120" s="196">
        <v>15</v>
      </c>
      <c r="F120" s="196">
        <v>3</v>
      </c>
      <c r="G120" s="196">
        <v>1</v>
      </c>
      <c r="I120" s="196">
        <v>2</v>
      </c>
      <c r="J120" s="196">
        <v>9</v>
      </c>
      <c r="K120" s="196">
        <v>4</v>
      </c>
      <c r="L120" s="193" t="s">
        <v>603</v>
      </c>
      <c r="M120" s="196">
        <v>2</v>
      </c>
      <c r="N120" s="198" t="s">
        <v>70</v>
      </c>
      <c r="O120" s="196">
        <v>3</v>
      </c>
      <c r="P120" s="198" t="s">
        <v>47</v>
      </c>
      <c r="Q120" s="196">
        <v>4</v>
      </c>
      <c r="R120" s="198" t="s">
        <v>204</v>
      </c>
      <c r="S120" s="196">
        <v>2</v>
      </c>
      <c r="T120" s="198" t="s">
        <v>100</v>
      </c>
    </row>
    <row r="121" spans="1:22" x14ac:dyDescent="0.25">
      <c r="A121" s="195">
        <v>42930</v>
      </c>
      <c r="B121" s="196">
        <v>28</v>
      </c>
      <c r="C121" s="196">
        <v>22</v>
      </c>
      <c r="D121" s="196">
        <v>12</v>
      </c>
      <c r="F121" s="196">
        <v>2</v>
      </c>
      <c r="J121" s="196">
        <v>15</v>
      </c>
      <c r="K121" s="196">
        <v>2</v>
      </c>
      <c r="L121" s="193" t="s">
        <v>26</v>
      </c>
    </row>
    <row r="122" spans="1:22" x14ac:dyDescent="0.25">
      <c r="A122" s="195">
        <v>42931</v>
      </c>
      <c r="B122" s="196">
        <v>50</v>
      </c>
      <c r="C122" s="196">
        <v>13</v>
      </c>
      <c r="D122" s="196">
        <v>9</v>
      </c>
      <c r="E122" s="196">
        <v>4</v>
      </c>
      <c r="F122" s="196">
        <v>2</v>
      </c>
      <c r="G122" s="196">
        <v>3</v>
      </c>
      <c r="J122" s="196">
        <v>2</v>
      </c>
      <c r="K122" s="196">
        <v>2</v>
      </c>
      <c r="L122" s="193" t="s">
        <v>100</v>
      </c>
      <c r="M122" s="196">
        <v>4</v>
      </c>
      <c r="N122" s="198" t="s">
        <v>28</v>
      </c>
    </row>
    <row r="123" spans="1:22" x14ac:dyDescent="0.25">
      <c r="A123" s="195">
        <v>42932</v>
      </c>
      <c r="B123" s="196">
        <v>52</v>
      </c>
      <c r="C123" s="196">
        <v>17</v>
      </c>
      <c r="D123" s="196">
        <v>10</v>
      </c>
      <c r="E123" s="196">
        <v>3</v>
      </c>
      <c r="G123" s="196">
        <v>2</v>
      </c>
      <c r="J123" s="196">
        <v>5</v>
      </c>
      <c r="K123" s="196">
        <v>2</v>
      </c>
      <c r="L123" s="193" t="s">
        <v>125</v>
      </c>
      <c r="M123" s="196">
        <v>2</v>
      </c>
      <c r="N123" s="198" t="s">
        <v>85</v>
      </c>
      <c r="O123" s="196">
        <v>2</v>
      </c>
      <c r="P123" s="198" t="s">
        <v>70</v>
      </c>
      <c r="Q123" s="196">
        <v>1</v>
      </c>
      <c r="R123" s="198" t="s">
        <v>28</v>
      </c>
      <c r="S123" s="196">
        <v>1</v>
      </c>
      <c r="T123" s="198" t="s">
        <v>204</v>
      </c>
      <c r="U123" s="196">
        <v>2</v>
      </c>
      <c r="V123" s="196" t="s">
        <v>47</v>
      </c>
    </row>
    <row r="124" spans="1:22" x14ac:dyDescent="0.25">
      <c r="A124" s="195">
        <v>42933</v>
      </c>
      <c r="B124" s="196">
        <v>23</v>
      </c>
      <c r="C124" s="196">
        <v>34</v>
      </c>
      <c r="D124" s="196">
        <v>19</v>
      </c>
      <c r="E124" s="196">
        <v>10</v>
      </c>
      <c r="F124" s="196">
        <v>5</v>
      </c>
      <c r="G124" s="196">
        <v>7</v>
      </c>
      <c r="H124" s="196">
        <v>7</v>
      </c>
      <c r="J124" s="196">
        <v>10</v>
      </c>
      <c r="K124" s="196">
        <v>3</v>
      </c>
      <c r="L124" s="193" t="s">
        <v>47</v>
      </c>
      <c r="M124" s="196">
        <v>2</v>
      </c>
      <c r="N124" s="198" t="s">
        <v>100</v>
      </c>
      <c r="O124" s="196">
        <v>2</v>
      </c>
      <c r="P124" s="198" t="s">
        <v>88</v>
      </c>
    </row>
    <row r="125" spans="1:22" x14ac:dyDescent="0.25">
      <c r="A125" s="195">
        <v>42935</v>
      </c>
      <c r="B125" s="196">
        <v>33</v>
      </c>
      <c r="C125" s="196">
        <v>34</v>
      </c>
      <c r="D125" s="196">
        <v>16</v>
      </c>
      <c r="E125" s="196">
        <v>1</v>
      </c>
      <c r="F125" s="196">
        <v>3</v>
      </c>
      <c r="G125" s="196">
        <v>14</v>
      </c>
      <c r="H125" s="196">
        <v>2</v>
      </c>
      <c r="I125" s="196">
        <v>1</v>
      </c>
      <c r="J125" s="196">
        <v>7</v>
      </c>
      <c r="K125" s="196">
        <v>4</v>
      </c>
      <c r="L125" s="193" t="s">
        <v>28</v>
      </c>
      <c r="M125" s="196">
        <v>5</v>
      </c>
      <c r="N125" s="198" t="s">
        <v>614</v>
      </c>
      <c r="O125" s="196">
        <v>1</v>
      </c>
      <c r="P125" s="198" t="s">
        <v>29</v>
      </c>
      <c r="Q125" s="196">
        <v>2</v>
      </c>
      <c r="R125" s="198" t="s">
        <v>71</v>
      </c>
    </row>
    <row r="126" spans="1:22" x14ac:dyDescent="0.25">
      <c r="A126" s="195">
        <v>42936</v>
      </c>
      <c r="B126" s="196">
        <v>32</v>
      </c>
      <c r="C126" s="196">
        <v>15</v>
      </c>
      <c r="D126" s="196">
        <v>21</v>
      </c>
      <c r="E126" s="196">
        <v>6</v>
      </c>
      <c r="F126" s="196">
        <v>2</v>
      </c>
      <c r="G126" s="196">
        <v>10</v>
      </c>
      <c r="H126" s="196">
        <v>2</v>
      </c>
      <c r="J126" s="196">
        <v>12</v>
      </c>
      <c r="K126" s="196">
        <v>4</v>
      </c>
      <c r="L126" s="193" t="s">
        <v>204</v>
      </c>
    </row>
    <row r="127" spans="1:22" x14ac:dyDescent="0.25">
      <c r="A127" s="195">
        <v>42937</v>
      </c>
      <c r="B127" s="196">
        <v>21</v>
      </c>
      <c r="C127" s="196">
        <v>49</v>
      </c>
      <c r="D127" s="196">
        <v>23</v>
      </c>
      <c r="E127" s="196">
        <v>2</v>
      </c>
      <c r="F127" s="196">
        <v>6</v>
      </c>
      <c r="G127" s="196">
        <v>7</v>
      </c>
      <c r="H127" s="196">
        <v>6</v>
      </c>
      <c r="J127" s="196">
        <v>4</v>
      </c>
      <c r="K127" s="196">
        <v>5</v>
      </c>
      <c r="L127" s="193" t="s">
        <v>47</v>
      </c>
      <c r="M127" s="196">
        <v>6</v>
      </c>
      <c r="N127" s="198" t="s">
        <v>100</v>
      </c>
    </row>
    <row r="128" spans="1:22" x14ac:dyDescent="0.25">
      <c r="A128" s="195">
        <v>42938</v>
      </c>
      <c r="B128" s="196">
        <v>54</v>
      </c>
      <c r="C128" s="196">
        <v>19</v>
      </c>
      <c r="D128" s="196">
        <v>5</v>
      </c>
      <c r="E128" s="196">
        <v>2</v>
      </c>
      <c r="F128" s="196">
        <v>4</v>
      </c>
      <c r="G128" s="196">
        <v>5</v>
      </c>
      <c r="H128" s="196">
        <v>5</v>
      </c>
      <c r="J128" s="196">
        <v>11</v>
      </c>
      <c r="K128" s="196">
        <v>2</v>
      </c>
      <c r="L128" s="193" t="s">
        <v>125</v>
      </c>
      <c r="M128" s="196">
        <v>1</v>
      </c>
      <c r="N128" s="198" t="s">
        <v>28</v>
      </c>
    </row>
    <row r="129" spans="1:22" x14ac:dyDescent="0.25">
      <c r="A129" s="195">
        <v>42939</v>
      </c>
      <c r="B129" s="196">
        <v>75</v>
      </c>
      <c r="C129" s="196">
        <v>34</v>
      </c>
      <c r="D129" s="196">
        <v>5</v>
      </c>
      <c r="F129" s="196">
        <v>6</v>
      </c>
      <c r="G129" s="196">
        <v>4</v>
      </c>
      <c r="I129" s="196">
        <v>3</v>
      </c>
      <c r="J129" s="196">
        <v>3</v>
      </c>
      <c r="K129" s="196">
        <v>5</v>
      </c>
      <c r="L129" s="193" t="s">
        <v>47</v>
      </c>
      <c r="M129" s="196">
        <v>3</v>
      </c>
      <c r="N129" s="198" t="s">
        <v>100</v>
      </c>
      <c r="O129" s="196">
        <v>2</v>
      </c>
      <c r="P129" s="198" t="s">
        <v>70</v>
      </c>
      <c r="Q129" s="196">
        <v>5</v>
      </c>
      <c r="R129" s="198" t="s">
        <v>66</v>
      </c>
      <c r="S129" s="196">
        <v>4</v>
      </c>
      <c r="T129" s="198" t="s">
        <v>605</v>
      </c>
      <c r="U129" s="196">
        <v>1</v>
      </c>
      <c r="V129" s="196" t="s">
        <v>125</v>
      </c>
    </row>
    <row r="130" spans="1:22" x14ac:dyDescent="0.25">
      <c r="A130" s="195">
        <v>42940</v>
      </c>
      <c r="B130" s="196">
        <v>15</v>
      </c>
      <c r="C130" s="196">
        <v>62</v>
      </c>
      <c r="D130" s="196">
        <v>18</v>
      </c>
      <c r="E130" s="196">
        <v>9</v>
      </c>
      <c r="F130" s="196">
        <v>7</v>
      </c>
      <c r="G130" s="196">
        <v>6</v>
      </c>
      <c r="H130" s="196">
        <v>4</v>
      </c>
      <c r="J130" s="196">
        <v>20</v>
      </c>
      <c r="K130" s="196">
        <v>3</v>
      </c>
      <c r="L130" s="193" t="s">
        <v>88</v>
      </c>
      <c r="M130" s="196">
        <v>4</v>
      </c>
      <c r="N130" s="198" t="s">
        <v>129</v>
      </c>
      <c r="O130" s="196">
        <v>2</v>
      </c>
      <c r="P130" s="198" t="s">
        <v>47</v>
      </c>
      <c r="Q130" s="196">
        <v>3</v>
      </c>
      <c r="R130" s="198" t="s">
        <v>28</v>
      </c>
      <c r="S130" s="196">
        <v>2</v>
      </c>
      <c r="T130" s="198" t="s">
        <v>71</v>
      </c>
    </row>
    <row r="131" spans="1:22" x14ac:dyDescent="0.25">
      <c r="A131" s="195">
        <v>42942</v>
      </c>
      <c r="B131" s="196">
        <v>37</v>
      </c>
      <c r="C131" s="196">
        <v>43</v>
      </c>
      <c r="D131" s="196">
        <v>13</v>
      </c>
      <c r="E131" s="196">
        <v>4</v>
      </c>
      <c r="F131" s="196">
        <v>7</v>
      </c>
      <c r="G131" s="196">
        <v>6</v>
      </c>
      <c r="H131" s="196">
        <v>4</v>
      </c>
      <c r="J131" s="196">
        <v>14</v>
      </c>
      <c r="K131" s="196">
        <v>2</v>
      </c>
      <c r="L131" s="193" t="s">
        <v>47</v>
      </c>
      <c r="M131" s="196">
        <v>2</v>
      </c>
      <c r="N131" s="198" t="s">
        <v>26</v>
      </c>
      <c r="O131" s="196">
        <v>1</v>
      </c>
      <c r="P131" s="198" t="s">
        <v>204</v>
      </c>
      <c r="Q131" s="196">
        <v>2</v>
      </c>
      <c r="R131" s="198" t="s">
        <v>100</v>
      </c>
    </row>
    <row r="132" spans="1:22" x14ac:dyDescent="0.25">
      <c r="A132" s="195">
        <v>42943</v>
      </c>
      <c r="B132" s="196">
        <v>43</v>
      </c>
      <c r="C132" s="196">
        <v>38</v>
      </c>
      <c r="D132" s="196">
        <v>32</v>
      </c>
      <c r="E132" s="196">
        <v>3</v>
      </c>
      <c r="F132" s="196">
        <v>3</v>
      </c>
      <c r="G132" s="196">
        <v>2</v>
      </c>
      <c r="J132" s="196">
        <v>7</v>
      </c>
      <c r="K132" s="196">
        <v>2</v>
      </c>
      <c r="L132" s="193" t="s">
        <v>47</v>
      </c>
      <c r="M132" s="196">
        <v>2</v>
      </c>
      <c r="N132" s="198" t="s">
        <v>100</v>
      </c>
    </row>
    <row r="133" spans="1:22" x14ac:dyDescent="0.25">
      <c r="A133" s="195">
        <v>42944</v>
      </c>
      <c r="B133" s="196">
        <v>27</v>
      </c>
      <c r="C133" s="196">
        <v>23</v>
      </c>
      <c r="D133" s="196">
        <v>18</v>
      </c>
      <c r="E133" s="196">
        <v>3</v>
      </c>
      <c r="F133" s="196">
        <v>5</v>
      </c>
      <c r="G133" s="196">
        <v>10</v>
      </c>
      <c r="J133" s="196">
        <v>4</v>
      </c>
      <c r="K133" s="196">
        <v>5</v>
      </c>
      <c r="L133" s="193" t="s">
        <v>47</v>
      </c>
      <c r="M133" s="196">
        <v>2</v>
      </c>
      <c r="N133" s="198" t="s">
        <v>28</v>
      </c>
    </row>
    <row r="134" spans="1:22" x14ac:dyDescent="0.25">
      <c r="A134" s="195">
        <v>42945</v>
      </c>
      <c r="B134" s="196">
        <v>49</v>
      </c>
      <c r="C134" s="196">
        <v>32</v>
      </c>
      <c r="D134" s="196">
        <v>9</v>
      </c>
      <c r="E134" s="196">
        <v>8</v>
      </c>
      <c r="F134" s="196">
        <v>5</v>
      </c>
      <c r="G134" s="196">
        <v>6</v>
      </c>
      <c r="H134" s="196">
        <v>1</v>
      </c>
      <c r="I134" s="196">
        <v>2</v>
      </c>
      <c r="J134" s="196">
        <v>7</v>
      </c>
      <c r="K134" s="196">
        <v>1</v>
      </c>
      <c r="L134" s="193" t="s">
        <v>100</v>
      </c>
      <c r="M134" s="196">
        <v>2</v>
      </c>
      <c r="N134" s="198" t="s">
        <v>74</v>
      </c>
      <c r="O134" s="196">
        <v>2</v>
      </c>
      <c r="P134" s="198" t="s">
        <v>28</v>
      </c>
      <c r="Q134" s="196">
        <v>2</v>
      </c>
      <c r="R134" s="198" t="s">
        <v>204</v>
      </c>
    </row>
    <row r="135" spans="1:22" x14ac:dyDescent="0.25">
      <c r="A135" s="195">
        <v>42946</v>
      </c>
      <c r="B135" s="196">
        <v>54</v>
      </c>
      <c r="C135" s="196">
        <v>38</v>
      </c>
      <c r="D135" s="196">
        <v>3</v>
      </c>
      <c r="E135" s="196">
        <v>4</v>
      </c>
      <c r="F135" s="196">
        <v>3</v>
      </c>
      <c r="G135" s="196">
        <v>1</v>
      </c>
      <c r="J135" s="196">
        <v>7</v>
      </c>
      <c r="K135" s="196">
        <v>15</v>
      </c>
      <c r="L135" s="193" t="s">
        <v>47</v>
      </c>
      <c r="M135" s="196">
        <v>2</v>
      </c>
      <c r="N135" s="198" t="s">
        <v>609</v>
      </c>
    </row>
    <row r="136" spans="1:22" x14ac:dyDescent="0.25">
      <c r="A136" s="195">
        <v>42947</v>
      </c>
      <c r="B136" s="196">
        <v>22</v>
      </c>
      <c r="C136" s="196">
        <v>27</v>
      </c>
      <c r="D136" s="196">
        <v>25</v>
      </c>
      <c r="E136" s="196">
        <v>17</v>
      </c>
      <c r="F136" s="196">
        <v>10</v>
      </c>
      <c r="G136" s="196">
        <v>10</v>
      </c>
      <c r="H136" s="196">
        <v>2</v>
      </c>
      <c r="J136" s="196">
        <v>17</v>
      </c>
      <c r="K136" s="196">
        <v>2</v>
      </c>
      <c r="L136" s="193" t="s">
        <v>204</v>
      </c>
      <c r="M136" s="196">
        <v>15</v>
      </c>
      <c r="N136" s="198" t="s">
        <v>113</v>
      </c>
      <c r="O136" s="196">
        <v>6</v>
      </c>
      <c r="P136" s="198" t="s">
        <v>47</v>
      </c>
      <c r="Q136" s="196">
        <v>5</v>
      </c>
      <c r="R136" s="198" t="s">
        <v>28</v>
      </c>
    </row>
    <row r="137" spans="1:22" x14ac:dyDescent="0.25">
      <c r="A137" s="195">
        <v>42949</v>
      </c>
      <c r="B137" s="196">
        <v>36</v>
      </c>
      <c r="C137" s="196">
        <v>52</v>
      </c>
      <c r="D137" s="196">
        <v>15</v>
      </c>
      <c r="E137" s="196">
        <v>8</v>
      </c>
      <c r="F137" s="196">
        <v>3</v>
      </c>
      <c r="G137" s="196">
        <v>9</v>
      </c>
      <c r="H137" s="196">
        <v>3</v>
      </c>
      <c r="J137" s="196">
        <v>28</v>
      </c>
      <c r="K137" s="196">
        <v>6</v>
      </c>
      <c r="L137" s="193" t="s">
        <v>47</v>
      </c>
      <c r="M137" s="196">
        <v>1</v>
      </c>
      <c r="N137" s="198" t="s">
        <v>28</v>
      </c>
    </row>
    <row r="138" spans="1:22" x14ac:dyDescent="0.25">
      <c r="A138" s="195">
        <v>42950</v>
      </c>
      <c r="B138" s="196">
        <v>19</v>
      </c>
      <c r="C138" s="196">
        <v>35</v>
      </c>
      <c r="D138" s="196">
        <v>17</v>
      </c>
      <c r="E138" s="196">
        <v>9</v>
      </c>
      <c r="F138" s="196">
        <v>4</v>
      </c>
      <c r="G138" s="196">
        <v>6</v>
      </c>
      <c r="H138" s="196">
        <v>2</v>
      </c>
      <c r="J138" s="196">
        <v>7</v>
      </c>
      <c r="K138" s="196">
        <v>5</v>
      </c>
      <c r="L138" s="193" t="s">
        <v>29</v>
      </c>
      <c r="M138" s="196">
        <v>2</v>
      </c>
      <c r="N138" s="198" t="s">
        <v>28</v>
      </c>
      <c r="O138" s="196">
        <v>1</v>
      </c>
      <c r="P138" s="198" t="s">
        <v>603</v>
      </c>
    </row>
    <row r="139" spans="1:22" x14ac:dyDescent="0.25">
      <c r="A139" s="195">
        <v>42951</v>
      </c>
      <c r="B139" s="196">
        <v>19</v>
      </c>
      <c r="C139" s="196">
        <v>41</v>
      </c>
      <c r="D139" s="196">
        <v>19</v>
      </c>
      <c r="E139" s="196">
        <v>9</v>
      </c>
      <c r="F139" s="196">
        <v>4</v>
      </c>
      <c r="G139" s="196">
        <v>7</v>
      </c>
      <c r="H139" s="196">
        <v>2</v>
      </c>
      <c r="J139" s="196">
        <v>8</v>
      </c>
      <c r="K139" s="196">
        <v>10</v>
      </c>
      <c r="L139" s="193" t="s">
        <v>47</v>
      </c>
      <c r="M139" s="196">
        <v>1</v>
      </c>
      <c r="N139" s="198" t="s">
        <v>100</v>
      </c>
      <c r="O139" s="196">
        <v>1</v>
      </c>
      <c r="P139" s="198" t="s">
        <v>71</v>
      </c>
    </row>
    <row r="140" spans="1:22" x14ac:dyDescent="0.25">
      <c r="A140" s="195">
        <v>42952</v>
      </c>
      <c r="B140" s="196">
        <v>44</v>
      </c>
      <c r="C140" s="196">
        <v>36</v>
      </c>
      <c r="D140" s="196">
        <v>13</v>
      </c>
      <c r="E140" s="196">
        <v>9</v>
      </c>
      <c r="G140" s="196">
        <v>3</v>
      </c>
      <c r="H140" s="196">
        <v>4</v>
      </c>
      <c r="J140" s="196">
        <v>12</v>
      </c>
      <c r="K140" s="196">
        <v>2</v>
      </c>
      <c r="L140" s="193" t="s">
        <v>204</v>
      </c>
      <c r="M140" s="196">
        <v>1</v>
      </c>
      <c r="N140" s="198" t="s">
        <v>47</v>
      </c>
    </row>
    <row r="141" spans="1:22" x14ac:dyDescent="0.25">
      <c r="A141" s="195">
        <v>42953</v>
      </c>
      <c r="B141" s="196">
        <v>50</v>
      </c>
      <c r="C141" s="196">
        <v>44</v>
      </c>
      <c r="D141" s="196">
        <v>15</v>
      </c>
      <c r="E141" s="196">
        <v>2</v>
      </c>
      <c r="F141" s="196">
        <v>16</v>
      </c>
      <c r="J141" s="196">
        <v>3</v>
      </c>
      <c r="K141" s="196">
        <v>5</v>
      </c>
      <c r="L141" s="193" t="s">
        <v>47</v>
      </c>
      <c r="M141" s="196">
        <v>1</v>
      </c>
      <c r="N141" s="198" t="s">
        <v>66</v>
      </c>
    </row>
    <row r="142" spans="1:22" x14ac:dyDescent="0.25">
      <c r="A142" s="195">
        <v>42954</v>
      </c>
      <c r="B142" s="196">
        <v>38</v>
      </c>
      <c r="C142" s="196">
        <v>69</v>
      </c>
      <c r="D142" s="196">
        <v>33</v>
      </c>
      <c r="E142" s="196">
        <v>13</v>
      </c>
      <c r="G142" s="196">
        <v>10</v>
      </c>
      <c r="H142" s="196">
        <v>13</v>
      </c>
      <c r="J142" s="196">
        <v>6</v>
      </c>
      <c r="K142" s="196">
        <v>7</v>
      </c>
      <c r="L142" s="193" t="s">
        <v>47</v>
      </c>
      <c r="M142" s="196">
        <v>2</v>
      </c>
      <c r="N142" s="198" t="s">
        <v>443</v>
      </c>
      <c r="O142" s="196">
        <v>2</v>
      </c>
      <c r="P142" s="198" t="s">
        <v>28</v>
      </c>
    </row>
    <row r="143" spans="1:22" x14ac:dyDescent="0.25">
      <c r="A143" s="195">
        <v>42956</v>
      </c>
      <c r="B143" s="196">
        <v>52</v>
      </c>
      <c r="C143" s="196">
        <v>54</v>
      </c>
      <c r="D143" s="196">
        <v>49</v>
      </c>
      <c r="E143" s="196">
        <v>10</v>
      </c>
      <c r="F143" s="196">
        <v>3</v>
      </c>
      <c r="G143" s="196">
        <v>19</v>
      </c>
      <c r="H143" s="196">
        <v>2</v>
      </c>
      <c r="J143" s="196">
        <v>11</v>
      </c>
      <c r="K143" s="196">
        <v>2</v>
      </c>
      <c r="L143" s="193" t="s">
        <v>615</v>
      </c>
      <c r="M143" s="196">
        <v>2</v>
      </c>
      <c r="N143" s="198" t="s">
        <v>113</v>
      </c>
      <c r="O143" s="196">
        <v>2</v>
      </c>
      <c r="P143" s="198" t="s">
        <v>100</v>
      </c>
      <c r="Q143" s="196">
        <v>1</v>
      </c>
      <c r="R143" s="198" t="s">
        <v>28</v>
      </c>
    </row>
    <row r="144" spans="1:22" x14ac:dyDescent="0.25">
      <c r="A144" s="195">
        <v>42957</v>
      </c>
      <c r="B144" s="196">
        <v>33</v>
      </c>
      <c r="C144" s="196">
        <v>45</v>
      </c>
      <c r="D144" s="196">
        <v>45</v>
      </c>
      <c r="E144" s="196">
        <v>18</v>
      </c>
      <c r="F144" s="196">
        <v>2</v>
      </c>
      <c r="H144" s="196">
        <v>10</v>
      </c>
      <c r="J144" s="196">
        <v>7</v>
      </c>
      <c r="K144" s="196">
        <v>9</v>
      </c>
      <c r="L144" s="193" t="s">
        <v>47</v>
      </c>
      <c r="M144" s="196">
        <v>1</v>
      </c>
      <c r="N144" s="198" t="s">
        <v>624</v>
      </c>
      <c r="O144" s="196">
        <v>2</v>
      </c>
      <c r="P144" s="198" t="s">
        <v>204</v>
      </c>
    </row>
    <row r="145" spans="1:22" x14ac:dyDescent="0.25">
      <c r="A145" s="195">
        <v>42958</v>
      </c>
      <c r="B145" s="196">
        <v>30</v>
      </c>
      <c r="C145" s="196">
        <v>23</v>
      </c>
      <c r="D145" s="196">
        <v>10</v>
      </c>
      <c r="E145" s="196">
        <v>4</v>
      </c>
      <c r="G145" s="196">
        <v>3</v>
      </c>
      <c r="J145" s="196">
        <v>12</v>
      </c>
      <c r="K145" s="196">
        <v>2</v>
      </c>
      <c r="L145" s="193" t="s">
        <v>28</v>
      </c>
    </row>
    <row r="146" spans="1:22" x14ac:dyDescent="0.25">
      <c r="A146" s="195">
        <v>42959</v>
      </c>
      <c r="B146" s="196">
        <v>86</v>
      </c>
      <c r="C146" s="196">
        <v>30</v>
      </c>
      <c r="D146" s="196">
        <v>8</v>
      </c>
      <c r="E146" s="196">
        <v>7</v>
      </c>
      <c r="F146" s="196">
        <v>1</v>
      </c>
      <c r="G146" s="196">
        <v>6</v>
      </c>
      <c r="H146" s="196">
        <v>2</v>
      </c>
      <c r="J146" s="196">
        <v>2</v>
      </c>
      <c r="K146" s="196">
        <v>1</v>
      </c>
      <c r="L146" s="193" t="s">
        <v>47</v>
      </c>
      <c r="M146" s="196">
        <v>1</v>
      </c>
      <c r="N146" s="198" t="s">
        <v>443</v>
      </c>
    </row>
    <row r="147" spans="1:22" x14ac:dyDescent="0.25">
      <c r="A147" s="195">
        <v>42960</v>
      </c>
      <c r="B147" s="196">
        <v>91</v>
      </c>
      <c r="C147" s="196">
        <v>35</v>
      </c>
      <c r="D147" s="196">
        <v>4</v>
      </c>
      <c r="E147" s="196">
        <v>8</v>
      </c>
      <c r="G147" s="196">
        <v>2</v>
      </c>
      <c r="H147" s="196">
        <v>4</v>
      </c>
      <c r="J147" s="196">
        <v>2</v>
      </c>
      <c r="K147" s="196">
        <v>3</v>
      </c>
      <c r="L147" s="193" t="s">
        <v>47</v>
      </c>
      <c r="M147" s="196">
        <v>1</v>
      </c>
      <c r="N147" s="198" t="s">
        <v>22</v>
      </c>
      <c r="O147" s="196">
        <v>2</v>
      </c>
      <c r="P147" s="198" t="s">
        <v>28</v>
      </c>
      <c r="Q147" s="196">
        <v>1</v>
      </c>
      <c r="R147" s="198" t="s">
        <v>113</v>
      </c>
      <c r="S147" s="196">
        <v>2</v>
      </c>
      <c r="T147" s="198" t="s">
        <v>625</v>
      </c>
      <c r="U147" s="196">
        <v>2</v>
      </c>
      <c r="V147" s="196" t="s">
        <v>71</v>
      </c>
    </row>
    <row r="148" spans="1:22" x14ac:dyDescent="0.25">
      <c r="A148" s="195">
        <v>42961</v>
      </c>
      <c r="B148" s="196">
        <v>124</v>
      </c>
      <c r="C148" s="196">
        <v>42</v>
      </c>
      <c r="D148" s="196">
        <v>19</v>
      </c>
      <c r="E148" s="196">
        <v>4</v>
      </c>
      <c r="F148" s="196">
        <v>3</v>
      </c>
      <c r="G148" s="196">
        <v>4</v>
      </c>
      <c r="H148" s="196">
        <v>2</v>
      </c>
      <c r="J148" s="196">
        <v>11</v>
      </c>
      <c r="K148" s="196">
        <v>4</v>
      </c>
      <c r="L148" s="193" t="s">
        <v>47</v>
      </c>
      <c r="M148" s="196">
        <v>2</v>
      </c>
      <c r="N148" s="198" t="s">
        <v>615</v>
      </c>
    </row>
    <row r="149" spans="1:22" x14ac:dyDescent="0.25">
      <c r="A149" s="195">
        <v>42963</v>
      </c>
      <c r="B149" s="196">
        <v>67</v>
      </c>
      <c r="C149" s="196">
        <v>58</v>
      </c>
      <c r="D149" s="196">
        <v>24</v>
      </c>
      <c r="E149" s="196">
        <v>5</v>
      </c>
      <c r="G149" s="196">
        <v>11</v>
      </c>
      <c r="H149" s="196">
        <v>17</v>
      </c>
      <c r="J149" s="196">
        <v>6</v>
      </c>
      <c r="L149" s="193"/>
    </row>
    <row r="150" spans="1:22" x14ac:dyDescent="0.25">
      <c r="A150" s="195">
        <v>42964</v>
      </c>
      <c r="B150" s="196">
        <v>61</v>
      </c>
      <c r="C150" s="196">
        <v>45</v>
      </c>
      <c r="D150" s="196">
        <v>21</v>
      </c>
      <c r="E150" s="196">
        <v>4</v>
      </c>
      <c r="G150" s="196">
        <v>3</v>
      </c>
      <c r="H150" s="196">
        <v>16</v>
      </c>
      <c r="K150" s="196">
        <v>7</v>
      </c>
      <c r="L150" s="193" t="s">
        <v>47</v>
      </c>
      <c r="M150" s="196">
        <v>2</v>
      </c>
      <c r="N150" s="198" t="s">
        <v>28</v>
      </c>
    </row>
    <row r="151" spans="1:22" x14ac:dyDescent="0.25">
      <c r="A151" s="195">
        <v>42965</v>
      </c>
      <c r="B151" s="196">
        <v>73</v>
      </c>
      <c r="C151" s="196">
        <v>48</v>
      </c>
      <c r="D151" s="196">
        <v>40</v>
      </c>
      <c r="E151" s="196">
        <v>6</v>
      </c>
      <c r="F151" s="196">
        <v>3</v>
      </c>
      <c r="G151" s="196">
        <v>7</v>
      </c>
      <c r="H151" s="196">
        <v>4</v>
      </c>
      <c r="J151" s="196">
        <v>9</v>
      </c>
      <c r="K151" s="196">
        <v>4</v>
      </c>
      <c r="L151" s="193" t="s">
        <v>79</v>
      </c>
      <c r="M151" s="196">
        <v>1</v>
      </c>
      <c r="N151" s="198" t="s">
        <v>627</v>
      </c>
    </row>
    <row r="152" spans="1:22" x14ac:dyDescent="0.25">
      <c r="A152" s="195">
        <v>42966</v>
      </c>
      <c r="B152" s="196">
        <v>79</v>
      </c>
      <c r="C152" s="196">
        <v>12</v>
      </c>
      <c r="D152" s="196">
        <v>10</v>
      </c>
      <c r="E152" s="196">
        <v>1</v>
      </c>
      <c r="F152" s="196">
        <v>1</v>
      </c>
      <c r="H152" s="196">
        <v>3</v>
      </c>
      <c r="J152" s="196">
        <v>5</v>
      </c>
      <c r="K152" s="196">
        <v>7</v>
      </c>
      <c r="L152" s="193" t="s">
        <v>71</v>
      </c>
      <c r="M152" s="196">
        <v>1</v>
      </c>
      <c r="N152" s="198" t="s">
        <v>28</v>
      </c>
    </row>
    <row r="153" spans="1:22" x14ac:dyDescent="0.25">
      <c r="A153" s="195">
        <v>42967</v>
      </c>
      <c r="B153" s="196">
        <v>104</v>
      </c>
      <c r="C153" s="196">
        <v>34</v>
      </c>
      <c r="D153" s="196">
        <v>26</v>
      </c>
      <c r="F153" s="196">
        <v>5</v>
      </c>
      <c r="G153" s="196">
        <v>4</v>
      </c>
      <c r="H153" s="196">
        <v>3</v>
      </c>
      <c r="I153" s="196">
        <v>1</v>
      </c>
      <c r="J153" s="196">
        <v>8</v>
      </c>
      <c r="K153" s="196">
        <v>2</v>
      </c>
      <c r="L153" s="193" t="s">
        <v>616</v>
      </c>
      <c r="M153" s="196">
        <v>2</v>
      </c>
      <c r="N153" s="198" t="s">
        <v>113</v>
      </c>
      <c r="O153" s="196">
        <v>2</v>
      </c>
      <c r="P153" s="198" t="s">
        <v>100</v>
      </c>
      <c r="Q153" s="196">
        <v>1</v>
      </c>
      <c r="R153" s="198" t="s">
        <v>28</v>
      </c>
    </row>
    <row r="154" spans="1:22" x14ac:dyDescent="0.25">
      <c r="A154" s="195">
        <v>42968</v>
      </c>
      <c r="B154" s="196">
        <v>64</v>
      </c>
      <c r="C154" s="196">
        <v>20</v>
      </c>
      <c r="D154" s="196">
        <v>23</v>
      </c>
      <c r="E154" s="196">
        <v>11</v>
      </c>
      <c r="F154" s="196">
        <v>3</v>
      </c>
      <c r="G154" s="196">
        <v>3</v>
      </c>
      <c r="H154" s="196">
        <v>2</v>
      </c>
      <c r="J154" s="196">
        <v>4</v>
      </c>
      <c r="K154" s="196">
        <v>1</v>
      </c>
      <c r="L154" s="193" t="s">
        <v>614</v>
      </c>
      <c r="M154" s="196">
        <v>1</v>
      </c>
      <c r="N154" s="198" t="s">
        <v>100</v>
      </c>
    </row>
    <row r="155" spans="1:22" x14ac:dyDescent="0.25">
      <c r="A155" s="195">
        <v>42970</v>
      </c>
      <c r="B155" s="196">
        <v>83</v>
      </c>
      <c r="C155" s="196">
        <v>28</v>
      </c>
      <c r="D155" s="196">
        <v>30</v>
      </c>
      <c r="E155" s="196">
        <v>12</v>
      </c>
      <c r="F155" s="196">
        <v>1</v>
      </c>
      <c r="G155" s="196">
        <v>5</v>
      </c>
      <c r="H155" s="196">
        <v>4</v>
      </c>
      <c r="I155" s="196">
        <v>1</v>
      </c>
      <c r="J155" s="196">
        <v>2</v>
      </c>
      <c r="K155" s="196">
        <v>3</v>
      </c>
      <c r="L155" s="193" t="s">
        <v>28</v>
      </c>
      <c r="M155" s="196">
        <v>3</v>
      </c>
      <c r="N155" s="198" t="s">
        <v>43</v>
      </c>
      <c r="O155" s="196">
        <v>2</v>
      </c>
      <c r="P155" s="198" t="s">
        <v>113</v>
      </c>
    </row>
    <row r="156" spans="1:22" x14ac:dyDescent="0.25">
      <c r="A156" s="195">
        <v>42971</v>
      </c>
      <c r="B156" s="196">
        <v>60</v>
      </c>
      <c r="C156" s="196">
        <v>18</v>
      </c>
      <c r="D156" s="196">
        <v>17</v>
      </c>
      <c r="E156" s="196">
        <v>3</v>
      </c>
      <c r="G156" s="196">
        <v>2</v>
      </c>
      <c r="H156" s="196">
        <v>6</v>
      </c>
      <c r="J156" s="196">
        <v>8</v>
      </c>
      <c r="K156" s="196">
        <v>6</v>
      </c>
      <c r="L156" s="193" t="s">
        <v>28</v>
      </c>
      <c r="M156" s="196">
        <v>2</v>
      </c>
      <c r="N156" s="198" t="s">
        <v>85</v>
      </c>
    </row>
    <row r="157" spans="1:22" x14ac:dyDescent="0.25">
      <c r="A157" s="195">
        <v>42972</v>
      </c>
      <c r="B157" s="196">
        <v>67</v>
      </c>
      <c r="C157" s="196">
        <v>29</v>
      </c>
      <c r="D157" s="196">
        <v>16</v>
      </c>
      <c r="E157" s="196">
        <v>10</v>
      </c>
      <c r="G157" s="196">
        <v>13</v>
      </c>
      <c r="H157" s="196">
        <v>4</v>
      </c>
      <c r="I157" s="196">
        <v>1</v>
      </c>
      <c r="J157" s="196">
        <v>8</v>
      </c>
      <c r="K157" s="196">
        <v>1</v>
      </c>
      <c r="L157" s="193" t="s">
        <v>47</v>
      </c>
    </row>
    <row r="158" spans="1:22" x14ac:dyDescent="0.25">
      <c r="A158" s="195">
        <v>42973</v>
      </c>
      <c r="B158" s="196">
        <v>56</v>
      </c>
      <c r="C158" s="196">
        <v>13</v>
      </c>
      <c r="D158" s="196">
        <v>25</v>
      </c>
      <c r="E158" s="196">
        <v>3</v>
      </c>
      <c r="F158" s="196">
        <v>4</v>
      </c>
      <c r="J158" s="196">
        <v>1</v>
      </c>
      <c r="K158" s="196">
        <v>1</v>
      </c>
      <c r="L158" s="193" t="s">
        <v>28</v>
      </c>
      <c r="M158" s="196">
        <v>2</v>
      </c>
      <c r="N158" s="198" t="s">
        <v>47</v>
      </c>
      <c r="O158" s="196">
        <v>2</v>
      </c>
      <c r="P158" s="198" t="s">
        <v>71</v>
      </c>
    </row>
    <row r="159" spans="1:22" x14ac:dyDescent="0.25">
      <c r="A159" s="195">
        <v>42974</v>
      </c>
      <c r="B159" s="196">
        <v>54</v>
      </c>
      <c r="C159" s="196">
        <v>13</v>
      </c>
      <c r="D159" s="196">
        <v>11</v>
      </c>
      <c r="E159" s="196">
        <v>2</v>
      </c>
      <c r="F159" s="196">
        <v>2</v>
      </c>
      <c r="G159" s="196">
        <v>4</v>
      </c>
      <c r="J159" s="196">
        <v>5</v>
      </c>
      <c r="K159" s="196">
        <v>4</v>
      </c>
      <c r="L159" s="193" t="s">
        <v>28</v>
      </c>
    </row>
    <row r="160" spans="1:22" x14ac:dyDescent="0.25">
      <c r="A160" s="195">
        <v>42975</v>
      </c>
      <c r="B160" s="196">
        <v>57</v>
      </c>
      <c r="C160" s="196">
        <v>25</v>
      </c>
      <c r="D160" s="196">
        <v>18</v>
      </c>
      <c r="E160" s="196">
        <v>5</v>
      </c>
      <c r="F160" s="196">
        <v>1</v>
      </c>
      <c r="G160" s="196">
        <v>2</v>
      </c>
      <c r="H160" s="196">
        <v>3</v>
      </c>
      <c r="J160" s="196">
        <v>4</v>
      </c>
      <c r="K160" s="196">
        <v>2</v>
      </c>
      <c r="L160" s="193" t="s">
        <v>28</v>
      </c>
      <c r="M160" s="196">
        <v>1</v>
      </c>
      <c r="N160" s="198" t="s">
        <v>29</v>
      </c>
    </row>
    <row r="161" spans="1:22" x14ac:dyDescent="0.25">
      <c r="A161" s="195">
        <v>42977</v>
      </c>
      <c r="B161" s="196">
        <v>38</v>
      </c>
      <c r="C161" s="196">
        <v>14</v>
      </c>
      <c r="D161" s="196">
        <v>27</v>
      </c>
      <c r="E161" s="196">
        <v>9</v>
      </c>
      <c r="G161" s="196">
        <v>2</v>
      </c>
      <c r="J161" s="196">
        <v>3</v>
      </c>
      <c r="K161" s="196">
        <v>1</v>
      </c>
      <c r="L161" s="193" t="s">
        <v>624</v>
      </c>
    </row>
    <row r="162" spans="1:22" x14ac:dyDescent="0.25">
      <c r="A162" s="195">
        <v>42978</v>
      </c>
      <c r="B162" s="196">
        <v>21</v>
      </c>
      <c r="C162" s="196">
        <v>22</v>
      </c>
      <c r="D162" s="196">
        <v>32</v>
      </c>
      <c r="E162" s="196">
        <v>8</v>
      </c>
      <c r="G162" s="196">
        <v>5</v>
      </c>
      <c r="H162" s="196">
        <v>8</v>
      </c>
      <c r="J162" s="196">
        <v>1</v>
      </c>
      <c r="K162" s="196">
        <v>1</v>
      </c>
      <c r="L162" s="193" t="s">
        <v>28</v>
      </c>
      <c r="M162" s="196">
        <v>2</v>
      </c>
      <c r="N162" s="198" t="s">
        <v>100</v>
      </c>
      <c r="O162" s="196">
        <v>2</v>
      </c>
      <c r="P162" s="198" t="s">
        <v>22</v>
      </c>
      <c r="Q162" s="196">
        <v>2</v>
      </c>
      <c r="R162" s="198" t="s">
        <v>69</v>
      </c>
    </row>
    <row r="163" spans="1:22" x14ac:dyDescent="0.25">
      <c r="A163" s="195">
        <v>42979</v>
      </c>
      <c r="B163" s="196">
        <v>52</v>
      </c>
      <c r="C163" s="196">
        <v>16</v>
      </c>
      <c r="D163" s="196">
        <v>27</v>
      </c>
      <c r="E163" s="196">
        <v>8</v>
      </c>
      <c r="F163" s="196">
        <v>9</v>
      </c>
      <c r="G163" s="196">
        <v>6</v>
      </c>
      <c r="H163" s="196">
        <v>2</v>
      </c>
      <c r="J163" s="196">
        <v>7</v>
      </c>
      <c r="K163" s="196">
        <v>2</v>
      </c>
      <c r="L163" s="193" t="s">
        <v>28</v>
      </c>
      <c r="M163" s="196">
        <v>1</v>
      </c>
      <c r="N163" s="198" t="s">
        <v>71</v>
      </c>
    </row>
    <row r="164" spans="1:22" x14ac:dyDescent="0.25">
      <c r="A164" s="195">
        <v>42980</v>
      </c>
      <c r="B164" s="196">
        <v>52</v>
      </c>
      <c r="C164" s="196">
        <v>12</v>
      </c>
      <c r="D164" s="196">
        <v>22</v>
      </c>
      <c r="E164" s="196">
        <v>3</v>
      </c>
      <c r="I164" s="196">
        <v>3</v>
      </c>
      <c r="J164" s="196">
        <v>4</v>
      </c>
      <c r="K164" s="196">
        <v>2</v>
      </c>
      <c r="L164" s="193" t="s">
        <v>617</v>
      </c>
    </row>
    <row r="165" spans="1:22" x14ac:dyDescent="0.25">
      <c r="A165" s="195">
        <v>42981</v>
      </c>
      <c r="B165" s="196">
        <v>62</v>
      </c>
      <c r="C165" s="196">
        <v>27</v>
      </c>
      <c r="D165" s="196">
        <v>14</v>
      </c>
      <c r="E165" s="196">
        <v>2</v>
      </c>
      <c r="G165" s="196">
        <v>1</v>
      </c>
      <c r="H165" s="196">
        <v>1</v>
      </c>
      <c r="J165" s="196">
        <v>2</v>
      </c>
      <c r="L165" s="193"/>
    </row>
    <row r="166" spans="1:22" x14ac:dyDescent="0.25">
      <c r="A166" s="195">
        <v>42982</v>
      </c>
      <c r="B166" s="196">
        <v>35</v>
      </c>
      <c r="C166" s="196">
        <v>23</v>
      </c>
      <c r="D166" s="196">
        <v>42</v>
      </c>
      <c r="E166" s="196">
        <v>2</v>
      </c>
      <c r="F166" s="196">
        <v>3</v>
      </c>
      <c r="H166" s="196">
        <v>2</v>
      </c>
      <c r="I166" s="196">
        <v>2</v>
      </c>
      <c r="J166" s="196">
        <v>2</v>
      </c>
      <c r="K166" s="196">
        <v>2</v>
      </c>
      <c r="L166" s="193" t="s">
        <v>28</v>
      </c>
    </row>
    <row r="167" spans="1:22" x14ac:dyDescent="0.25">
      <c r="A167" s="195">
        <v>42984</v>
      </c>
      <c r="B167" s="196">
        <v>25</v>
      </c>
      <c r="C167" s="196">
        <v>24</v>
      </c>
      <c r="D167" s="196">
        <v>27</v>
      </c>
      <c r="E167" s="196">
        <v>2</v>
      </c>
      <c r="H167" s="196">
        <v>2</v>
      </c>
      <c r="J167" s="196">
        <v>2</v>
      </c>
      <c r="K167" s="196">
        <v>1</v>
      </c>
      <c r="L167" s="193" t="s">
        <v>100</v>
      </c>
    </row>
    <row r="168" spans="1:22" x14ac:dyDescent="0.25">
      <c r="A168" s="195">
        <v>42985</v>
      </c>
      <c r="B168" s="196">
        <v>30</v>
      </c>
      <c r="C168" s="196">
        <v>28</v>
      </c>
      <c r="D168" s="196">
        <v>32</v>
      </c>
      <c r="E168" s="196">
        <v>4</v>
      </c>
      <c r="H168" s="196">
        <v>2</v>
      </c>
      <c r="J168" s="196">
        <v>1</v>
      </c>
      <c r="K168" s="196">
        <v>2</v>
      </c>
      <c r="L168" s="193" t="s">
        <v>47</v>
      </c>
    </row>
    <row r="169" spans="1:22" x14ac:dyDescent="0.25">
      <c r="A169" s="195">
        <v>42986</v>
      </c>
      <c r="B169" s="196">
        <v>30</v>
      </c>
      <c r="C169" s="196">
        <v>18</v>
      </c>
      <c r="D169" s="196">
        <v>37</v>
      </c>
      <c r="E169" s="196">
        <v>13</v>
      </c>
      <c r="J169" s="196">
        <v>2</v>
      </c>
      <c r="L169" s="193"/>
    </row>
    <row r="170" spans="1:22" x14ac:dyDescent="0.25">
      <c r="A170" s="195">
        <v>42987</v>
      </c>
      <c r="B170" s="196">
        <v>22</v>
      </c>
      <c r="C170" s="196">
        <v>10</v>
      </c>
      <c r="D170" s="196">
        <v>12</v>
      </c>
      <c r="E170" s="196">
        <v>2</v>
      </c>
      <c r="G170" s="196">
        <v>2</v>
      </c>
      <c r="K170" s="196">
        <v>2</v>
      </c>
      <c r="L170" s="193" t="s">
        <v>47</v>
      </c>
      <c r="M170" s="196">
        <v>3</v>
      </c>
      <c r="N170" s="198" t="s">
        <v>113</v>
      </c>
    </row>
    <row r="171" spans="1:22" x14ac:dyDescent="0.25">
      <c r="A171" s="195">
        <v>42988</v>
      </c>
      <c r="B171" s="196">
        <v>35</v>
      </c>
      <c r="C171" s="196">
        <v>42</v>
      </c>
      <c r="D171" s="196">
        <v>8</v>
      </c>
      <c r="E171" s="196">
        <v>8</v>
      </c>
      <c r="G171" s="196">
        <v>2</v>
      </c>
      <c r="J171" s="196">
        <v>5</v>
      </c>
      <c r="K171" s="196">
        <v>4</v>
      </c>
      <c r="L171" s="193" t="s">
        <v>71</v>
      </c>
    </row>
    <row r="172" spans="1:22" x14ac:dyDescent="0.25">
      <c r="A172" s="195">
        <v>42989</v>
      </c>
      <c r="B172" s="196">
        <v>38</v>
      </c>
      <c r="C172" s="196">
        <v>20</v>
      </c>
      <c r="D172" s="196">
        <v>27</v>
      </c>
      <c r="E172" s="196">
        <v>12</v>
      </c>
      <c r="F172" s="196">
        <v>6</v>
      </c>
      <c r="G172" s="196">
        <v>5</v>
      </c>
      <c r="H172" s="196">
        <v>2</v>
      </c>
      <c r="J172" s="196">
        <v>4</v>
      </c>
      <c r="K172" s="196">
        <v>2</v>
      </c>
      <c r="L172" s="193" t="s">
        <v>28</v>
      </c>
    </row>
    <row r="173" spans="1:22" x14ac:dyDescent="0.25">
      <c r="A173" s="195">
        <v>42991</v>
      </c>
      <c r="B173" s="196">
        <v>39</v>
      </c>
      <c r="C173" s="196">
        <v>24</v>
      </c>
      <c r="D173" s="196">
        <v>13</v>
      </c>
      <c r="E173" s="196">
        <v>16</v>
      </c>
      <c r="F173" s="196">
        <v>6</v>
      </c>
      <c r="G173" s="196">
        <v>1</v>
      </c>
      <c r="I173" s="196">
        <v>2</v>
      </c>
      <c r="J173" s="196">
        <v>2</v>
      </c>
      <c r="K173" s="196">
        <v>1</v>
      </c>
      <c r="L173" s="193" t="s">
        <v>28</v>
      </c>
    </row>
    <row r="174" spans="1:22" x14ac:dyDescent="0.25">
      <c r="A174" s="195">
        <v>42992</v>
      </c>
      <c r="B174" s="196">
        <v>10</v>
      </c>
      <c r="C174" s="196">
        <v>18</v>
      </c>
      <c r="D174" s="196">
        <v>28</v>
      </c>
      <c r="E174" s="196">
        <v>19</v>
      </c>
      <c r="F174" s="196">
        <v>3</v>
      </c>
      <c r="G174" s="196">
        <v>2</v>
      </c>
      <c r="H174" s="196">
        <v>3</v>
      </c>
      <c r="I174" s="196">
        <v>10</v>
      </c>
      <c r="J174" s="196">
        <v>1</v>
      </c>
      <c r="K174" s="196">
        <v>2</v>
      </c>
      <c r="L174" s="193" t="s">
        <v>22</v>
      </c>
      <c r="M174" s="196">
        <v>4</v>
      </c>
      <c r="N174" s="198" t="s">
        <v>28</v>
      </c>
      <c r="O174" s="196">
        <v>2</v>
      </c>
      <c r="P174" s="198" t="s">
        <v>47</v>
      </c>
      <c r="Q174" s="196">
        <v>1</v>
      </c>
      <c r="R174" s="198" t="s">
        <v>73</v>
      </c>
      <c r="S174" s="196">
        <v>2</v>
      </c>
      <c r="T174" s="198" t="s">
        <v>100</v>
      </c>
      <c r="U174" s="196">
        <v>9</v>
      </c>
      <c r="V174" s="196" t="s">
        <v>18</v>
      </c>
    </row>
    <row r="175" spans="1:22" x14ac:dyDescent="0.25">
      <c r="A175" s="195">
        <v>42993</v>
      </c>
      <c r="B175" s="196">
        <v>16</v>
      </c>
      <c r="C175" s="196">
        <v>19</v>
      </c>
      <c r="D175" s="196">
        <v>13</v>
      </c>
      <c r="E175" s="196">
        <v>6</v>
      </c>
      <c r="F175" s="196">
        <v>2</v>
      </c>
      <c r="H175" s="196">
        <v>1</v>
      </c>
      <c r="I175" s="196">
        <v>1</v>
      </c>
      <c r="J175" s="196">
        <v>20</v>
      </c>
      <c r="K175" s="196">
        <v>1</v>
      </c>
      <c r="L175" s="193" t="s">
        <v>79</v>
      </c>
      <c r="M175" s="196">
        <v>1</v>
      </c>
      <c r="N175" s="198" t="s">
        <v>100</v>
      </c>
      <c r="O175" s="196">
        <v>3</v>
      </c>
      <c r="P175" s="198" t="s">
        <v>28</v>
      </c>
      <c r="Q175" s="196">
        <v>1</v>
      </c>
      <c r="R175" s="198" t="s">
        <v>111</v>
      </c>
    </row>
    <row r="176" spans="1:22" x14ac:dyDescent="0.25">
      <c r="A176" s="195">
        <v>42994</v>
      </c>
      <c r="B176" s="196">
        <v>36</v>
      </c>
      <c r="C176" s="196">
        <v>19</v>
      </c>
      <c r="D176" s="196">
        <v>12</v>
      </c>
      <c r="E176" s="196">
        <v>13</v>
      </c>
      <c r="F176" s="196">
        <v>2</v>
      </c>
      <c r="G176" s="196">
        <v>1</v>
      </c>
      <c r="H176" s="196">
        <v>5</v>
      </c>
      <c r="I176" s="196">
        <v>4</v>
      </c>
      <c r="J176" s="196">
        <v>5</v>
      </c>
      <c r="K176" s="196">
        <v>2</v>
      </c>
      <c r="L176" s="193" t="s">
        <v>28</v>
      </c>
      <c r="M176" s="196">
        <v>2</v>
      </c>
      <c r="N176" s="198" t="s">
        <v>26</v>
      </c>
      <c r="O176" s="196">
        <v>2</v>
      </c>
      <c r="P176" s="198" t="s">
        <v>22</v>
      </c>
    </row>
    <row r="177" spans="1:16" x14ac:dyDescent="0.25">
      <c r="A177" s="195">
        <v>42995</v>
      </c>
      <c r="B177" s="196">
        <v>60</v>
      </c>
      <c r="C177" s="196">
        <v>11</v>
      </c>
      <c r="D177" s="196">
        <v>14</v>
      </c>
      <c r="E177" s="196">
        <v>10</v>
      </c>
      <c r="F177" s="196">
        <v>5</v>
      </c>
      <c r="I177" s="196">
        <v>2</v>
      </c>
      <c r="J177" s="196">
        <v>6</v>
      </c>
      <c r="K177" s="196">
        <v>1</v>
      </c>
      <c r="L177" s="193" t="s">
        <v>47</v>
      </c>
    </row>
    <row r="178" spans="1:16" x14ac:dyDescent="0.25">
      <c r="A178" s="195">
        <v>42996</v>
      </c>
      <c r="B178" s="196">
        <v>15</v>
      </c>
      <c r="C178" s="196">
        <v>29</v>
      </c>
      <c r="D178" s="196">
        <v>27</v>
      </c>
      <c r="E178" s="196">
        <v>6</v>
      </c>
      <c r="F178" s="196">
        <v>2</v>
      </c>
      <c r="H178" s="196">
        <v>1</v>
      </c>
      <c r="J178" s="196">
        <v>1</v>
      </c>
      <c r="K178" s="196">
        <v>1</v>
      </c>
      <c r="L178" s="193" t="s">
        <v>22</v>
      </c>
    </row>
    <row r="179" spans="1:16" x14ac:dyDescent="0.25">
      <c r="A179" s="195">
        <v>42998</v>
      </c>
      <c r="B179" s="196">
        <v>27</v>
      </c>
      <c r="C179" s="196">
        <v>22</v>
      </c>
      <c r="D179" s="196">
        <v>36</v>
      </c>
      <c r="E179" s="196">
        <v>9</v>
      </c>
      <c r="F179" s="196">
        <v>2</v>
      </c>
      <c r="G179" s="196">
        <v>6</v>
      </c>
      <c r="I179" s="196">
        <v>2</v>
      </c>
      <c r="J179" s="196">
        <v>1</v>
      </c>
      <c r="K179" s="196">
        <v>2</v>
      </c>
      <c r="L179" s="193" t="s">
        <v>79</v>
      </c>
      <c r="M179" s="196">
        <v>2</v>
      </c>
      <c r="N179" s="198" t="s">
        <v>47</v>
      </c>
    </row>
    <row r="180" spans="1:16" x14ac:dyDescent="0.25">
      <c r="A180" s="195">
        <v>42999</v>
      </c>
      <c r="B180" s="196">
        <v>22</v>
      </c>
      <c r="C180" s="196">
        <v>3</v>
      </c>
      <c r="D180" s="196">
        <v>33</v>
      </c>
      <c r="E180" s="196">
        <v>5</v>
      </c>
      <c r="F180" s="196">
        <v>2</v>
      </c>
      <c r="G180" s="196">
        <v>3</v>
      </c>
      <c r="I180" s="196">
        <v>1</v>
      </c>
      <c r="J180" s="196">
        <v>4</v>
      </c>
      <c r="K180" s="196">
        <v>1</v>
      </c>
      <c r="L180" s="193" t="s">
        <v>113</v>
      </c>
    </row>
    <row r="181" spans="1:16" x14ac:dyDescent="0.25">
      <c r="A181" s="195">
        <v>43000</v>
      </c>
      <c r="B181" s="196">
        <v>7</v>
      </c>
      <c r="C181" s="196">
        <v>11</v>
      </c>
      <c r="D181" s="196">
        <v>18</v>
      </c>
      <c r="E181" s="196">
        <v>4</v>
      </c>
      <c r="F181" s="196">
        <v>2</v>
      </c>
      <c r="I181" s="196">
        <v>1</v>
      </c>
      <c r="J181" s="196">
        <v>1</v>
      </c>
      <c r="K181" s="196">
        <v>2</v>
      </c>
      <c r="L181" s="193" t="s">
        <v>88</v>
      </c>
      <c r="M181" s="196">
        <v>3</v>
      </c>
      <c r="N181" s="198" t="s">
        <v>100</v>
      </c>
      <c r="O181" s="196">
        <v>2</v>
      </c>
      <c r="P181" s="198" t="s">
        <v>611</v>
      </c>
    </row>
    <row r="182" spans="1:16" x14ac:dyDescent="0.25">
      <c r="A182" s="195">
        <v>43001</v>
      </c>
      <c r="B182" s="196">
        <v>65</v>
      </c>
      <c r="C182" s="196">
        <v>7</v>
      </c>
      <c r="D182" s="196">
        <v>15</v>
      </c>
      <c r="E182" s="196">
        <v>5</v>
      </c>
      <c r="F182" s="196">
        <v>2</v>
      </c>
      <c r="H182" s="196">
        <v>1</v>
      </c>
      <c r="J182" s="196">
        <v>7</v>
      </c>
      <c r="K182" s="196">
        <v>3</v>
      </c>
      <c r="L182" s="193" t="s">
        <v>43</v>
      </c>
      <c r="M182" s="196">
        <v>3</v>
      </c>
      <c r="N182" s="198" t="s">
        <v>113</v>
      </c>
    </row>
    <row r="183" spans="1:16" x14ac:dyDescent="0.25">
      <c r="A183" s="195">
        <v>43002</v>
      </c>
      <c r="B183" s="196">
        <v>93</v>
      </c>
      <c r="C183" s="196">
        <v>6</v>
      </c>
      <c r="D183" s="196">
        <v>7</v>
      </c>
      <c r="E183" s="196">
        <v>2</v>
      </c>
      <c r="J183" s="196">
        <v>6</v>
      </c>
      <c r="K183" s="196">
        <v>2</v>
      </c>
      <c r="L183" s="193" t="s">
        <v>28</v>
      </c>
      <c r="M183" s="196">
        <v>1</v>
      </c>
      <c r="N183" s="198" t="s">
        <v>22</v>
      </c>
    </row>
    <row r="184" spans="1:16" x14ac:dyDescent="0.25">
      <c r="A184" s="195">
        <v>43003</v>
      </c>
      <c r="B184" s="196">
        <v>18</v>
      </c>
      <c r="C184" s="196">
        <v>23</v>
      </c>
      <c r="D184" s="196">
        <v>13</v>
      </c>
      <c r="E184" s="196">
        <v>10</v>
      </c>
      <c r="F184" s="196">
        <v>5</v>
      </c>
      <c r="G184" s="196">
        <v>6</v>
      </c>
      <c r="H184" s="196">
        <v>2</v>
      </c>
      <c r="I184" s="196">
        <v>2</v>
      </c>
      <c r="J184" s="196">
        <v>3</v>
      </c>
      <c r="K184" s="196">
        <v>3</v>
      </c>
      <c r="L184" s="193" t="s">
        <v>28</v>
      </c>
    </row>
    <row r="185" spans="1:16" x14ac:dyDescent="0.25">
      <c r="A185" s="195">
        <v>43005</v>
      </c>
      <c r="B185" s="196">
        <v>29</v>
      </c>
      <c r="C185" s="196">
        <v>14</v>
      </c>
      <c r="D185" s="196">
        <v>14</v>
      </c>
      <c r="E185" s="196">
        <v>3</v>
      </c>
      <c r="F185" s="196">
        <v>14</v>
      </c>
      <c r="G185" s="196">
        <v>1</v>
      </c>
      <c r="H185" s="196">
        <v>1</v>
      </c>
      <c r="I185" s="196">
        <v>2</v>
      </c>
      <c r="J185" s="196">
        <v>3</v>
      </c>
      <c r="K185" s="196">
        <v>2</v>
      </c>
      <c r="L185" s="193" t="s">
        <v>28</v>
      </c>
    </row>
    <row r="186" spans="1:16" x14ac:dyDescent="0.25">
      <c r="A186" s="195">
        <v>43006</v>
      </c>
      <c r="B186" s="196">
        <v>19</v>
      </c>
      <c r="C186" s="196">
        <v>3</v>
      </c>
      <c r="D186" s="196">
        <v>21</v>
      </c>
      <c r="E186" s="196">
        <v>8</v>
      </c>
      <c r="G186" s="196">
        <v>1</v>
      </c>
      <c r="H186" s="196">
        <v>4</v>
      </c>
      <c r="J186" s="196">
        <v>2</v>
      </c>
      <c r="K186" s="196">
        <v>4</v>
      </c>
      <c r="L186" s="193" t="s">
        <v>28</v>
      </c>
    </row>
    <row r="187" spans="1:16" x14ac:dyDescent="0.25">
      <c r="A187" s="195">
        <v>43007</v>
      </c>
      <c r="B187" s="196">
        <v>17</v>
      </c>
      <c r="C187" s="196">
        <v>12</v>
      </c>
      <c r="D187" s="196">
        <v>27</v>
      </c>
      <c r="E187" s="196">
        <v>3</v>
      </c>
      <c r="F187" s="196">
        <v>4</v>
      </c>
      <c r="G187" s="196">
        <v>1</v>
      </c>
      <c r="H187" s="196">
        <v>1</v>
      </c>
      <c r="I187" s="196">
        <v>3</v>
      </c>
      <c r="J187" s="196">
        <v>4</v>
      </c>
      <c r="K187" s="196">
        <v>4</v>
      </c>
      <c r="L187" s="193" t="s">
        <v>70</v>
      </c>
      <c r="M187" s="196">
        <v>1</v>
      </c>
      <c r="N187" s="198" t="s">
        <v>28</v>
      </c>
    </row>
    <row r="188" spans="1:16" x14ac:dyDescent="0.25">
      <c r="A188" s="195">
        <v>43008</v>
      </c>
      <c r="B188" s="196">
        <v>69</v>
      </c>
      <c r="C188" s="196">
        <v>11</v>
      </c>
      <c r="D188" s="196">
        <v>17</v>
      </c>
      <c r="E188" s="196">
        <v>5</v>
      </c>
      <c r="F188" s="196">
        <v>7</v>
      </c>
      <c r="J188" s="196">
        <v>5</v>
      </c>
      <c r="K188" s="196">
        <v>1</v>
      </c>
      <c r="L188" s="193" t="s">
        <v>28</v>
      </c>
      <c r="M188" s="196">
        <v>5</v>
      </c>
      <c r="N188" s="198" t="s">
        <v>18</v>
      </c>
    </row>
    <row r="189" spans="1:16" x14ac:dyDescent="0.25">
      <c r="A189" s="195">
        <v>43009</v>
      </c>
      <c r="B189" s="196">
        <v>28</v>
      </c>
      <c r="D189" s="196">
        <v>11</v>
      </c>
      <c r="E189" s="196">
        <v>2</v>
      </c>
      <c r="F189" s="196">
        <v>2</v>
      </c>
      <c r="J189" s="196">
        <v>6</v>
      </c>
      <c r="K189" s="196">
        <v>4</v>
      </c>
      <c r="L189" s="193" t="s">
        <v>28</v>
      </c>
      <c r="M189" s="196">
        <v>1</v>
      </c>
      <c r="N189" s="198" t="s">
        <v>100</v>
      </c>
      <c r="O189" s="196">
        <v>2</v>
      </c>
      <c r="P189" s="198" t="s">
        <v>79</v>
      </c>
    </row>
    <row r="190" spans="1:16" x14ac:dyDescent="0.25">
      <c r="A190" s="195">
        <v>43010</v>
      </c>
      <c r="B190" s="196">
        <v>8</v>
      </c>
      <c r="C190" s="196">
        <v>4</v>
      </c>
      <c r="D190" s="196">
        <v>33</v>
      </c>
      <c r="E190" s="196">
        <v>11</v>
      </c>
      <c r="F190" s="196">
        <v>15</v>
      </c>
      <c r="J190" s="196">
        <v>7</v>
      </c>
      <c r="K190" s="196">
        <v>1</v>
      </c>
      <c r="L190" s="193" t="s">
        <v>79</v>
      </c>
      <c r="M190" s="196">
        <v>1</v>
      </c>
      <c r="N190" s="198" t="s">
        <v>111</v>
      </c>
    </row>
    <row r="191" spans="1:16" x14ac:dyDescent="0.25">
      <c r="A191" s="195">
        <v>43012</v>
      </c>
      <c r="B191" s="196">
        <v>16</v>
      </c>
      <c r="C191" s="196">
        <v>4</v>
      </c>
      <c r="D191" s="196">
        <v>28</v>
      </c>
      <c r="E191" s="196">
        <v>8</v>
      </c>
      <c r="F191" s="196">
        <v>15</v>
      </c>
      <c r="I191" s="196">
        <v>5</v>
      </c>
      <c r="J191" s="196">
        <v>2</v>
      </c>
      <c r="K191" s="196">
        <v>1</v>
      </c>
      <c r="L191" s="193" t="s">
        <v>88</v>
      </c>
      <c r="M191" s="196">
        <v>1</v>
      </c>
      <c r="N191" s="198" t="s">
        <v>111</v>
      </c>
    </row>
    <row r="192" spans="1:16" x14ac:dyDescent="0.25">
      <c r="A192" s="195">
        <v>43013</v>
      </c>
      <c r="B192" s="196">
        <v>8</v>
      </c>
      <c r="C192" s="196">
        <v>6</v>
      </c>
      <c r="D192" s="196">
        <v>16</v>
      </c>
      <c r="E192" s="196">
        <v>4</v>
      </c>
      <c r="F192" s="196">
        <v>6</v>
      </c>
      <c r="H192" s="196">
        <v>5</v>
      </c>
      <c r="J192" s="196">
        <v>2</v>
      </c>
      <c r="K192" s="196">
        <v>4</v>
      </c>
      <c r="L192" s="193" t="s">
        <v>28</v>
      </c>
    </row>
    <row r="193" spans="1:16" x14ac:dyDescent="0.25">
      <c r="A193" s="195">
        <v>43014</v>
      </c>
      <c r="B193" s="196">
        <v>23</v>
      </c>
      <c r="C193" s="196">
        <v>7</v>
      </c>
      <c r="D193" s="196">
        <v>27</v>
      </c>
      <c r="E193" s="196">
        <v>1</v>
      </c>
      <c r="G193" s="196">
        <v>1</v>
      </c>
      <c r="H193" s="196">
        <v>2</v>
      </c>
      <c r="J193" s="196">
        <v>4</v>
      </c>
      <c r="L193" s="193"/>
    </row>
    <row r="194" spans="1:16" x14ac:dyDescent="0.25">
      <c r="A194" s="195">
        <v>43015</v>
      </c>
      <c r="B194" s="196">
        <v>67</v>
      </c>
      <c r="C194" s="196">
        <v>11</v>
      </c>
      <c r="D194" s="196">
        <v>7</v>
      </c>
      <c r="E194" s="196">
        <v>2</v>
      </c>
      <c r="F194" s="196">
        <v>4</v>
      </c>
      <c r="K194" s="196">
        <v>2</v>
      </c>
      <c r="L194" s="193" t="s">
        <v>615</v>
      </c>
      <c r="M194" s="196">
        <v>1</v>
      </c>
      <c r="N194" s="198" t="s">
        <v>28</v>
      </c>
    </row>
    <row r="195" spans="1:16" x14ac:dyDescent="0.25">
      <c r="A195" s="195">
        <v>43016</v>
      </c>
      <c r="B195" s="196">
        <v>69</v>
      </c>
      <c r="C195" s="196">
        <v>6</v>
      </c>
      <c r="D195" s="196">
        <v>7</v>
      </c>
      <c r="E195" s="196">
        <v>3</v>
      </c>
      <c r="F195" s="196">
        <v>4</v>
      </c>
      <c r="J195" s="196">
        <v>3</v>
      </c>
      <c r="K195" s="196">
        <v>4</v>
      </c>
      <c r="L195" s="193" t="s">
        <v>28</v>
      </c>
      <c r="M195" s="196">
        <v>2</v>
      </c>
      <c r="N195" s="198" t="s">
        <v>70</v>
      </c>
    </row>
    <row r="196" spans="1:16" x14ac:dyDescent="0.25">
      <c r="A196" s="195">
        <v>43017</v>
      </c>
      <c r="B196" s="196">
        <v>13</v>
      </c>
      <c r="C196" s="196">
        <v>5</v>
      </c>
      <c r="D196" s="196">
        <v>10</v>
      </c>
      <c r="E196" s="196">
        <v>1</v>
      </c>
      <c r="F196" s="196">
        <v>6</v>
      </c>
      <c r="H196" s="196">
        <v>2</v>
      </c>
      <c r="I196" s="196">
        <v>2</v>
      </c>
      <c r="J196" s="196">
        <v>6</v>
      </c>
      <c r="K196" s="196">
        <v>2</v>
      </c>
      <c r="L196" s="193" t="s">
        <v>29</v>
      </c>
    </row>
    <row r="197" spans="1:16" x14ac:dyDescent="0.25">
      <c r="A197" s="195">
        <v>43019</v>
      </c>
      <c r="B197" s="196">
        <v>5</v>
      </c>
      <c r="D197" s="196">
        <v>33</v>
      </c>
      <c r="F197" s="196">
        <v>7</v>
      </c>
      <c r="H197" s="196">
        <v>2</v>
      </c>
      <c r="J197" s="196">
        <v>2</v>
      </c>
      <c r="K197" s="196">
        <v>1</v>
      </c>
      <c r="L197" s="193" t="s">
        <v>100</v>
      </c>
    </row>
    <row r="198" spans="1:16" x14ac:dyDescent="0.25">
      <c r="A198" s="195">
        <v>43020</v>
      </c>
      <c r="B198" s="196">
        <v>16</v>
      </c>
      <c r="C198" s="196">
        <v>5</v>
      </c>
      <c r="D198" s="196">
        <v>4</v>
      </c>
      <c r="E198" s="196">
        <v>2</v>
      </c>
      <c r="F198" s="196">
        <v>1</v>
      </c>
      <c r="H198" s="196">
        <v>3</v>
      </c>
      <c r="I198" s="196">
        <v>1</v>
      </c>
      <c r="J198" s="196">
        <v>1</v>
      </c>
      <c r="K198" s="196">
        <v>1</v>
      </c>
      <c r="L198" s="193" t="s">
        <v>79</v>
      </c>
      <c r="M198" s="196">
        <v>2</v>
      </c>
      <c r="N198" s="198" t="s">
        <v>88</v>
      </c>
      <c r="O198" s="196">
        <v>1</v>
      </c>
      <c r="P198" s="198" t="s">
        <v>28</v>
      </c>
    </row>
    <row r="199" spans="1:16" x14ac:dyDescent="0.25">
      <c r="A199" s="195">
        <v>43021</v>
      </c>
      <c r="B199" s="196">
        <v>20</v>
      </c>
      <c r="C199" s="196">
        <v>10</v>
      </c>
      <c r="D199" s="196">
        <v>31</v>
      </c>
      <c r="E199" s="196">
        <v>2</v>
      </c>
      <c r="F199" s="196">
        <v>3</v>
      </c>
      <c r="H199" s="196">
        <v>1</v>
      </c>
      <c r="I199" s="196">
        <v>1</v>
      </c>
      <c r="J199" s="196">
        <v>4</v>
      </c>
      <c r="K199" s="196">
        <v>6</v>
      </c>
      <c r="L199" s="193" t="s">
        <v>28</v>
      </c>
      <c r="M199" s="196">
        <v>2</v>
      </c>
      <c r="N199" s="198" t="s">
        <v>70</v>
      </c>
      <c r="O199" s="196">
        <v>2</v>
      </c>
      <c r="P199" s="198" t="s">
        <v>100</v>
      </c>
    </row>
    <row r="200" spans="1:16" x14ac:dyDescent="0.25">
      <c r="A200" s="195">
        <v>43022</v>
      </c>
      <c r="B200" s="196">
        <v>88</v>
      </c>
      <c r="C200" s="196">
        <v>6</v>
      </c>
      <c r="D200" s="196">
        <v>24</v>
      </c>
      <c r="F200" s="196">
        <v>7</v>
      </c>
      <c r="H200" s="196">
        <v>1</v>
      </c>
      <c r="I200" s="196">
        <v>2</v>
      </c>
      <c r="J200" s="196">
        <v>10</v>
      </c>
      <c r="K200" s="196">
        <v>3</v>
      </c>
      <c r="L200" s="193" t="s">
        <v>28</v>
      </c>
    </row>
    <row r="201" spans="1:16" x14ac:dyDescent="0.25">
      <c r="A201" s="195">
        <v>43023</v>
      </c>
      <c r="B201" s="196">
        <v>108</v>
      </c>
      <c r="C201" s="196">
        <v>6</v>
      </c>
      <c r="D201" s="196">
        <v>3</v>
      </c>
      <c r="E201" s="196">
        <v>4</v>
      </c>
      <c r="F201" s="196">
        <v>3</v>
      </c>
      <c r="I201" s="196">
        <v>1</v>
      </c>
      <c r="J201" s="196">
        <v>4</v>
      </c>
      <c r="K201" s="196">
        <v>1</v>
      </c>
      <c r="L201" s="193" t="s">
        <v>503</v>
      </c>
      <c r="M201" s="196">
        <v>2</v>
      </c>
      <c r="N201" s="198" t="s">
        <v>617</v>
      </c>
    </row>
    <row r="202" spans="1:16" x14ac:dyDescent="0.25">
      <c r="A202" s="195">
        <v>43024</v>
      </c>
      <c r="B202" s="196">
        <v>12</v>
      </c>
      <c r="C202" s="196">
        <v>12</v>
      </c>
      <c r="D202" s="196">
        <v>12</v>
      </c>
      <c r="F202" s="196">
        <v>3</v>
      </c>
      <c r="G202" s="196">
        <v>1</v>
      </c>
      <c r="J202" s="196">
        <v>3</v>
      </c>
      <c r="L202" s="193"/>
    </row>
    <row r="203" spans="1:16" x14ac:dyDescent="0.25">
      <c r="A203" s="195">
        <v>43026</v>
      </c>
      <c r="B203" s="196">
        <v>22</v>
      </c>
      <c r="C203" s="196">
        <v>5</v>
      </c>
      <c r="D203" s="196">
        <v>6</v>
      </c>
      <c r="E203" s="196">
        <v>2</v>
      </c>
      <c r="F203" s="196">
        <v>2</v>
      </c>
      <c r="K203" s="196">
        <v>4</v>
      </c>
      <c r="L203" s="193" t="s">
        <v>204</v>
      </c>
      <c r="M203" s="196">
        <v>2</v>
      </c>
      <c r="N203" s="198" t="s">
        <v>623</v>
      </c>
    </row>
    <row r="204" spans="1:16" x14ac:dyDescent="0.25">
      <c r="A204" s="195">
        <v>43027</v>
      </c>
      <c r="B204" s="196">
        <v>14</v>
      </c>
      <c r="C204" s="196">
        <v>2</v>
      </c>
      <c r="D204" s="196">
        <v>2</v>
      </c>
      <c r="F204" s="196">
        <v>4</v>
      </c>
      <c r="J204" s="196">
        <v>4</v>
      </c>
      <c r="K204" s="196">
        <v>1</v>
      </c>
      <c r="L204" s="193" t="s">
        <v>71</v>
      </c>
      <c r="M204" s="196">
        <v>1</v>
      </c>
      <c r="N204" s="198" t="s">
        <v>111</v>
      </c>
    </row>
    <row r="205" spans="1:16" x14ac:dyDescent="0.25">
      <c r="A205" s="195">
        <v>43028</v>
      </c>
      <c r="B205" s="196">
        <v>13</v>
      </c>
      <c r="C205" s="196">
        <v>4</v>
      </c>
      <c r="D205" s="196">
        <v>6</v>
      </c>
      <c r="E205" s="196">
        <v>1</v>
      </c>
      <c r="F205" s="196">
        <v>3</v>
      </c>
      <c r="G205" s="196">
        <v>1</v>
      </c>
      <c r="H205" s="196">
        <v>1</v>
      </c>
      <c r="I205" s="196">
        <v>1</v>
      </c>
      <c r="J205" s="196">
        <v>2</v>
      </c>
      <c r="L205" s="193"/>
    </row>
    <row r="206" spans="1:16" x14ac:dyDescent="0.25">
      <c r="A206" s="195">
        <v>43029</v>
      </c>
      <c r="B206" s="196">
        <v>36</v>
      </c>
      <c r="C206" s="196">
        <v>4</v>
      </c>
      <c r="D206" s="196">
        <v>2</v>
      </c>
      <c r="F206" s="196">
        <v>5</v>
      </c>
      <c r="H206" s="196">
        <v>2</v>
      </c>
      <c r="L206" s="193"/>
    </row>
    <row r="207" spans="1:16" x14ac:dyDescent="0.25">
      <c r="A207" s="195">
        <v>43030</v>
      </c>
      <c r="B207" s="196">
        <v>39</v>
      </c>
      <c r="C207" s="196">
        <v>14</v>
      </c>
      <c r="D207" s="196">
        <v>2</v>
      </c>
      <c r="E207" s="196">
        <v>3</v>
      </c>
      <c r="F207" s="196">
        <v>2</v>
      </c>
      <c r="L207" s="193"/>
    </row>
    <row r="208" spans="1:16" x14ac:dyDescent="0.25">
      <c r="A208" s="195">
        <v>43031</v>
      </c>
      <c r="B208" s="196">
        <v>12</v>
      </c>
      <c r="C208" s="196">
        <v>20</v>
      </c>
      <c r="D208" s="196">
        <v>6</v>
      </c>
      <c r="F208" s="196">
        <v>6</v>
      </c>
      <c r="G208" s="196">
        <v>1</v>
      </c>
      <c r="K208" s="196">
        <v>1</v>
      </c>
      <c r="L208" s="193" t="s">
        <v>71</v>
      </c>
    </row>
    <row r="209" spans="1:12" x14ac:dyDescent="0.25">
      <c r="A209" s="195">
        <v>43033</v>
      </c>
      <c r="B209" s="196">
        <v>4</v>
      </c>
      <c r="C209" s="196">
        <v>3</v>
      </c>
      <c r="D209" s="196">
        <v>12</v>
      </c>
      <c r="E209" s="196">
        <v>1</v>
      </c>
      <c r="G209" s="196">
        <v>1</v>
      </c>
      <c r="J209" s="196">
        <v>1</v>
      </c>
      <c r="L209" s="193"/>
    </row>
    <row r="210" spans="1:12" x14ac:dyDescent="0.25">
      <c r="A210" s="195">
        <v>43034</v>
      </c>
      <c r="B210" s="196">
        <v>6</v>
      </c>
      <c r="C210" s="196">
        <v>10</v>
      </c>
      <c r="D210" s="196">
        <v>10</v>
      </c>
      <c r="E210" s="196">
        <v>2</v>
      </c>
      <c r="L210" s="193"/>
    </row>
    <row r="211" spans="1:12" x14ac:dyDescent="0.25">
      <c r="A211" s="195">
        <v>43035</v>
      </c>
      <c r="B211" s="196">
        <v>22</v>
      </c>
      <c r="C211" s="196">
        <v>9</v>
      </c>
      <c r="D211" s="196">
        <v>1</v>
      </c>
      <c r="F211" s="196">
        <v>2</v>
      </c>
      <c r="K211" s="196">
        <v>3</v>
      </c>
      <c r="L211" s="193" t="s">
        <v>28</v>
      </c>
    </row>
    <row r="212" spans="1:12" x14ac:dyDescent="0.25">
      <c r="A212" s="195">
        <v>43036</v>
      </c>
      <c r="B212" s="196">
        <v>53</v>
      </c>
      <c r="C212" s="196">
        <v>4</v>
      </c>
      <c r="D212" s="196">
        <v>8</v>
      </c>
      <c r="F212" s="196">
        <v>2</v>
      </c>
      <c r="G212" s="196">
        <v>2</v>
      </c>
      <c r="H212" s="196">
        <v>2</v>
      </c>
      <c r="J212" s="196">
        <v>3</v>
      </c>
      <c r="L212" s="193"/>
    </row>
    <row r="213" spans="1:12" ht="12.95" customHeight="1" x14ac:dyDescent="0.25">
      <c r="A213" s="195">
        <v>43037</v>
      </c>
      <c r="B213" s="196">
        <v>62</v>
      </c>
      <c r="C213" s="196">
        <v>6</v>
      </c>
      <c r="D213" s="196">
        <v>9</v>
      </c>
      <c r="F213" s="196">
        <v>4</v>
      </c>
      <c r="K213" s="196">
        <v>1</v>
      </c>
      <c r="L213" s="193" t="s">
        <v>28</v>
      </c>
    </row>
    <row r="214" spans="1:12" x14ac:dyDescent="0.25">
      <c r="A214" s="195">
        <v>43038</v>
      </c>
      <c r="B214" s="196">
        <v>15</v>
      </c>
      <c r="C214" s="196">
        <v>14</v>
      </c>
      <c r="D214" s="196">
        <v>25</v>
      </c>
      <c r="E214" s="196">
        <v>2</v>
      </c>
      <c r="F214" s="196">
        <v>5</v>
      </c>
      <c r="H214" s="196">
        <v>3</v>
      </c>
      <c r="I214" s="196">
        <v>2</v>
      </c>
      <c r="J214" s="196">
        <v>1</v>
      </c>
      <c r="L214" s="193"/>
    </row>
    <row r="215" spans="1:12" x14ac:dyDescent="0.25">
      <c r="A215" s="195">
        <v>43106</v>
      </c>
      <c r="B215" s="196">
        <v>3</v>
      </c>
      <c r="C215" s="196">
        <v>1</v>
      </c>
      <c r="E215" s="196">
        <v>1</v>
      </c>
      <c r="G215" s="197"/>
      <c r="L215" s="193"/>
    </row>
    <row r="216" spans="1:12" x14ac:dyDescent="0.25">
      <c r="A216" s="195">
        <v>43107</v>
      </c>
      <c r="B216" s="196">
        <v>2</v>
      </c>
      <c r="G216" s="197"/>
      <c r="L216" s="193"/>
    </row>
    <row r="217" spans="1:12" x14ac:dyDescent="0.25">
      <c r="A217" s="195">
        <v>43113</v>
      </c>
      <c r="B217" s="196">
        <v>15</v>
      </c>
      <c r="C217" s="196">
        <v>1</v>
      </c>
      <c r="G217" s="197"/>
      <c r="H217" s="196">
        <v>1</v>
      </c>
      <c r="L217" s="193"/>
    </row>
    <row r="218" spans="1:12" x14ac:dyDescent="0.25">
      <c r="A218" s="195">
        <v>43114</v>
      </c>
      <c r="B218" s="196">
        <v>17</v>
      </c>
      <c r="G218" s="197"/>
      <c r="L218" s="193"/>
    </row>
    <row r="219" spans="1:12" x14ac:dyDescent="0.25">
      <c r="A219" s="195">
        <v>43120</v>
      </c>
      <c r="B219" s="196">
        <v>11</v>
      </c>
      <c r="E219" s="196">
        <v>1</v>
      </c>
      <c r="G219" s="197"/>
      <c r="L219" s="193"/>
    </row>
    <row r="220" spans="1:12" x14ac:dyDescent="0.25">
      <c r="A220" s="195">
        <v>43121</v>
      </c>
      <c r="B220" s="196">
        <v>27</v>
      </c>
      <c r="C220" s="196">
        <v>1</v>
      </c>
      <c r="D220" s="196">
        <v>1</v>
      </c>
      <c r="G220" s="197"/>
      <c r="L220" s="193"/>
    </row>
    <row r="221" spans="1:12" x14ac:dyDescent="0.25">
      <c r="A221" s="195">
        <v>43127</v>
      </c>
      <c r="B221" s="196">
        <v>2</v>
      </c>
      <c r="C221" s="196">
        <v>1</v>
      </c>
      <c r="D221" s="196">
        <v>1</v>
      </c>
      <c r="G221" s="197"/>
      <c r="H221" s="196">
        <v>1</v>
      </c>
      <c r="K221" s="196">
        <v>1</v>
      </c>
      <c r="L221" s="198" t="s">
        <v>79</v>
      </c>
    </row>
    <row r="222" spans="1:12" x14ac:dyDescent="0.25">
      <c r="A222" s="195">
        <v>43128</v>
      </c>
      <c r="B222" s="196">
        <v>19</v>
      </c>
      <c r="D222" s="196">
        <v>1</v>
      </c>
      <c r="G222" s="197"/>
      <c r="L222" s="193"/>
    </row>
    <row r="223" spans="1:12" x14ac:dyDescent="0.25">
      <c r="A223" s="195">
        <v>43134</v>
      </c>
      <c r="B223" s="196">
        <v>15</v>
      </c>
      <c r="L223" s="193"/>
    </row>
    <row r="224" spans="1:12" x14ac:dyDescent="0.25">
      <c r="A224" s="195">
        <v>43135</v>
      </c>
      <c r="B224" s="196">
        <v>21</v>
      </c>
      <c r="H224" s="196">
        <v>1</v>
      </c>
      <c r="K224" s="194">
        <v>1</v>
      </c>
      <c r="L224" s="193" t="s">
        <v>79</v>
      </c>
    </row>
    <row r="225" spans="1:12" x14ac:dyDescent="0.25">
      <c r="A225" s="195">
        <v>43141</v>
      </c>
      <c r="B225" s="196">
        <v>31</v>
      </c>
      <c r="C225" s="196">
        <v>1</v>
      </c>
      <c r="E225" s="196">
        <v>1</v>
      </c>
      <c r="H225" s="196">
        <v>2</v>
      </c>
      <c r="J225" s="196">
        <v>1</v>
      </c>
      <c r="K225" s="196">
        <v>1</v>
      </c>
      <c r="L225" s="193" t="s">
        <v>111</v>
      </c>
    </row>
    <row r="226" spans="1:12" x14ac:dyDescent="0.25">
      <c r="A226" s="195">
        <v>43142</v>
      </c>
      <c r="B226" s="196">
        <v>42</v>
      </c>
      <c r="C226" s="196">
        <v>1</v>
      </c>
      <c r="D226" s="196">
        <v>2</v>
      </c>
      <c r="J226" s="196">
        <v>1</v>
      </c>
      <c r="L226" s="193"/>
    </row>
    <row r="227" spans="1:12" x14ac:dyDescent="0.25">
      <c r="A227" s="195">
        <v>43148</v>
      </c>
      <c r="B227" s="196">
        <v>7</v>
      </c>
      <c r="C227" s="196">
        <v>1</v>
      </c>
      <c r="L227" s="193"/>
    </row>
    <row r="228" spans="1:12" x14ac:dyDescent="0.25">
      <c r="A228" s="195">
        <v>43149</v>
      </c>
      <c r="B228" s="196">
        <v>13</v>
      </c>
      <c r="C228" s="196">
        <v>1</v>
      </c>
      <c r="L228" s="193"/>
    </row>
    <row r="229" spans="1:12" x14ac:dyDescent="0.25">
      <c r="A229" s="195">
        <v>43155</v>
      </c>
      <c r="B229" s="196">
        <v>6</v>
      </c>
      <c r="L229" s="193"/>
    </row>
    <row r="230" spans="1:12" x14ac:dyDescent="0.25">
      <c r="A230" s="195">
        <v>43156</v>
      </c>
      <c r="B230" s="196">
        <v>4</v>
      </c>
      <c r="L230" s="193"/>
    </row>
    <row r="231" spans="1:12" x14ac:dyDescent="0.25">
      <c r="A231" s="195">
        <v>43162</v>
      </c>
      <c r="B231" s="196">
        <v>2</v>
      </c>
      <c r="L231" s="193"/>
    </row>
    <row r="232" spans="1:12" x14ac:dyDescent="0.25">
      <c r="A232" s="195">
        <v>43163</v>
      </c>
      <c r="B232" s="196">
        <v>7</v>
      </c>
      <c r="L232" s="193"/>
    </row>
    <row r="233" spans="1:12" x14ac:dyDescent="0.25">
      <c r="A233" s="195">
        <v>43169</v>
      </c>
      <c r="B233" s="196">
        <v>6</v>
      </c>
      <c r="C233" s="196">
        <v>1</v>
      </c>
      <c r="H233" s="196">
        <v>1</v>
      </c>
      <c r="L233" s="193"/>
    </row>
    <row r="234" spans="1:12" x14ac:dyDescent="0.25">
      <c r="A234" s="195">
        <v>43170</v>
      </c>
      <c r="B234" s="196">
        <v>5</v>
      </c>
      <c r="C234" s="196">
        <v>1</v>
      </c>
      <c r="D234" s="196">
        <v>2</v>
      </c>
      <c r="E234" s="196">
        <v>1</v>
      </c>
      <c r="H234" s="196">
        <v>1</v>
      </c>
      <c r="L234" s="193"/>
    </row>
    <row r="235" spans="1:12" x14ac:dyDescent="0.25">
      <c r="A235" s="195">
        <v>43176</v>
      </c>
      <c r="B235" s="196">
        <v>5</v>
      </c>
      <c r="D235" s="196">
        <v>1</v>
      </c>
      <c r="H235" s="196">
        <v>2</v>
      </c>
      <c r="K235" s="196">
        <v>1</v>
      </c>
      <c r="L235" s="193" t="s">
        <v>18</v>
      </c>
    </row>
    <row r="236" spans="1:12" x14ac:dyDescent="0.25">
      <c r="A236" s="195">
        <v>43177</v>
      </c>
      <c r="B236" s="196">
        <v>4</v>
      </c>
      <c r="E236" s="196">
        <v>1</v>
      </c>
      <c r="J236" s="196">
        <v>1</v>
      </c>
      <c r="K236" s="196">
        <v>1</v>
      </c>
      <c r="L236" s="193" t="s">
        <v>28</v>
      </c>
    </row>
    <row r="237" spans="1:12" x14ac:dyDescent="0.25">
      <c r="A237" s="195">
        <v>43183</v>
      </c>
      <c r="B237" s="196">
        <v>25</v>
      </c>
      <c r="D237" s="196">
        <v>6</v>
      </c>
      <c r="E237" s="196">
        <v>1</v>
      </c>
      <c r="J237" s="196">
        <v>1</v>
      </c>
      <c r="L237" s="193"/>
    </row>
    <row r="238" spans="1:12" x14ac:dyDescent="0.25">
      <c r="A238" s="195">
        <v>43184</v>
      </c>
      <c r="B238" s="196">
        <v>27</v>
      </c>
      <c r="C238" s="196">
        <v>6</v>
      </c>
      <c r="D238" s="196">
        <v>7</v>
      </c>
      <c r="H238" s="196">
        <v>2</v>
      </c>
      <c r="K238" s="196">
        <v>1</v>
      </c>
      <c r="L238" s="193" t="s">
        <v>28</v>
      </c>
    </row>
    <row r="239" spans="1:12" x14ac:dyDescent="0.25">
      <c r="A239" s="195">
        <v>43190</v>
      </c>
      <c r="B239" s="196">
        <v>46</v>
      </c>
      <c r="C239" s="196">
        <v>8</v>
      </c>
      <c r="D239" s="196">
        <v>3</v>
      </c>
      <c r="H239" s="196">
        <v>5</v>
      </c>
      <c r="J239" s="196">
        <v>1</v>
      </c>
      <c r="L239" s="193"/>
    </row>
    <row r="240" spans="1:12" x14ac:dyDescent="0.25">
      <c r="A240" s="195">
        <v>43191</v>
      </c>
      <c r="B240" s="196">
        <v>203</v>
      </c>
      <c r="C240" s="196">
        <v>4</v>
      </c>
      <c r="D240" s="196">
        <v>13</v>
      </c>
      <c r="E240" s="196">
        <v>2</v>
      </c>
      <c r="F240" s="196">
        <v>5</v>
      </c>
      <c r="H240" s="196">
        <v>2</v>
      </c>
      <c r="L240" s="193"/>
    </row>
    <row r="241" spans="1:18" x14ac:dyDescent="0.25">
      <c r="A241" s="195">
        <v>43192</v>
      </c>
      <c r="B241" s="196">
        <v>215</v>
      </c>
      <c r="D241" s="196">
        <v>7</v>
      </c>
      <c r="E241" s="196">
        <v>2</v>
      </c>
      <c r="G241" s="196">
        <v>1</v>
      </c>
      <c r="H241" s="196">
        <v>2</v>
      </c>
      <c r="L241" s="193"/>
    </row>
    <row r="242" spans="1:18" x14ac:dyDescent="0.25">
      <c r="A242" s="195">
        <v>43193</v>
      </c>
      <c r="B242" s="196">
        <v>7</v>
      </c>
      <c r="D242" s="196">
        <v>8</v>
      </c>
      <c r="E242" s="196">
        <v>3</v>
      </c>
      <c r="L242" s="193"/>
    </row>
    <row r="243" spans="1:18" x14ac:dyDescent="0.25">
      <c r="A243" s="195">
        <v>43194</v>
      </c>
      <c r="B243" s="196">
        <v>2</v>
      </c>
      <c r="C243" s="196">
        <v>1</v>
      </c>
      <c r="D243" s="196">
        <v>16</v>
      </c>
      <c r="K243" s="196">
        <v>1</v>
      </c>
      <c r="L243" s="193" t="s">
        <v>28</v>
      </c>
    </row>
    <row r="244" spans="1:18" x14ac:dyDescent="0.25">
      <c r="A244" s="195">
        <v>43195</v>
      </c>
      <c r="B244" s="196">
        <v>22</v>
      </c>
      <c r="C244" s="196">
        <v>7</v>
      </c>
      <c r="D244" s="196">
        <v>3</v>
      </c>
      <c r="E244" s="196">
        <v>1</v>
      </c>
      <c r="I244" s="196">
        <v>1</v>
      </c>
      <c r="J244" s="196">
        <v>3</v>
      </c>
      <c r="K244" s="196">
        <v>1</v>
      </c>
      <c r="L244" s="193" t="s">
        <v>28</v>
      </c>
    </row>
    <row r="245" spans="1:18" x14ac:dyDescent="0.25">
      <c r="A245" s="195">
        <v>43196</v>
      </c>
      <c r="B245" s="196">
        <v>29</v>
      </c>
      <c r="C245" s="196">
        <v>5</v>
      </c>
      <c r="D245" s="196">
        <v>28</v>
      </c>
      <c r="E245" s="196">
        <v>3</v>
      </c>
      <c r="F245" s="196">
        <v>1</v>
      </c>
      <c r="H245" s="196">
        <v>1</v>
      </c>
      <c r="J245" s="196">
        <v>1</v>
      </c>
      <c r="K245" s="196">
        <v>1</v>
      </c>
      <c r="L245" s="193" t="s">
        <v>28</v>
      </c>
    </row>
    <row r="246" spans="1:18" x14ac:dyDescent="0.25">
      <c r="A246" s="195">
        <v>43197</v>
      </c>
      <c r="B246" s="196">
        <v>41</v>
      </c>
      <c r="D246" s="196">
        <v>8</v>
      </c>
      <c r="F246" s="196">
        <v>14</v>
      </c>
      <c r="H246" s="196">
        <v>1</v>
      </c>
      <c r="J246" s="196">
        <v>7</v>
      </c>
      <c r="K246" s="196" t="s">
        <v>218</v>
      </c>
      <c r="L246" s="193"/>
    </row>
    <row r="247" spans="1:18" x14ac:dyDescent="0.25">
      <c r="A247" s="195">
        <v>43198</v>
      </c>
      <c r="B247" s="196">
        <v>83</v>
      </c>
      <c r="C247" s="196">
        <v>3</v>
      </c>
      <c r="D247" s="196">
        <v>7</v>
      </c>
      <c r="E247" s="196">
        <v>3</v>
      </c>
      <c r="F247" s="196">
        <v>3</v>
      </c>
      <c r="G247" s="196">
        <v>2</v>
      </c>
      <c r="J247" s="196">
        <v>1</v>
      </c>
      <c r="K247" s="196">
        <v>1</v>
      </c>
      <c r="L247" s="193" t="s">
        <v>18</v>
      </c>
    </row>
    <row r="248" spans="1:18" x14ac:dyDescent="0.25">
      <c r="A248" s="195">
        <v>43199</v>
      </c>
      <c r="C248" s="196">
        <v>6</v>
      </c>
      <c r="D248" s="196">
        <v>1</v>
      </c>
      <c r="E248" s="196">
        <v>5</v>
      </c>
      <c r="G248" s="196">
        <v>3</v>
      </c>
      <c r="J248" s="196">
        <v>1</v>
      </c>
      <c r="L248" s="193"/>
    </row>
    <row r="249" spans="1:18" x14ac:dyDescent="0.25">
      <c r="A249" s="195">
        <v>43200</v>
      </c>
      <c r="B249" s="196">
        <v>9</v>
      </c>
      <c r="C249" s="196">
        <v>3</v>
      </c>
      <c r="D249" s="196">
        <v>2</v>
      </c>
      <c r="G249" s="196">
        <v>4</v>
      </c>
      <c r="H249" s="196">
        <v>2</v>
      </c>
      <c r="I249" s="196">
        <v>2</v>
      </c>
      <c r="L249" s="193"/>
    </row>
    <row r="250" spans="1:18" x14ac:dyDescent="0.25">
      <c r="A250" s="195">
        <v>43201</v>
      </c>
      <c r="B250" s="196">
        <v>2</v>
      </c>
      <c r="C250" s="196">
        <v>5</v>
      </c>
      <c r="D250" s="196">
        <v>7</v>
      </c>
      <c r="E250" s="196">
        <v>2</v>
      </c>
      <c r="F250" s="196">
        <v>4</v>
      </c>
      <c r="H250" s="196">
        <v>1</v>
      </c>
      <c r="K250" s="196">
        <v>1</v>
      </c>
      <c r="L250" s="193" t="s">
        <v>111</v>
      </c>
    </row>
    <row r="251" spans="1:18" x14ac:dyDescent="0.25">
      <c r="A251" s="195">
        <v>43202</v>
      </c>
      <c r="B251" s="196">
        <v>8</v>
      </c>
      <c r="C251" s="196">
        <v>9</v>
      </c>
      <c r="D251" s="196">
        <v>14</v>
      </c>
      <c r="E251" s="196">
        <v>1</v>
      </c>
      <c r="F251" s="196">
        <v>2</v>
      </c>
      <c r="J251" s="196">
        <v>1</v>
      </c>
      <c r="K251" s="196">
        <v>1</v>
      </c>
      <c r="L251" s="193" t="s">
        <v>79</v>
      </c>
    </row>
    <row r="252" spans="1:18" x14ac:dyDescent="0.25">
      <c r="A252" s="195">
        <v>43203</v>
      </c>
      <c r="B252" s="196">
        <v>8</v>
      </c>
      <c r="C252" s="196">
        <v>8</v>
      </c>
      <c r="D252" s="196">
        <v>3</v>
      </c>
      <c r="J252" s="196">
        <v>1</v>
      </c>
      <c r="L252" s="193"/>
    </row>
    <row r="253" spans="1:18" x14ac:dyDescent="0.25">
      <c r="A253" s="195">
        <v>43204</v>
      </c>
      <c r="K253" s="196">
        <v>1</v>
      </c>
      <c r="L253" s="193" t="s">
        <v>18</v>
      </c>
    </row>
    <row r="254" spans="1:18" x14ac:dyDescent="0.25">
      <c r="A254" s="195">
        <v>43205</v>
      </c>
      <c r="B254" s="196">
        <v>64</v>
      </c>
      <c r="C254" s="196">
        <v>15</v>
      </c>
      <c r="D254" s="196">
        <v>2</v>
      </c>
      <c r="E254" s="196">
        <v>6</v>
      </c>
      <c r="F254" s="196">
        <v>2</v>
      </c>
      <c r="J254" s="196">
        <v>2</v>
      </c>
      <c r="K254" s="199">
        <v>1</v>
      </c>
      <c r="L254" s="204" t="s">
        <v>26</v>
      </c>
      <c r="M254" s="196">
        <v>4</v>
      </c>
      <c r="N254" s="198" t="s">
        <v>18</v>
      </c>
    </row>
    <row r="255" spans="1:18" x14ac:dyDescent="0.25">
      <c r="A255" s="195">
        <v>43206</v>
      </c>
      <c r="B255" s="196">
        <v>9</v>
      </c>
      <c r="C255" s="196">
        <v>22</v>
      </c>
      <c r="D255" s="196">
        <v>7</v>
      </c>
      <c r="E255" s="196">
        <v>1</v>
      </c>
      <c r="F255" s="196">
        <v>5</v>
      </c>
      <c r="H255" s="196">
        <v>3</v>
      </c>
      <c r="I255" s="196">
        <v>1</v>
      </c>
      <c r="J255" s="196">
        <v>5</v>
      </c>
      <c r="K255" s="199">
        <v>1</v>
      </c>
      <c r="L255" s="193" t="s">
        <v>113</v>
      </c>
    </row>
    <row r="256" spans="1:18" x14ac:dyDescent="0.25">
      <c r="A256" s="195">
        <v>43207</v>
      </c>
      <c r="B256" s="196">
        <v>13</v>
      </c>
      <c r="C256" s="196">
        <v>20</v>
      </c>
      <c r="D256" s="196">
        <v>8</v>
      </c>
      <c r="E256" s="196">
        <v>2</v>
      </c>
      <c r="F256" s="196">
        <v>5</v>
      </c>
      <c r="I256" s="196">
        <v>2</v>
      </c>
      <c r="J256" s="196">
        <v>1</v>
      </c>
      <c r="K256" s="199">
        <v>3</v>
      </c>
      <c r="L256" s="204" t="s">
        <v>28</v>
      </c>
      <c r="M256" s="196">
        <v>2</v>
      </c>
      <c r="N256" s="198" t="s">
        <v>628</v>
      </c>
      <c r="O256" s="196">
        <v>4</v>
      </c>
      <c r="P256" s="198" t="s">
        <v>634</v>
      </c>
      <c r="Q256" s="196">
        <v>6</v>
      </c>
      <c r="R256" s="198" t="s">
        <v>88</v>
      </c>
    </row>
    <row r="257" spans="1:20" x14ac:dyDescent="0.25">
      <c r="A257" s="195">
        <v>43208</v>
      </c>
      <c r="B257" s="196">
        <v>18</v>
      </c>
      <c r="C257" s="196">
        <v>27</v>
      </c>
      <c r="D257" s="196">
        <v>12</v>
      </c>
      <c r="E257" s="196">
        <v>2</v>
      </c>
      <c r="F257" s="196">
        <v>6</v>
      </c>
      <c r="I257" s="196">
        <v>3</v>
      </c>
      <c r="J257" s="196">
        <v>15</v>
      </c>
      <c r="K257" s="199"/>
      <c r="L257" s="204"/>
    </row>
    <row r="258" spans="1:20" x14ac:dyDescent="0.25">
      <c r="A258" s="195">
        <v>43209</v>
      </c>
      <c r="B258" s="196">
        <v>38</v>
      </c>
      <c r="C258" s="196">
        <v>19</v>
      </c>
      <c r="D258" s="196">
        <v>30</v>
      </c>
      <c r="F258" s="196">
        <v>1</v>
      </c>
      <c r="H258" s="196">
        <v>1</v>
      </c>
      <c r="K258" s="199">
        <v>1</v>
      </c>
      <c r="L258" s="193" t="s">
        <v>100</v>
      </c>
    </row>
    <row r="259" spans="1:20" x14ac:dyDescent="0.25">
      <c r="A259" s="195">
        <v>43210</v>
      </c>
      <c r="B259" s="196">
        <v>31</v>
      </c>
      <c r="C259" s="196">
        <v>17</v>
      </c>
      <c r="D259" s="196">
        <v>31</v>
      </c>
      <c r="E259" s="196">
        <v>6</v>
      </c>
      <c r="F259" s="196">
        <v>5</v>
      </c>
      <c r="H259" s="196">
        <v>2</v>
      </c>
      <c r="J259" s="196">
        <v>2</v>
      </c>
      <c r="K259" s="199">
        <v>3</v>
      </c>
      <c r="L259" s="204" t="s">
        <v>18</v>
      </c>
      <c r="M259" s="196">
        <v>1</v>
      </c>
      <c r="N259" s="198" t="s">
        <v>19</v>
      </c>
    </row>
    <row r="260" spans="1:20" x14ac:dyDescent="0.25">
      <c r="A260" s="195">
        <v>43211</v>
      </c>
      <c r="B260" s="196">
        <v>102</v>
      </c>
      <c r="C260" s="196">
        <v>16</v>
      </c>
      <c r="D260" s="196">
        <v>7</v>
      </c>
      <c r="E260" s="196">
        <v>3</v>
      </c>
      <c r="F260" s="196">
        <v>1</v>
      </c>
      <c r="H260" s="196">
        <v>2</v>
      </c>
      <c r="J260" s="196">
        <v>4</v>
      </c>
      <c r="K260" s="199">
        <v>1</v>
      </c>
      <c r="L260" s="193" t="s">
        <v>79</v>
      </c>
    </row>
    <row r="261" spans="1:20" x14ac:dyDescent="0.25">
      <c r="A261" s="195">
        <v>43212</v>
      </c>
      <c r="B261" s="196">
        <v>156</v>
      </c>
      <c r="C261" s="196">
        <v>2</v>
      </c>
      <c r="D261" s="196">
        <v>8</v>
      </c>
      <c r="E261" s="196">
        <v>4</v>
      </c>
      <c r="F261" s="196">
        <v>3</v>
      </c>
      <c r="H261" s="196">
        <v>1</v>
      </c>
      <c r="I261" s="196">
        <v>6</v>
      </c>
      <c r="J261" s="196">
        <v>2</v>
      </c>
      <c r="K261" s="199">
        <v>3</v>
      </c>
      <c r="L261" s="204" t="s">
        <v>74</v>
      </c>
      <c r="M261" s="196">
        <v>4</v>
      </c>
      <c r="N261" s="198" t="s">
        <v>18</v>
      </c>
    </row>
    <row r="262" spans="1:20" x14ac:dyDescent="0.25">
      <c r="A262" s="195">
        <v>43213</v>
      </c>
      <c r="B262" s="196">
        <v>37</v>
      </c>
      <c r="C262" s="196">
        <v>19</v>
      </c>
      <c r="D262" s="196">
        <v>12</v>
      </c>
      <c r="F262" s="196">
        <v>6</v>
      </c>
      <c r="H262" s="196">
        <v>3</v>
      </c>
      <c r="J262" s="196">
        <v>7</v>
      </c>
      <c r="K262" s="199">
        <v>2</v>
      </c>
      <c r="L262" s="204" t="s">
        <v>28</v>
      </c>
      <c r="M262" s="196">
        <v>3</v>
      </c>
      <c r="N262" s="198" t="s">
        <v>71</v>
      </c>
      <c r="O262" s="196">
        <v>1</v>
      </c>
      <c r="P262" s="198" t="s">
        <v>26</v>
      </c>
    </row>
    <row r="263" spans="1:20" x14ac:dyDescent="0.25">
      <c r="A263" s="195">
        <v>43214</v>
      </c>
      <c r="B263" s="196">
        <v>44</v>
      </c>
      <c r="C263" s="196">
        <v>19</v>
      </c>
      <c r="D263" s="196">
        <v>3</v>
      </c>
      <c r="E263" s="196">
        <v>4</v>
      </c>
      <c r="F263" s="196">
        <v>2</v>
      </c>
      <c r="J263" s="196">
        <v>6</v>
      </c>
      <c r="L263" s="193"/>
    </row>
    <row r="264" spans="1:20" x14ac:dyDescent="0.25">
      <c r="A264" s="195">
        <v>43215</v>
      </c>
      <c r="B264" s="196">
        <v>215</v>
      </c>
      <c r="C264" s="196">
        <v>14</v>
      </c>
      <c r="D264" s="196">
        <v>18</v>
      </c>
      <c r="L264" s="193"/>
    </row>
    <row r="265" spans="1:20" x14ac:dyDescent="0.25">
      <c r="A265" s="195">
        <v>43216</v>
      </c>
      <c r="B265" s="196">
        <v>46</v>
      </c>
      <c r="C265" s="196">
        <v>18</v>
      </c>
      <c r="D265" s="196">
        <v>26</v>
      </c>
      <c r="F265" s="196">
        <v>3</v>
      </c>
      <c r="G265" s="196">
        <v>3</v>
      </c>
      <c r="I265" s="196">
        <v>3</v>
      </c>
      <c r="K265" s="199">
        <v>3</v>
      </c>
      <c r="L265" s="204" t="s">
        <v>28</v>
      </c>
      <c r="M265" s="196">
        <v>1</v>
      </c>
      <c r="N265" s="198" t="s">
        <v>113</v>
      </c>
    </row>
    <row r="266" spans="1:20" x14ac:dyDescent="0.25">
      <c r="A266" s="195">
        <v>43217</v>
      </c>
      <c r="B266" s="196">
        <v>23</v>
      </c>
      <c r="C266" s="196">
        <v>7</v>
      </c>
      <c r="D266" s="196">
        <v>6</v>
      </c>
      <c r="E266" s="196">
        <v>2</v>
      </c>
      <c r="J266" s="196">
        <v>4</v>
      </c>
      <c r="K266" s="199">
        <v>2</v>
      </c>
      <c r="L266" s="204" t="s">
        <v>22</v>
      </c>
      <c r="M266" s="196">
        <v>1</v>
      </c>
      <c r="N266" s="198" t="s">
        <v>47</v>
      </c>
      <c r="O266" s="196">
        <v>2</v>
      </c>
      <c r="P266" s="198" t="s">
        <v>88</v>
      </c>
      <c r="Q266" s="196">
        <v>1</v>
      </c>
      <c r="R266" s="198" t="s">
        <v>43</v>
      </c>
      <c r="S266" s="196">
        <v>2</v>
      </c>
      <c r="T266" s="198" t="s">
        <v>609</v>
      </c>
    </row>
    <row r="267" spans="1:20" x14ac:dyDescent="0.25">
      <c r="A267" s="195">
        <v>43218</v>
      </c>
      <c r="B267" s="196">
        <v>147</v>
      </c>
      <c r="C267" s="196">
        <v>12</v>
      </c>
      <c r="D267" s="196">
        <v>9</v>
      </c>
      <c r="F267" s="196">
        <v>2</v>
      </c>
      <c r="G267" s="196">
        <v>4</v>
      </c>
      <c r="J267" s="196">
        <v>8</v>
      </c>
      <c r="K267" s="196">
        <v>1</v>
      </c>
      <c r="L267" s="193" t="s">
        <v>47</v>
      </c>
      <c r="M267" s="196">
        <v>2</v>
      </c>
      <c r="N267" s="198" t="s">
        <v>26</v>
      </c>
    </row>
    <row r="268" spans="1:20" x14ac:dyDescent="0.25">
      <c r="A268" s="195">
        <v>43219</v>
      </c>
      <c r="B268" s="196">
        <v>98</v>
      </c>
      <c r="C268" s="196">
        <v>19</v>
      </c>
      <c r="D268" s="196">
        <v>4</v>
      </c>
      <c r="F268" s="196">
        <v>5</v>
      </c>
      <c r="H268" s="196">
        <v>2</v>
      </c>
      <c r="J268" s="196">
        <v>3</v>
      </c>
      <c r="K268" s="196">
        <v>2</v>
      </c>
      <c r="L268" s="193" t="s">
        <v>43</v>
      </c>
      <c r="M268" s="196">
        <v>2</v>
      </c>
      <c r="N268" s="198" t="s">
        <v>71</v>
      </c>
      <c r="O268" s="196">
        <v>2</v>
      </c>
      <c r="P268" s="198" t="s">
        <v>22</v>
      </c>
    </row>
    <row r="269" spans="1:20" x14ac:dyDescent="0.25">
      <c r="A269" s="195">
        <v>43220</v>
      </c>
      <c r="B269" s="196">
        <v>233</v>
      </c>
      <c r="C269" s="196">
        <v>14</v>
      </c>
      <c r="D269" s="196">
        <v>4</v>
      </c>
      <c r="F269" s="196">
        <v>2</v>
      </c>
      <c r="H269" s="196">
        <v>2</v>
      </c>
      <c r="J269" s="196">
        <v>6</v>
      </c>
      <c r="L269" s="193"/>
    </row>
    <row r="270" spans="1:20" x14ac:dyDescent="0.25">
      <c r="A270" s="195">
        <v>43221</v>
      </c>
      <c r="B270" s="196">
        <v>69</v>
      </c>
      <c r="C270" s="196">
        <v>12</v>
      </c>
      <c r="D270" s="196">
        <v>10</v>
      </c>
      <c r="E270" s="196">
        <v>6</v>
      </c>
      <c r="F270" s="196">
        <v>2</v>
      </c>
      <c r="H270" s="196">
        <v>4</v>
      </c>
      <c r="L270" s="193"/>
    </row>
    <row r="271" spans="1:20" x14ac:dyDescent="0.25">
      <c r="A271" s="195">
        <v>43222</v>
      </c>
      <c r="B271" s="196">
        <v>12</v>
      </c>
      <c r="C271" s="196">
        <v>12</v>
      </c>
      <c r="D271" s="196">
        <v>12</v>
      </c>
      <c r="F271" s="196">
        <v>2</v>
      </c>
      <c r="H271" s="196">
        <v>1</v>
      </c>
      <c r="K271" s="196">
        <v>2</v>
      </c>
      <c r="L271" s="193" t="s">
        <v>113</v>
      </c>
      <c r="M271" s="196">
        <v>2</v>
      </c>
      <c r="N271" s="198" t="s">
        <v>609</v>
      </c>
      <c r="O271" s="196">
        <v>2</v>
      </c>
      <c r="P271" s="198" t="s">
        <v>129</v>
      </c>
    </row>
    <row r="272" spans="1:20" x14ac:dyDescent="0.25">
      <c r="A272" s="195">
        <v>43223</v>
      </c>
      <c r="B272" s="196">
        <v>3</v>
      </c>
      <c r="C272" s="196">
        <v>22</v>
      </c>
      <c r="D272" s="196">
        <v>14</v>
      </c>
      <c r="E272" s="196">
        <v>3</v>
      </c>
      <c r="F272" s="196">
        <v>4</v>
      </c>
      <c r="I272" s="196">
        <v>3</v>
      </c>
      <c r="J272" s="196">
        <v>6</v>
      </c>
      <c r="K272" s="196">
        <v>1</v>
      </c>
      <c r="L272" s="193" t="s">
        <v>503</v>
      </c>
    </row>
    <row r="273" spans="1:22" x14ac:dyDescent="0.25">
      <c r="A273" s="195">
        <v>43224</v>
      </c>
      <c r="B273" s="196">
        <v>19</v>
      </c>
      <c r="C273" s="196">
        <v>14</v>
      </c>
      <c r="D273" s="196">
        <v>12</v>
      </c>
      <c r="E273" s="196">
        <v>2</v>
      </c>
      <c r="G273" s="196">
        <v>1</v>
      </c>
      <c r="H273" s="196">
        <v>3</v>
      </c>
      <c r="I273" s="196">
        <v>1</v>
      </c>
      <c r="J273" s="196">
        <v>1</v>
      </c>
      <c r="K273" s="196">
        <v>2</v>
      </c>
      <c r="L273" s="193" t="s">
        <v>28</v>
      </c>
      <c r="M273" s="196">
        <v>12</v>
      </c>
      <c r="N273" s="198" t="s">
        <v>611</v>
      </c>
      <c r="O273" s="196">
        <v>2</v>
      </c>
      <c r="P273" s="198" t="s">
        <v>111</v>
      </c>
    </row>
    <row r="274" spans="1:22" x14ac:dyDescent="0.25">
      <c r="A274" s="195">
        <v>43225</v>
      </c>
      <c r="B274" s="196">
        <v>84</v>
      </c>
      <c r="C274" s="196">
        <v>37</v>
      </c>
      <c r="D274" s="196">
        <v>4</v>
      </c>
      <c r="E274" s="196">
        <v>1</v>
      </c>
      <c r="F274" s="196">
        <v>2</v>
      </c>
      <c r="H274" s="196">
        <v>2</v>
      </c>
      <c r="J274" s="196">
        <v>16</v>
      </c>
      <c r="L274" s="193"/>
    </row>
    <row r="275" spans="1:22" x14ac:dyDescent="0.25">
      <c r="A275" s="195">
        <v>43226</v>
      </c>
      <c r="B275" s="196">
        <v>98</v>
      </c>
      <c r="C275" s="196">
        <v>22</v>
      </c>
      <c r="D275" s="196">
        <v>6</v>
      </c>
      <c r="E275" s="196">
        <v>2</v>
      </c>
      <c r="F275" s="196">
        <v>1</v>
      </c>
      <c r="H275" s="196">
        <v>4</v>
      </c>
      <c r="I275" s="196">
        <v>3</v>
      </c>
      <c r="K275" s="196">
        <v>1</v>
      </c>
      <c r="L275" s="193" t="s">
        <v>100</v>
      </c>
    </row>
    <row r="276" spans="1:22" x14ac:dyDescent="0.25">
      <c r="A276" s="195">
        <v>43227</v>
      </c>
      <c r="B276" s="196">
        <v>20</v>
      </c>
      <c r="C276" s="196">
        <v>59</v>
      </c>
      <c r="D276" s="196">
        <v>5</v>
      </c>
      <c r="E276" s="196">
        <v>2</v>
      </c>
      <c r="F276" s="196">
        <v>3</v>
      </c>
      <c r="G276" s="196">
        <v>1</v>
      </c>
      <c r="H276" s="196">
        <v>1</v>
      </c>
      <c r="I276" s="196">
        <v>2</v>
      </c>
      <c r="J276" s="196">
        <v>4</v>
      </c>
      <c r="K276" s="196">
        <v>1</v>
      </c>
      <c r="L276" s="193" t="s">
        <v>79</v>
      </c>
    </row>
    <row r="277" spans="1:22" x14ac:dyDescent="0.25">
      <c r="A277" s="195">
        <v>43228</v>
      </c>
      <c r="B277" s="196">
        <v>18</v>
      </c>
      <c r="C277" s="196">
        <v>48</v>
      </c>
      <c r="D277" s="196">
        <v>27</v>
      </c>
      <c r="E277" s="196">
        <v>5</v>
      </c>
      <c r="H277" s="196">
        <v>2</v>
      </c>
      <c r="J277" s="196">
        <v>1</v>
      </c>
      <c r="K277" s="196">
        <v>2</v>
      </c>
      <c r="L277" s="193" t="s">
        <v>28</v>
      </c>
      <c r="M277" s="196">
        <v>2</v>
      </c>
      <c r="N277" s="198" t="s">
        <v>100</v>
      </c>
    </row>
    <row r="278" spans="1:22" x14ac:dyDescent="0.25">
      <c r="A278" s="195">
        <v>43229</v>
      </c>
      <c r="B278" s="196">
        <v>24</v>
      </c>
      <c r="C278" s="196">
        <v>55</v>
      </c>
      <c r="D278" s="196">
        <v>18</v>
      </c>
      <c r="E278" s="196">
        <v>5</v>
      </c>
      <c r="F278" s="196">
        <v>4</v>
      </c>
      <c r="G278" s="196">
        <v>3</v>
      </c>
      <c r="H278" s="196">
        <v>2</v>
      </c>
      <c r="J278" s="196">
        <v>4</v>
      </c>
      <c r="K278" s="196">
        <v>4</v>
      </c>
      <c r="L278" s="193" t="s">
        <v>100</v>
      </c>
      <c r="M278" s="196">
        <v>1</v>
      </c>
      <c r="N278" s="198" t="s">
        <v>603</v>
      </c>
      <c r="O278" s="196">
        <v>5</v>
      </c>
      <c r="P278" s="198" t="s">
        <v>625</v>
      </c>
      <c r="Q278" s="196">
        <v>2</v>
      </c>
      <c r="R278" s="198" t="s">
        <v>637</v>
      </c>
      <c r="S278" s="196">
        <v>2</v>
      </c>
      <c r="T278" s="198" t="s">
        <v>79</v>
      </c>
      <c r="U278" s="196">
        <v>2</v>
      </c>
      <c r="V278" s="196" t="s">
        <v>113</v>
      </c>
    </row>
    <row r="279" spans="1:22" x14ac:dyDescent="0.25">
      <c r="A279" s="195">
        <v>43230</v>
      </c>
      <c r="B279" s="196">
        <v>16</v>
      </c>
      <c r="C279" s="196">
        <v>33</v>
      </c>
      <c r="D279" s="196">
        <v>9</v>
      </c>
      <c r="E279" s="196">
        <v>6</v>
      </c>
      <c r="F279" s="196">
        <v>5</v>
      </c>
      <c r="G279" s="196">
        <v>7</v>
      </c>
      <c r="I279" s="196">
        <v>1</v>
      </c>
      <c r="J279" s="196">
        <v>16</v>
      </c>
      <c r="K279" s="196">
        <v>1</v>
      </c>
      <c r="L279" s="193" t="s">
        <v>204</v>
      </c>
    </row>
    <row r="280" spans="1:22" x14ac:dyDescent="0.25">
      <c r="A280" s="195">
        <v>43231</v>
      </c>
      <c r="B280" s="196">
        <v>20</v>
      </c>
      <c r="C280" s="196">
        <v>39</v>
      </c>
      <c r="D280" s="196">
        <v>3</v>
      </c>
      <c r="E280" s="196">
        <v>4</v>
      </c>
      <c r="F280" s="196">
        <v>6</v>
      </c>
      <c r="G280" s="196">
        <v>4</v>
      </c>
      <c r="H280" s="196">
        <v>2</v>
      </c>
      <c r="J280" s="196">
        <v>6</v>
      </c>
      <c r="K280" s="196">
        <v>1</v>
      </c>
      <c r="L280" s="193" t="s">
        <v>100</v>
      </c>
    </row>
    <row r="281" spans="1:22" x14ac:dyDescent="0.25">
      <c r="A281" s="195">
        <v>43232</v>
      </c>
      <c r="B281" s="196">
        <v>71</v>
      </c>
      <c r="C281" s="196">
        <v>42</v>
      </c>
      <c r="D281" s="196">
        <v>19</v>
      </c>
      <c r="E281" s="196">
        <v>2</v>
      </c>
      <c r="F281" s="196">
        <v>2</v>
      </c>
      <c r="G281" s="196">
        <v>4</v>
      </c>
      <c r="H281" s="196">
        <v>2</v>
      </c>
      <c r="J281" s="196">
        <v>2</v>
      </c>
      <c r="K281" s="196">
        <v>1</v>
      </c>
      <c r="L281" s="193" t="s">
        <v>204</v>
      </c>
    </row>
    <row r="282" spans="1:22" x14ac:dyDescent="0.25">
      <c r="A282" s="195">
        <v>43233</v>
      </c>
      <c r="B282" s="196">
        <v>54</v>
      </c>
      <c r="C282" s="196">
        <v>13</v>
      </c>
      <c r="D282" s="196">
        <v>2</v>
      </c>
      <c r="F282" s="196">
        <v>1</v>
      </c>
      <c r="J282" s="196">
        <v>2</v>
      </c>
      <c r="L282" s="193"/>
    </row>
    <row r="283" spans="1:22" x14ac:dyDescent="0.25">
      <c r="A283" s="195">
        <v>43234</v>
      </c>
      <c r="B283" s="196">
        <v>26</v>
      </c>
      <c r="C283" s="196">
        <v>36</v>
      </c>
      <c r="D283" s="196">
        <v>11</v>
      </c>
      <c r="E283" s="196">
        <v>3</v>
      </c>
      <c r="G283" s="196">
        <v>2</v>
      </c>
      <c r="H283" s="196">
        <v>4</v>
      </c>
      <c r="I283" s="196">
        <v>4</v>
      </c>
      <c r="K283" s="196">
        <v>1</v>
      </c>
      <c r="L283" s="193" t="s">
        <v>28</v>
      </c>
      <c r="M283" s="196">
        <v>1</v>
      </c>
      <c r="N283" s="198" t="s">
        <v>43</v>
      </c>
    </row>
    <row r="284" spans="1:22" x14ac:dyDescent="0.25">
      <c r="A284" s="195">
        <v>43235</v>
      </c>
      <c r="B284" s="196">
        <v>5</v>
      </c>
      <c r="C284" s="196">
        <v>17</v>
      </c>
      <c r="D284" s="196">
        <v>13</v>
      </c>
      <c r="E284" s="196">
        <v>2</v>
      </c>
      <c r="F284" s="196">
        <v>3</v>
      </c>
      <c r="I284" s="196">
        <v>1</v>
      </c>
      <c r="J284" s="196">
        <v>2</v>
      </c>
      <c r="K284" s="196">
        <v>1</v>
      </c>
      <c r="L284" s="193" t="s">
        <v>18</v>
      </c>
    </row>
    <row r="285" spans="1:22" x14ac:dyDescent="0.25">
      <c r="A285" s="195">
        <v>43236</v>
      </c>
      <c r="B285" s="196">
        <v>26</v>
      </c>
      <c r="C285" s="196">
        <v>7</v>
      </c>
      <c r="D285" s="196">
        <v>16</v>
      </c>
      <c r="E285" s="196">
        <v>2</v>
      </c>
      <c r="F285" s="196">
        <v>2</v>
      </c>
      <c r="J285" s="196">
        <v>1</v>
      </c>
      <c r="K285" s="196">
        <v>1</v>
      </c>
      <c r="L285" s="193" t="s">
        <v>614</v>
      </c>
      <c r="M285" s="196">
        <v>2</v>
      </c>
      <c r="N285" s="198" t="s">
        <v>629</v>
      </c>
    </row>
    <row r="286" spans="1:22" x14ac:dyDescent="0.25">
      <c r="A286" s="195">
        <v>43237</v>
      </c>
      <c r="B286" s="196">
        <v>19</v>
      </c>
      <c r="C286" s="196">
        <v>12</v>
      </c>
      <c r="D286" s="196">
        <v>16</v>
      </c>
      <c r="F286" s="196">
        <v>3</v>
      </c>
      <c r="H286" s="196">
        <v>1</v>
      </c>
      <c r="I286" s="196">
        <v>2</v>
      </c>
      <c r="J286" s="196">
        <v>3</v>
      </c>
      <c r="K286" s="196">
        <v>1</v>
      </c>
      <c r="L286" s="193" t="s">
        <v>22</v>
      </c>
    </row>
    <row r="287" spans="1:22" x14ac:dyDescent="0.25">
      <c r="A287" s="195">
        <v>43238</v>
      </c>
      <c r="B287" s="196">
        <v>28</v>
      </c>
      <c r="C287" s="196">
        <v>31</v>
      </c>
      <c r="D287" s="196">
        <v>34</v>
      </c>
      <c r="E287" s="196">
        <v>9</v>
      </c>
      <c r="F287" s="196">
        <v>2</v>
      </c>
      <c r="G287" s="196">
        <v>6</v>
      </c>
      <c r="J287" s="196">
        <v>2</v>
      </c>
      <c r="L287" s="193"/>
    </row>
    <row r="288" spans="1:22" x14ac:dyDescent="0.25">
      <c r="A288" s="195">
        <v>43239</v>
      </c>
      <c r="B288" s="196">
        <v>61</v>
      </c>
      <c r="C288" s="196">
        <v>30</v>
      </c>
      <c r="D288" s="196">
        <v>15</v>
      </c>
      <c r="E288" s="196">
        <v>3</v>
      </c>
      <c r="F288" s="196">
        <v>3</v>
      </c>
      <c r="G288" s="196">
        <v>2</v>
      </c>
      <c r="H288" s="196">
        <v>3</v>
      </c>
      <c r="K288" s="196">
        <v>1</v>
      </c>
      <c r="L288" s="193" t="s">
        <v>125</v>
      </c>
      <c r="M288" s="196">
        <v>1</v>
      </c>
      <c r="N288" s="198" t="s">
        <v>71</v>
      </c>
      <c r="O288" s="196">
        <v>1</v>
      </c>
      <c r="P288" s="198" t="s">
        <v>100</v>
      </c>
    </row>
    <row r="289" spans="1:20" x14ac:dyDescent="0.25">
      <c r="A289" s="195">
        <v>43240</v>
      </c>
      <c r="B289" s="196">
        <v>44</v>
      </c>
      <c r="C289" s="196">
        <v>21</v>
      </c>
      <c r="D289" s="196">
        <v>6</v>
      </c>
      <c r="E289" s="196">
        <v>4</v>
      </c>
      <c r="F289" s="196">
        <v>1</v>
      </c>
      <c r="H289" s="196">
        <v>4</v>
      </c>
      <c r="J289" s="196">
        <v>3</v>
      </c>
      <c r="K289" s="196">
        <v>1</v>
      </c>
      <c r="L289" s="193" t="s">
        <v>232</v>
      </c>
    </row>
    <row r="290" spans="1:20" x14ac:dyDescent="0.25">
      <c r="A290" s="195">
        <v>43241</v>
      </c>
      <c r="B290" s="196">
        <v>13</v>
      </c>
      <c r="C290" s="196">
        <v>14</v>
      </c>
      <c r="D290" s="196">
        <v>18</v>
      </c>
      <c r="E290" s="196">
        <v>6</v>
      </c>
      <c r="F290" s="196">
        <v>4</v>
      </c>
      <c r="G290" s="196">
        <v>3</v>
      </c>
      <c r="J290" s="196">
        <v>1</v>
      </c>
      <c r="K290" s="196">
        <v>2</v>
      </c>
      <c r="L290" s="193" t="s">
        <v>88</v>
      </c>
      <c r="M290" s="196">
        <v>1</v>
      </c>
      <c r="N290" s="198" t="s">
        <v>28</v>
      </c>
    </row>
    <row r="291" spans="1:20" x14ac:dyDescent="0.25">
      <c r="A291" s="195">
        <v>43242</v>
      </c>
      <c r="B291" s="196">
        <v>14</v>
      </c>
      <c r="C291" s="196">
        <v>19</v>
      </c>
      <c r="D291" s="196">
        <v>22</v>
      </c>
      <c r="E291" s="196">
        <v>3</v>
      </c>
      <c r="I291" s="196">
        <v>2</v>
      </c>
      <c r="J291" s="196">
        <v>3</v>
      </c>
      <c r="K291" s="196">
        <v>1</v>
      </c>
      <c r="L291" s="193" t="s">
        <v>28</v>
      </c>
      <c r="M291" s="196">
        <v>1</v>
      </c>
      <c r="N291" s="198" t="s">
        <v>100</v>
      </c>
    </row>
    <row r="292" spans="1:20" x14ac:dyDescent="0.25">
      <c r="A292" s="195">
        <v>43243</v>
      </c>
      <c r="B292" s="196">
        <v>11</v>
      </c>
      <c r="C292" s="196">
        <v>14</v>
      </c>
      <c r="D292" s="196">
        <v>13</v>
      </c>
      <c r="E292" s="196">
        <v>6</v>
      </c>
      <c r="H292" s="196">
        <v>2</v>
      </c>
      <c r="I292" s="196">
        <v>2</v>
      </c>
      <c r="J292" s="196">
        <v>2</v>
      </c>
      <c r="K292" s="196">
        <v>5</v>
      </c>
      <c r="L292" s="193" t="s">
        <v>100</v>
      </c>
      <c r="M292" s="196">
        <v>1</v>
      </c>
      <c r="N292" s="198" t="s">
        <v>47</v>
      </c>
    </row>
    <row r="293" spans="1:20" x14ac:dyDescent="0.25">
      <c r="A293" s="195">
        <v>43244</v>
      </c>
      <c r="B293" s="196">
        <v>55</v>
      </c>
      <c r="C293" s="196">
        <v>16</v>
      </c>
      <c r="D293" s="196">
        <v>23</v>
      </c>
      <c r="E293" s="196">
        <v>4</v>
      </c>
      <c r="F293" s="196">
        <v>2</v>
      </c>
      <c r="H293" s="196">
        <v>3</v>
      </c>
      <c r="I293" s="196">
        <v>2</v>
      </c>
      <c r="J293" s="196">
        <v>6</v>
      </c>
      <c r="L293" s="193"/>
    </row>
    <row r="294" spans="1:20" x14ac:dyDescent="0.25">
      <c r="A294" s="195">
        <v>43245</v>
      </c>
      <c r="B294" s="196">
        <v>26</v>
      </c>
      <c r="C294" s="196">
        <v>22</v>
      </c>
      <c r="D294" s="196">
        <v>25</v>
      </c>
      <c r="E294" s="196">
        <v>4</v>
      </c>
      <c r="G294" s="196">
        <v>2</v>
      </c>
      <c r="I294" s="196">
        <v>2</v>
      </c>
      <c r="K294" s="196">
        <v>1</v>
      </c>
      <c r="L294" s="193" t="s">
        <v>28</v>
      </c>
    </row>
    <row r="295" spans="1:20" x14ac:dyDescent="0.25">
      <c r="A295" s="195">
        <v>43246</v>
      </c>
      <c r="B295" s="196">
        <v>104</v>
      </c>
      <c r="C295" s="196">
        <v>9</v>
      </c>
      <c r="D295" s="196">
        <v>10</v>
      </c>
      <c r="E295" s="196">
        <v>6</v>
      </c>
      <c r="F295" s="196">
        <v>2</v>
      </c>
      <c r="J295" s="196">
        <v>2</v>
      </c>
      <c r="K295" s="196">
        <v>1</v>
      </c>
      <c r="L295" s="193" t="s">
        <v>28</v>
      </c>
    </row>
    <row r="296" spans="1:20" x14ac:dyDescent="0.25">
      <c r="A296" s="195">
        <v>43247</v>
      </c>
      <c r="B296" s="196">
        <v>117</v>
      </c>
      <c r="C296" s="196">
        <v>6</v>
      </c>
      <c r="D296" s="196">
        <v>13</v>
      </c>
      <c r="E296" s="196">
        <v>10</v>
      </c>
      <c r="G296" s="196">
        <v>1</v>
      </c>
      <c r="H296" s="196">
        <v>2</v>
      </c>
      <c r="J296" s="196">
        <v>4</v>
      </c>
      <c r="K296" s="196">
        <v>6</v>
      </c>
      <c r="L296" s="193" t="s">
        <v>26</v>
      </c>
      <c r="M296" s="196">
        <v>2</v>
      </c>
      <c r="N296" s="198" t="s">
        <v>47</v>
      </c>
      <c r="O296" s="196">
        <v>2</v>
      </c>
      <c r="P296" s="198" t="s">
        <v>111</v>
      </c>
    </row>
    <row r="297" spans="1:20" x14ac:dyDescent="0.25">
      <c r="A297" s="195">
        <v>43248</v>
      </c>
      <c r="B297" s="196">
        <v>17</v>
      </c>
      <c r="C297" s="196">
        <v>29</v>
      </c>
      <c r="D297" s="196">
        <v>24</v>
      </c>
      <c r="E297" s="196">
        <v>8</v>
      </c>
      <c r="F297" s="196">
        <v>4</v>
      </c>
      <c r="G297" s="196">
        <v>2</v>
      </c>
      <c r="I297" s="196">
        <v>2</v>
      </c>
      <c r="J297" s="196">
        <v>10</v>
      </c>
      <c r="K297" s="196">
        <v>3</v>
      </c>
      <c r="L297" s="193" t="s">
        <v>47</v>
      </c>
      <c r="M297" s="196">
        <v>2</v>
      </c>
      <c r="N297" s="198" t="s">
        <v>28</v>
      </c>
    </row>
    <row r="298" spans="1:20" x14ac:dyDescent="0.25">
      <c r="A298" s="195">
        <v>43249</v>
      </c>
      <c r="B298" s="196">
        <v>15</v>
      </c>
      <c r="C298" s="196">
        <v>21</v>
      </c>
      <c r="D298" s="196">
        <v>28</v>
      </c>
      <c r="E298" s="196">
        <v>19</v>
      </c>
      <c r="F298" s="196">
        <v>6</v>
      </c>
      <c r="I298" s="196">
        <v>2</v>
      </c>
      <c r="J298" s="196">
        <v>5</v>
      </c>
      <c r="K298" s="196">
        <v>2</v>
      </c>
      <c r="L298" s="193" t="s">
        <v>22</v>
      </c>
    </row>
    <row r="299" spans="1:20" x14ac:dyDescent="0.25">
      <c r="A299" s="195">
        <v>43250</v>
      </c>
      <c r="B299" s="196">
        <v>40</v>
      </c>
      <c r="C299" s="196">
        <v>17</v>
      </c>
      <c r="D299" s="196">
        <v>38</v>
      </c>
      <c r="E299" s="196">
        <v>5</v>
      </c>
      <c r="F299" s="196">
        <v>2</v>
      </c>
      <c r="G299" s="196">
        <v>2</v>
      </c>
      <c r="J299" s="196">
        <v>2</v>
      </c>
      <c r="K299" s="196">
        <v>3</v>
      </c>
      <c r="L299" s="193" t="s">
        <v>22</v>
      </c>
      <c r="M299" s="196">
        <v>3</v>
      </c>
      <c r="N299" s="198" t="s">
        <v>85</v>
      </c>
      <c r="O299" s="196">
        <v>6</v>
      </c>
      <c r="P299" s="198" t="s">
        <v>29</v>
      </c>
    </row>
    <row r="300" spans="1:20" x14ac:dyDescent="0.25">
      <c r="A300" s="195">
        <v>43251</v>
      </c>
      <c r="B300" s="196">
        <v>20</v>
      </c>
      <c r="C300" s="196">
        <v>23</v>
      </c>
      <c r="D300" s="196">
        <v>36</v>
      </c>
      <c r="F300" s="196">
        <v>4</v>
      </c>
      <c r="G300" s="196">
        <v>4</v>
      </c>
      <c r="H300" s="196">
        <v>2</v>
      </c>
      <c r="I300" s="196">
        <v>10</v>
      </c>
      <c r="J300" s="196">
        <v>12</v>
      </c>
      <c r="K300" s="196">
        <v>1</v>
      </c>
      <c r="L300" s="193" t="s">
        <v>604</v>
      </c>
      <c r="M300" s="196">
        <v>1</v>
      </c>
      <c r="N300" s="198" t="s">
        <v>443</v>
      </c>
    </row>
    <row r="301" spans="1:20" x14ac:dyDescent="0.25">
      <c r="A301" s="195">
        <v>43252</v>
      </c>
      <c r="B301" s="196">
        <v>32</v>
      </c>
      <c r="C301" s="196">
        <v>11</v>
      </c>
      <c r="D301" s="196">
        <v>16</v>
      </c>
      <c r="E301" s="196">
        <v>2</v>
      </c>
      <c r="F301" s="196">
        <v>2</v>
      </c>
      <c r="H301" s="196">
        <v>2</v>
      </c>
      <c r="I301" s="196">
        <v>4</v>
      </c>
      <c r="J301" s="196">
        <v>2</v>
      </c>
      <c r="K301" s="196">
        <v>2</v>
      </c>
      <c r="L301" s="193" t="s">
        <v>625</v>
      </c>
      <c r="M301" s="196">
        <v>2</v>
      </c>
      <c r="N301" s="198" t="s">
        <v>79</v>
      </c>
    </row>
    <row r="302" spans="1:20" x14ac:dyDescent="0.25">
      <c r="A302" s="195">
        <v>43253</v>
      </c>
      <c r="B302" s="196">
        <v>109</v>
      </c>
      <c r="C302" s="196">
        <v>6</v>
      </c>
      <c r="D302" s="196">
        <v>7</v>
      </c>
      <c r="E302" s="196">
        <v>7</v>
      </c>
      <c r="F302" s="196">
        <v>2</v>
      </c>
      <c r="H302" s="196">
        <v>2</v>
      </c>
      <c r="J302" s="196">
        <v>4</v>
      </c>
      <c r="K302" s="196">
        <v>4</v>
      </c>
      <c r="L302" s="193" t="s">
        <v>79</v>
      </c>
      <c r="M302" s="196">
        <v>2</v>
      </c>
      <c r="N302" s="198" t="s">
        <v>47</v>
      </c>
      <c r="O302" s="196">
        <v>2</v>
      </c>
      <c r="P302" s="198" t="s">
        <v>88</v>
      </c>
      <c r="Q302" s="196">
        <v>2</v>
      </c>
      <c r="R302" s="198" t="s">
        <v>111</v>
      </c>
    </row>
    <row r="303" spans="1:20" x14ac:dyDescent="0.25">
      <c r="A303" s="195">
        <v>43254</v>
      </c>
      <c r="B303" s="196">
        <v>119</v>
      </c>
      <c r="C303" s="196">
        <v>22</v>
      </c>
      <c r="D303" s="196">
        <v>16</v>
      </c>
      <c r="E303" s="196">
        <v>2</v>
      </c>
      <c r="F303" s="196">
        <v>1</v>
      </c>
      <c r="H303" s="196">
        <v>2</v>
      </c>
      <c r="I303" s="196">
        <v>4</v>
      </c>
      <c r="J303" s="196">
        <v>10</v>
      </c>
      <c r="K303" s="196">
        <v>2</v>
      </c>
      <c r="L303" s="193" t="s">
        <v>26</v>
      </c>
      <c r="M303" s="196">
        <v>2</v>
      </c>
      <c r="N303" s="198" t="s">
        <v>29</v>
      </c>
      <c r="O303" s="196">
        <v>2</v>
      </c>
      <c r="P303" s="198" t="s">
        <v>100</v>
      </c>
      <c r="Q303" s="196">
        <v>2</v>
      </c>
      <c r="R303" s="198" t="s">
        <v>638</v>
      </c>
      <c r="S303" s="196">
        <v>2</v>
      </c>
      <c r="T303" s="198" t="s">
        <v>88</v>
      </c>
    </row>
    <row r="304" spans="1:20" x14ac:dyDescent="0.25">
      <c r="A304" s="195">
        <v>43255</v>
      </c>
      <c r="B304" s="196">
        <v>12</v>
      </c>
      <c r="C304" s="196">
        <v>21</v>
      </c>
      <c r="D304" s="196">
        <v>25</v>
      </c>
      <c r="E304" s="196">
        <v>3</v>
      </c>
      <c r="F304" s="196">
        <v>6</v>
      </c>
      <c r="G304" s="196">
        <v>10</v>
      </c>
      <c r="H304" s="196">
        <v>6</v>
      </c>
      <c r="I304" s="196">
        <v>3</v>
      </c>
      <c r="J304" s="196">
        <v>10</v>
      </c>
      <c r="K304" s="196">
        <v>2</v>
      </c>
      <c r="L304" s="193" t="s">
        <v>28</v>
      </c>
      <c r="M304" s="196">
        <v>1</v>
      </c>
      <c r="N304" s="198" t="s">
        <v>26</v>
      </c>
    </row>
    <row r="305" spans="1:22" x14ac:dyDescent="0.25">
      <c r="A305" s="195">
        <v>43256</v>
      </c>
      <c r="B305" s="196">
        <v>29</v>
      </c>
      <c r="C305" s="196">
        <v>12</v>
      </c>
      <c r="D305" s="196">
        <v>13</v>
      </c>
      <c r="E305" s="196">
        <v>4</v>
      </c>
      <c r="F305" s="196">
        <v>4</v>
      </c>
      <c r="G305" s="196">
        <v>4</v>
      </c>
      <c r="H305" s="196">
        <v>2</v>
      </c>
      <c r="I305" s="196">
        <v>3</v>
      </c>
      <c r="J305" s="196">
        <v>3</v>
      </c>
      <c r="K305" s="196">
        <v>4</v>
      </c>
      <c r="L305" s="193" t="s">
        <v>47</v>
      </c>
      <c r="M305" s="196">
        <v>2</v>
      </c>
      <c r="N305" s="198" t="s">
        <v>71</v>
      </c>
    </row>
    <row r="306" spans="1:22" x14ac:dyDescent="0.25">
      <c r="A306" s="195">
        <v>43257</v>
      </c>
      <c r="B306" s="196">
        <v>16</v>
      </c>
      <c r="C306" s="196">
        <v>22</v>
      </c>
      <c r="D306" s="196">
        <v>21</v>
      </c>
      <c r="F306" s="196">
        <v>1</v>
      </c>
      <c r="G306" s="196">
        <v>2</v>
      </c>
      <c r="H306" s="196">
        <v>4</v>
      </c>
      <c r="J306" s="196">
        <v>6</v>
      </c>
      <c r="K306" s="196">
        <v>1</v>
      </c>
      <c r="L306" s="193" t="s">
        <v>100</v>
      </c>
      <c r="M306" s="196">
        <v>2</v>
      </c>
      <c r="N306" s="198" t="s">
        <v>47</v>
      </c>
      <c r="O306" s="196">
        <v>2</v>
      </c>
      <c r="P306" s="198" t="s">
        <v>204</v>
      </c>
      <c r="Q306" s="196">
        <v>1</v>
      </c>
      <c r="R306" s="198" t="s">
        <v>639</v>
      </c>
    </row>
    <row r="307" spans="1:22" x14ac:dyDescent="0.25">
      <c r="A307" s="195">
        <v>43258</v>
      </c>
      <c r="B307" s="196">
        <v>12</v>
      </c>
      <c r="C307" s="196">
        <v>22</v>
      </c>
      <c r="D307" s="196">
        <v>10</v>
      </c>
      <c r="E307" s="196">
        <v>6</v>
      </c>
      <c r="G307" s="196">
        <v>2</v>
      </c>
      <c r="H307" s="196">
        <v>5</v>
      </c>
      <c r="J307" s="196">
        <v>6</v>
      </c>
      <c r="K307" s="196">
        <v>1</v>
      </c>
      <c r="L307" s="193" t="s">
        <v>129</v>
      </c>
      <c r="M307" s="196">
        <v>2</v>
      </c>
      <c r="N307" s="198" t="s">
        <v>79</v>
      </c>
    </row>
    <row r="308" spans="1:22" x14ac:dyDescent="0.25">
      <c r="A308" s="195">
        <v>43259</v>
      </c>
      <c r="B308" s="196">
        <v>13</v>
      </c>
      <c r="C308" s="196">
        <v>13</v>
      </c>
      <c r="D308" s="196">
        <v>16</v>
      </c>
      <c r="E308" s="196">
        <v>10</v>
      </c>
      <c r="F308" s="196">
        <v>3</v>
      </c>
      <c r="G308" s="196">
        <v>7</v>
      </c>
      <c r="H308" s="196">
        <v>1</v>
      </c>
      <c r="I308" s="196">
        <v>2</v>
      </c>
      <c r="J308" s="196">
        <v>3</v>
      </c>
      <c r="K308" s="196">
        <v>2</v>
      </c>
      <c r="L308" s="193" t="s">
        <v>47</v>
      </c>
    </row>
    <row r="309" spans="1:22" x14ac:dyDescent="0.25">
      <c r="A309" s="195">
        <v>43260</v>
      </c>
      <c r="B309" s="196">
        <v>65</v>
      </c>
      <c r="C309" s="196">
        <v>33</v>
      </c>
      <c r="D309" s="196">
        <v>9</v>
      </c>
      <c r="E309" s="196">
        <v>2</v>
      </c>
      <c r="I309" s="196">
        <v>2</v>
      </c>
      <c r="J309" s="196">
        <v>2</v>
      </c>
      <c r="K309" s="196">
        <v>1</v>
      </c>
      <c r="L309" s="193" t="s">
        <v>100</v>
      </c>
    </row>
    <row r="310" spans="1:22" x14ac:dyDescent="0.25">
      <c r="A310" s="195">
        <v>43261</v>
      </c>
      <c r="B310" s="196">
        <v>118</v>
      </c>
      <c r="C310" s="196">
        <v>9</v>
      </c>
      <c r="D310" s="196">
        <v>21</v>
      </c>
      <c r="F310" s="196">
        <v>2</v>
      </c>
      <c r="G310" s="196">
        <v>5</v>
      </c>
      <c r="I310" s="196">
        <v>2</v>
      </c>
      <c r="J310" s="196">
        <v>2</v>
      </c>
      <c r="K310" s="196">
        <v>5</v>
      </c>
      <c r="L310" s="193" t="s">
        <v>204</v>
      </c>
      <c r="M310" s="196">
        <v>4</v>
      </c>
      <c r="N310" s="198" t="s">
        <v>70</v>
      </c>
      <c r="O310" s="196">
        <v>2</v>
      </c>
      <c r="P310" s="198" t="s">
        <v>47</v>
      </c>
      <c r="Q310" s="196">
        <v>2</v>
      </c>
      <c r="R310" s="198" t="s">
        <v>22</v>
      </c>
      <c r="S310" s="196">
        <v>2</v>
      </c>
      <c r="T310" s="198" t="s">
        <v>28</v>
      </c>
    </row>
    <row r="311" spans="1:22" x14ac:dyDescent="0.25">
      <c r="A311" s="195">
        <v>43262</v>
      </c>
      <c r="B311" s="196">
        <v>23</v>
      </c>
      <c r="C311" s="196">
        <v>20</v>
      </c>
      <c r="D311" s="196">
        <v>22</v>
      </c>
      <c r="E311" s="196">
        <v>6</v>
      </c>
      <c r="F311" s="196">
        <v>2</v>
      </c>
      <c r="G311" s="196">
        <v>6</v>
      </c>
      <c r="I311" s="196">
        <v>4</v>
      </c>
      <c r="J311" s="196">
        <v>15</v>
      </c>
      <c r="K311" s="196">
        <v>2</v>
      </c>
      <c r="L311" s="193" t="s">
        <v>113</v>
      </c>
      <c r="M311" s="196">
        <v>2</v>
      </c>
      <c r="N311" s="198" t="s">
        <v>47</v>
      </c>
      <c r="O311" s="196">
        <v>8</v>
      </c>
      <c r="P311" s="198" t="s">
        <v>204</v>
      </c>
      <c r="Q311" s="196">
        <v>4</v>
      </c>
      <c r="R311" s="198" t="s">
        <v>26</v>
      </c>
    </row>
    <row r="312" spans="1:22" x14ac:dyDescent="0.25">
      <c r="A312" s="195">
        <v>43263</v>
      </c>
      <c r="B312" s="196">
        <v>7</v>
      </c>
      <c r="C312" s="196">
        <v>15</v>
      </c>
      <c r="D312" s="196">
        <v>38</v>
      </c>
      <c r="E312" s="196">
        <v>14</v>
      </c>
      <c r="F312" s="196">
        <v>2</v>
      </c>
      <c r="G312" s="196">
        <v>10</v>
      </c>
      <c r="H312" s="196">
        <v>2</v>
      </c>
      <c r="J312" s="196">
        <v>16</v>
      </c>
      <c r="K312" s="196">
        <v>15</v>
      </c>
      <c r="L312" s="193" t="s">
        <v>125</v>
      </c>
      <c r="M312" s="196">
        <v>2</v>
      </c>
      <c r="N312" s="198" t="s">
        <v>129</v>
      </c>
      <c r="O312" s="196">
        <v>2</v>
      </c>
      <c r="P312" s="198" t="s">
        <v>204</v>
      </c>
      <c r="Q312" s="196">
        <v>2</v>
      </c>
      <c r="R312" s="198" t="s">
        <v>111</v>
      </c>
      <c r="S312" s="196">
        <v>2</v>
      </c>
      <c r="T312" s="198" t="s">
        <v>47</v>
      </c>
      <c r="U312" s="196">
        <v>1</v>
      </c>
      <c r="V312" s="196" t="s">
        <v>28</v>
      </c>
    </row>
    <row r="313" spans="1:22" x14ac:dyDescent="0.25">
      <c r="A313" s="195">
        <v>43264</v>
      </c>
      <c r="B313" s="196">
        <v>6</v>
      </c>
      <c r="C313" s="196">
        <v>12</v>
      </c>
      <c r="D313" s="196">
        <v>15</v>
      </c>
      <c r="E313" s="196">
        <v>9</v>
      </c>
      <c r="F313" s="196">
        <v>3</v>
      </c>
      <c r="G313" s="196">
        <v>3</v>
      </c>
      <c r="I313" s="196">
        <v>3</v>
      </c>
      <c r="J313" s="196">
        <v>24</v>
      </c>
      <c r="K313" s="196">
        <v>3</v>
      </c>
      <c r="L313" s="193" t="s">
        <v>79</v>
      </c>
      <c r="M313" s="196">
        <v>3</v>
      </c>
      <c r="N313" s="198" t="s">
        <v>43</v>
      </c>
      <c r="O313" s="196">
        <v>23</v>
      </c>
      <c r="P313" s="198" t="s">
        <v>29</v>
      </c>
      <c r="Q313" s="196">
        <v>4</v>
      </c>
      <c r="R313" s="198" t="s">
        <v>70</v>
      </c>
    </row>
    <row r="314" spans="1:22" x14ac:dyDescent="0.25">
      <c r="A314" s="195">
        <v>43265</v>
      </c>
      <c r="B314" s="196">
        <v>19</v>
      </c>
      <c r="C314" s="196">
        <v>10</v>
      </c>
      <c r="D314" s="196">
        <v>15</v>
      </c>
      <c r="E314" s="196">
        <v>8</v>
      </c>
      <c r="F314" s="196">
        <v>2</v>
      </c>
      <c r="G314" s="196">
        <v>3</v>
      </c>
      <c r="H314" s="196">
        <v>2</v>
      </c>
      <c r="J314" s="196">
        <v>34</v>
      </c>
      <c r="K314" s="196">
        <v>2</v>
      </c>
      <c r="L314" s="193" t="s">
        <v>22</v>
      </c>
      <c r="M314" s="196">
        <v>1</v>
      </c>
      <c r="N314" s="198" t="s">
        <v>630</v>
      </c>
      <c r="O314" s="196">
        <v>2</v>
      </c>
      <c r="P314" s="198" t="s">
        <v>79</v>
      </c>
    </row>
    <row r="315" spans="1:22" x14ac:dyDescent="0.25">
      <c r="A315" s="195">
        <v>43266</v>
      </c>
      <c r="B315" s="196">
        <v>23</v>
      </c>
      <c r="C315" s="196">
        <v>10</v>
      </c>
      <c r="D315" s="196">
        <v>11</v>
      </c>
      <c r="E315" s="196">
        <v>10</v>
      </c>
      <c r="F315" s="196">
        <v>3</v>
      </c>
      <c r="I315" s="196">
        <v>1</v>
      </c>
      <c r="J315" s="196">
        <v>5</v>
      </c>
      <c r="K315" s="196">
        <v>3</v>
      </c>
      <c r="L315" s="193" t="s">
        <v>22</v>
      </c>
      <c r="M315" s="196">
        <v>2</v>
      </c>
      <c r="N315" s="198" t="s">
        <v>71</v>
      </c>
    </row>
    <row r="316" spans="1:22" x14ac:dyDescent="0.25">
      <c r="A316" s="195">
        <v>43267</v>
      </c>
      <c r="B316" s="196">
        <v>92</v>
      </c>
      <c r="C316" s="196">
        <v>13</v>
      </c>
      <c r="D316" s="196">
        <v>7</v>
      </c>
      <c r="E316" s="196">
        <v>3</v>
      </c>
      <c r="F316" s="196">
        <v>3</v>
      </c>
      <c r="G316" s="196">
        <v>5</v>
      </c>
      <c r="H316" s="196">
        <v>1</v>
      </c>
      <c r="J316" s="196">
        <v>5</v>
      </c>
      <c r="K316" s="196">
        <v>2</v>
      </c>
      <c r="L316" s="193" t="s">
        <v>100</v>
      </c>
      <c r="M316" s="196">
        <v>9</v>
      </c>
      <c r="N316" s="198" t="s">
        <v>113</v>
      </c>
      <c r="O316" s="196">
        <v>2</v>
      </c>
      <c r="P316" s="198" t="s">
        <v>22</v>
      </c>
    </row>
    <row r="317" spans="1:22" x14ac:dyDescent="0.25">
      <c r="A317" s="195">
        <v>43268</v>
      </c>
      <c r="B317" s="196">
        <v>90</v>
      </c>
      <c r="C317" s="196">
        <v>20</v>
      </c>
      <c r="D317" s="196">
        <v>14</v>
      </c>
      <c r="E317" s="196">
        <v>2</v>
      </c>
      <c r="G317" s="196">
        <v>2</v>
      </c>
      <c r="H317" s="196">
        <v>5</v>
      </c>
      <c r="I317" s="196">
        <v>2</v>
      </c>
      <c r="J317" s="196">
        <v>13</v>
      </c>
      <c r="K317" s="196">
        <v>2</v>
      </c>
      <c r="L317" s="193" t="s">
        <v>100</v>
      </c>
      <c r="M317" s="196">
        <v>2</v>
      </c>
      <c r="N317" s="198" t="s">
        <v>26</v>
      </c>
      <c r="O317" s="196">
        <v>30</v>
      </c>
      <c r="P317" s="198" t="s">
        <v>232</v>
      </c>
      <c r="Q317" s="196">
        <v>3</v>
      </c>
      <c r="R317" s="198" t="s">
        <v>71</v>
      </c>
      <c r="S317" s="196">
        <v>2</v>
      </c>
      <c r="T317" s="198" t="s">
        <v>204</v>
      </c>
    </row>
    <row r="318" spans="1:22" x14ac:dyDescent="0.25">
      <c r="A318" s="195">
        <v>43269</v>
      </c>
      <c r="B318" s="196">
        <v>34</v>
      </c>
      <c r="C318" s="196">
        <v>19</v>
      </c>
      <c r="D318" s="196">
        <v>38</v>
      </c>
      <c r="E318" s="196">
        <v>4</v>
      </c>
      <c r="G318" s="196">
        <v>4</v>
      </c>
      <c r="I318" s="196">
        <v>6</v>
      </c>
      <c r="J318" s="196">
        <v>39</v>
      </c>
      <c r="K318" s="196">
        <v>2</v>
      </c>
      <c r="L318" s="193" t="s">
        <v>85</v>
      </c>
      <c r="M318" s="196">
        <v>2</v>
      </c>
      <c r="N318" s="198" t="s">
        <v>22</v>
      </c>
      <c r="O318" s="196">
        <v>5</v>
      </c>
      <c r="P318" s="198" t="s">
        <v>503</v>
      </c>
      <c r="Q318" s="196">
        <v>2</v>
      </c>
      <c r="R318" s="198" t="s">
        <v>624</v>
      </c>
    </row>
    <row r="319" spans="1:22" x14ac:dyDescent="0.25">
      <c r="A319" s="195">
        <v>43270</v>
      </c>
      <c r="B319" s="196">
        <v>22</v>
      </c>
      <c r="C319" s="196">
        <v>22</v>
      </c>
      <c r="D319" s="196">
        <v>10</v>
      </c>
      <c r="E319" s="196">
        <v>6</v>
      </c>
      <c r="F319" s="196">
        <v>2</v>
      </c>
      <c r="G319" s="196">
        <v>2</v>
      </c>
      <c r="H319" s="196">
        <v>4</v>
      </c>
      <c r="J319" s="196">
        <v>11</v>
      </c>
      <c r="K319" s="196">
        <v>1</v>
      </c>
      <c r="L319" s="193" t="s">
        <v>618</v>
      </c>
    </row>
    <row r="320" spans="1:22" x14ac:dyDescent="0.25">
      <c r="A320" s="195">
        <v>43271</v>
      </c>
      <c r="B320" s="196">
        <v>26</v>
      </c>
      <c r="C320" s="196">
        <v>9</v>
      </c>
      <c r="D320" s="196">
        <v>25</v>
      </c>
      <c r="E320" s="196">
        <v>2</v>
      </c>
      <c r="F320" s="196">
        <v>3</v>
      </c>
      <c r="G320" s="196">
        <v>7</v>
      </c>
      <c r="H320" s="196">
        <v>2</v>
      </c>
      <c r="J320" s="196">
        <v>1</v>
      </c>
      <c r="K320" s="196">
        <v>10</v>
      </c>
      <c r="L320" s="193" t="s">
        <v>71</v>
      </c>
      <c r="M320" s="196">
        <v>1</v>
      </c>
      <c r="N320" s="198" t="s">
        <v>609</v>
      </c>
      <c r="O320" s="196">
        <v>3</v>
      </c>
      <c r="P320" s="198" t="s">
        <v>19</v>
      </c>
    </row>
    <row r="321" spans="1:20" x14ac:dyDescent="0.25">
      <c r="A321" s="195">
        <v>43272</v>
      </c>
      <c r="B321" s="196">
        <v>14</v>
      </c>
      <c r="C321" s="196">
        <v>10</v>
      </c>
      <c r="D321" s="196">
        <v>5</v>
      </c>
      <c r="E321" s="196">
        <v>3</v>
      </c>
      <c r="G321" s="196">
        <v>7</v>
      </c>
      <c r="H321" s="196">
        <v>10</v>
      </c>
      <c r="I321" s="196">
        <v>8</v>
      </c>
      <c r="J321" s="196">
        <v>14</v>
      </c>
      <c r="K321" s="196">
        <v>2</v>
      </c>
      <c r="L321" s="193" t="s">
        <v>47</v>
      </c>
      <c r="M321" s="196">
        <v>8</v>
      </c>
      <c r="N321" s="198" t="s">
        <v>71</v>
      </c>
      <c r="O321" s="196">
        <v>2</v>
      </c>
      <c r="P321" s="198" t="s">
        <v>19</v>
      </c>
    </row>
    <row r="322" spans="1:20" x14ac:dyDescent="0.25">
      <c r="A322" s="195">
        <v>43273</v>
      </c>
      <c r="B322" s="196">
        <v>20</v>
      </c>
      <c r="C322" s="196">
        <v>6</v>
      </c>
      <c r="D322" s="196">
        <v>22</v>
      </c>
      <c r="E322" s="196">
        <v>7</v>
      </c>
      <c r="G322" s="196">
        <v>3</v>
      </c>
      <c r="H322" s="196">
        <v>3</v>
      </c>
      <c r="J322" s="196">
        <v>12</v>
      </c>
      <c r="K322" s="196">
        <v>2</v>
      </c>
      <c r="L322" s="193" t="s">
        <v>47</v>
      </c>
      <c r="M322" s="196">
        <v>2</v>
      </c>
      <c r="N322" s="198" t="s">
        <v>624</v>
      </c>
      <c r="O322" s="196">
        <v>3</v>
      </c>
      <c r="P322" s="198" t="s">
        <v>71</v>
      </c>
    </row>
    <row r="323" spans="1:20" x14ac:dyDescent="0.25">
      <c r="A323" s="195">
        <v>43274</v>
      </c>
      <c r="B323" s="196">
        <v>75</v>
      </c>
      <c r="C323" s="196">
        <v>9</v>
      </c>
      <c r="D323" s="196">
        <v>10</v>
      </c>
      <c r="E323" s="196">
        <v>2</v>
      </c>
      <c r="F323" s="196">
        <v>7</v>
      </c>
      <c r="G323" s="196">
        <v>8</v>
      </c>
      <c r="H323" s="196">
        <v>3</v>
      </c>
      <c r="I323" s="196">
        <v>2</v>
      </c>
      <c r="J323" s="196">
        <v>7</v>
      </c>
      <c r="K323" s="196">
        <v>2</v>
      </c>
      <c r="L323" s="193" t="s">
        <v>28</v>
      </c>
      <c r="M323" s="196">
        <v>2</v>
      </c>
      <c r="N323" s="198" t="s">
        <v>47</v>
      </c>
      <c r="O323" s="196">
        <v>3</v>
      </c>
      <c r="P323" s="198" t="s">
        <v>71</v>
      </c>
      <c r="Q323" s="196">
        <v>3</v>
      </c>
      <c r="R323" s="198" t="s">
        <v>19</v>
      </c>
    </row>
    <row r="324" spans="1:20" x14ac:dyDescent="0.25">
      <c r="A324" s="195">
        <v>43275</v>
      </c>
      <c r="B324" s="196">
        <v>93</v>
      </c>
      <c r="C324" s="196">
        <v>24</v>
      </c>
      <c r="D324" s="196">
        <v>11</v>
      </c>
      <c r="F324" s="196">
        <v>3</v>
      </c>
      <c r="H324" s="196">
        <v>3</v>
      </c>
      <c r="J324" s="196">
        <v>10</v>
      </c>
      <c r="K324" s="196">
        <v>1</v>
      </c>
      <c r="L324" s="193" t="s">
        <v>123</v>
      </c>
      <c r="M324" s="196">
        <v>7</v>
      </c>
      <c r="N324" s="198" t="s">
        <v>88</v>
      </c>
      <c r="O324" s="196">
        <v>2</v>
      </c>
      <c r="P324" s="198" t="s">
        <v>28</v>
      </c>
    </row>
    <row r="325" spans="1:20" x14ac:dyDescent="0.25">
      <c r="A325" s="195">
        <v>43276</v>
      </c>
      <c r="B325" s="196">
        <v>37</v>
      </c>
      <c r="C325" s="196">
        <v>25</v>
      </c>
      <c r="D325" s="196">
        <v>11</v>
      </c>
      <c r="E325" s="196">
        <v>6</v>
      </c>
      <c r="F325" s="196">
        <v>3</v>
      </c>
      <c r="G325" s="196">
        <v>6</v>
      </c>
      <c r="I325" s="196">
        <v>5</v>
      </c>
      <c r="J325" s="196">
        <v>10</v>
      </c>
      <c r="K325" s="196">
        <v>2</v>
      </c>
      <c r="L325" s="193" t="s">
        <v>615</v>
      </c>
      <c r="M325" s="196">
        <v>2</v>
      </c>
      <c r="N325" s="198" t="s">
        <v>129</v>
      </c>
      <c r="O325" s="196">
        <v>4</v>
      </c>
      <c r="P325" s="198" t="s">
        <v>100</v>
      </c>
      <c r="Q325" s="196">
        <v>2</v>
      </c>
      <c r="R325" s="198" t="s">
        <v>204</v>
      </c>
      <c r="S325" s="196">
        <v>2</v>
      </c>
      <c r="T325" s="198" t="s">
        <v>28</v>
      </c>
    </row>
    <row r="326" spans="1:20" x14ac:dyDescent="0.25">
      <c r="A326" s="195">
        <v>43277</v>
      </c>
      <c r="B326" s="196">
        <v>36</v>
      </c>
      <c r="C326" s="196">
        <v>20</v>
      </c>
      <c r="D326" s="196">
        <v>15</v>
      </c>
      <c r="E326" s="196">
        <v>4</v>
      </c>
      <c r="F326" s="196">
        <v>4</v>
      </c>
      <c r="G326" s="196">
        <v>6</v>
      </c>
      <c r="H326" s="196">
        <v>9</v>
      </c>
      <c r="J326" s="196">
        <v>12</v>
      </c>
      <c r="K326" s="196">
        <v>2</v>
      </c>
      <c r="L326" s="193" t="s">
        <v>28</v>
      </c>
      <c r="M326" s="196">
        <v>3</v>
      </c>
      <c r="N326" s="198" t="s">
        <v>88</v>
      </c>
      <c r="O326" s="196">
        <v>2</v>
      </c>
      <c r="P326" s="198" t="s">
        <v>631</v>
      </c>
      <c r="Q326" s="196">
        <v>2</v>
      </c>
      <c r="R326" s="198" t="s">
        <v>125</v>
      </c>
    </row>
    <row r="327" spans="1:20" x14ac:dyDescent="0.25">
      <c r="A327" s="195">
        <v>43278</v>
      </c>
      <c r="B327" s="196">
        <v>34</v>
      </c>
      <c r="C327" s="196">
        <v>23</v>
      </c>
      <c r="D327" s="196">
        <v>22</v>
      </c>
      <c r="E327" s="196">
        <v>7</v>
      </c>
      <c r="F327" s="196">
        <v>4</v>
      </c>
      <c r="G327" s="196">
        <v>1</v>
      </c>
      <c r="H327" s="196">
        <v>3</v>
      </c>
      <c r="I327" s="196">
        <v>4</v>
      </c>
      <c r="J327" s="196">
        <v>9</v>
      </c>
      <c r="K327" s="196">
        <v>5</v>
      </c>
      <c r="L327" s="193" t="s">
        <v>204</v>
      </c>
      <c r="M327" s="196">
        <v>2</v>
      </c>
      <c r="N327" s="198" t="s">
        <v>85</v>
      </c>
      <c r="O327" s="196">
        <v>4</v>
      </c>
      <c r="P327" s="198" t="s">
        <v>47</v>
      </c>
      <c r="Q327" s="196">
        <v>2</v>
      </c>
      <c r="R327" s="198" t="s">
        <v>19</v>
      </c>
    </row>
    <row r="328" spans="1:20" x14ac:dyDescent="0.25">
      <c r="A328" s="195">
        <v>43279</v>
      </c>
      <c r="B328" s="196">
        <v>30</v>
      </c>
      <c r="C328" s="196">
        <v>19</v>
      </c>
      <c r="D328" s="196">
        <v>18</v>
      </c>
      <c r="E328" s="196">
        <v>2</v>
      </c>
      <c r="F328" s="196">
        <v>2</v>
      </c>
      <c r="G328" s="196">
        <v>12</v>
      </c>
      <c r="H328" s="196">
        <v>2</v>
      </c>
      <c r="I328" s="196">
        <v>2</v>
      </c>
      <c r="J328" s="196">
        <v>13</v>
      </c>
      <c r="K328" s="196">
        <v>2</v>
      </c>
      <c r="L328" s="193" t="s">
        <v>47</v>
      </c>
      <c r="M328" s="196">
        <v>2</v>
      </c>
      <c r="N328" s="198" t="s">
        <v>79</v>
      </c>
    </row>
    <row r="329" spans="1:20" x14ac:dyDescent="0.25">
      <c r="A329" s="195">
        <v>43280</v>
      </c>
      <c r="B329" s="196">
        <v>31</v>
      </c>
      <c r="C329" s="196">
        <v>6</v>
      </c>
      <c r="D329" s="196">
        <v>28</v>
      </c>
      <c r="E329" s="196">
        <v>1</v>
      </c>
      <c r="F329" s="196">
        <v>4</v>
      </c>
      <c r="G329" s="196">
        <v>5</v>
      </c>
      <c r="H329" s="196">
        <v>2</v>
      </c>
      <c r="J329" s="196">
        <v>4</v>
      </c>
      <c r="K329" s="196">
        <v>1</v>
      </c>
      <c r="L329" s="193" t="s">
        <v>609</v>
      </c>
      <c r="M329" s="196">
        <v>2</v>
      </c>
      <c r="N329" s="198" t="s">
        <v>18</v>
      </c>
    </row>
    <row r="330" spans="1:20" x14ac:dyDescent="0.25">
      <c r="A330" s="195">
        <v>43281</v>
      </c>
      <c r="B330" s="196">
        <v>72</v>
      </c>
      <c r="C330" s="196">
        <v>9</v>
      </c>
      <c r="D330" s="196">
        <v>6</v>
      </c>
      <c r="E330" s="196">
        <v>2</v>
      </c>
      <c r="G330" s="196">
        <v>5</v>
      </c>
      <c r="J330" s="196">
        <v>3</v>
      </c>
      <c r="K330" s="196">
        <v>1</v>
      </c>
      <c r="L330" s="193" t="s">
        <v>624</v>
      </c>
      <c r="M330" s="196">
        <v>1</v>
      </c>
      <c r="N330" s="198" t="s">
        <v>29</v>
      </c>
      <c r="O330" s="196">
        <v>1</v>
      </c>
      <c r="P330" s="198" t="s">
        <v>22</v>
      </c>
    </row>
    <row r="331" spans="1:20" x14ac:dyDescent="0.25">
      <c r="A331" s="195">
        <v>43282</v>
      </c>
      <c r="B331" s="196">
        <v>120</v>
      </c>
      <c r="C331" s="196">
        <v>10</v>
      </c>
      <c r="D331" s="196">
        <v>8</v>
      </c>
      <c r="E331" s="196">
        <v>3</v>
      </c>
      <c r="G331" s="196">
        <v>2</v>
      </c>
      <c r="J331" s="196">
        <v>3</v>
      </c>
      <c r="K331" s="196">
        <v>1</v>
      </c>
      <c r="L331" s="193" t="s">
        <v>100</v>
      </c>
      <c r="M331" s="196">
        <v>4</v>
      </c>
      <c r="N331" s="198" t="s">
        <v>47</v>
      </c>
      <c r="O331" s="196">
        <v>2</v>
      </c>
      <c r="P331" s="198" t="s">
        <v>129</v>
      </c>
      <c r="Q331" s="196">
        <v>4</v>
      </c>
      <c r="R331" s="198" t="s">
        <v>28</v>
      </c>
    </row>
    <row r="332" spans="1:20" x14ac:dyDescent="0.25">
      <c r="A332" s="195">
        <v>43283</v>
      </c>
      <c r="B332" s="196">
        <v>28</v>
      </c>
      <c r="C332" s="196">
        <v>16</v>
      </c>
      <c r="D332" s="196">
        <v>19</v>
      </c>
      <c r="E332" s="196">
        <v>1</v>
      </c>
      <c r="F332" s="196">
        <v>1</v>
      </c>
      <c r="G332" s="196">
        <v>4</v>
      </c>
      <c r="J332" s="196">
        <v>11</v>
      </c>
      <c r="K332" s="196">
        <v>7</v>
      </c>
      <c r="L332" s="193" t="s">
        <v>28</v>
      </c>
      <c r="M332" s="196">
        <v>3</v>
      </c>
      <c r="N332" s="198" t="s">
        <v>22</v>
      </c>
    </row>
    <row r="333" spans="1:20" x14ac:dyDescent="0.25">
      <c r="A333" s="195">
        <v>43284</v>
      </c>
      <c r="B333" s="196">
        <v>24</v>
      </c>
      <c r="C333" s="196">
        <v>13</v>
      </c>
      <c r="D333" s="196">
        <v>3</v>
      </c>
      <c r="E333" s="196">
        <v>2</v>
      </c>
      <c r="G333" s="196">
        <v>4</v>
      </c>
      <c r="I333" s="196">
        <v>2</v>
      </c>
      <c r="J333" s="196">
        <v>10</v>
      </c>
      <c r="K333" s="196">
        <v>2</v>
      </c>
      <c r="L333" s="193" t="s">
        <v>100</v>
      </c>
      <c r="M333" s="196">
        <v>1</v>
      </c>
      <c r="N333" s="198" t="s">
        <v>28</v>
      </c>
    </row>
    <row r="334" spans="1:20" x14ac:dyDescent="0.25">
      <c r="A334" s="195">
        <v>43285</v>
      </c>
      <c r="B334" s="196">
        <v>17</v>
      </c>
      <c r="C334" s="196">
        <v>16</v>
      </c>
      <c r="D334" s="196">
        <v>24</v>
      </c>
      <c r="E334" s="196">
        <v>5</v>
      </c>
      <c r="F334" s="196">
        <v>3</v>
      </c>
      <c r="G334" s="196">
        <v>3</v>
      </c>
      <c r="J334" s="196">
        <v>3</v>
      </c>
      <c r="K334" s="196">
        <v>1</v>
      </c>
      <c r="L334" s="193" t="s">
        <v>47</v>
      </c>
    </row>
    <row r="335" spans="1:20" x14ac:dyDescent="0.25">
      <c r="A335" s="195">
        <v>43286</v>
      </c>
      <c r="B335" s="196">
        <v>21</v>
      </c>
      <c r="C335" s="196">
        <v>12</v>
      </c>
      <c r="D335" s="196">
        <v>16</v>
      </c>
      <c r="E335" s="196">
        <v>6</v>
      </c>
      <c r="F335" s="196">
        <v>3</v>
      </c>
      <c r="J335" s="196">
        <v>8</v>
      </c>
      <c r="K335" s="196">
        <v>2</v>
      </c>
      <c r="L335" s="193" t="s">
        <v>619</v>
      </c>
      <c r="M335" s="196">
        <v>2</v>
      </c>
      <c r="N335" s="198" t="s">
        <v>47</v>
      </c>
      <c r="O335" s="196">
        <v>2</v>
      </c>
      <c r="P335" s="198" t="s">
        <v>626</v>
      </c>
      <c r="Q335" s="196">
        <v>2</v>
      </c>
      <c r="R335" s="198" t="s">
        <v>612</v>
      </c>
      <c r="S335" s="196">
        <v>2</v>
      </c>
      <c r="T335" s="198" t="s">
        <v>43</v>
      </c>
    </row>
    <row r="336" spans="1:20" x14ac:dyDescent="0.25">
      <c r="A336" s="195">
        <v>43287</v>
      </c>
      <c r="B336" s="196">
        <v>19</v>
      </c>
      <c r="C336" s="196">
        <v>7</v>
      </c>
      <c r="D336" s="196">
        <v>24</v>
      </c>
      <c r="E336" s="196">
        <v>4</v>
      </c>
      <c r="G336" s="196">
        <v>6</v>
      </c>
      <c r="I336" s="196">
        <v>2</v>
      </c>
      <c r="J336" s="196">
        <v>10</v>
      </c>
      <c r="K336" s="196">
        <v>2</v>
      </c>
      <c r="L336" s="193" t="s">
        <v>79</v>
      </c>
      <c r="M336" s="196">
        <v>3</v>
      </c>
      <c r="N336" s="198" t="s">
        <v>88</v>
      </c>
      <c r="O336" s="196">
        <v>4</v>
      </c>
      <c r="P336" s="198" t="s">
        <v>47</v>
      </c>
      <c r="Q336" s="196">
        <v>2</v>
      </c>
      <c r="R336" s="198" t="s">
        <v>100</v>
      </c>
    </row>
    <row r="337" spans="1:20" x14ac:dyDescent="0.25">
      <c r="A337" s="195">
        <v>43288</v>
      </c>
      <c r="B337" s="196">
        <v>58</v>
      </c>
      <c r="C337" s="196">
        <v>18</v>
      </c>
      <c r="F337" s="196">
        <v>6</v>
      </c>
      <c r="J337" s="196">
        <v>11</v>
      </c>
      <c r="K337" s="196">
        <v>1</v>
      </c>
      <c r="L337" s="193" t="s">
        <v>28</v>
      </c>
    </row>
    <row r="338" spans="1:20" x14ac:dyDescent="0.25">
      <c r="A338" s="195">
        <v>43289</v>
      </c>
      <c r="B338" s="196">
        <v>89</v>
      </c>
      <c r="C338" s="196">
        <v>12</v>
      </c>
      <c r="D338" s="196">
        <v>6</v>
      </c>
      <c r="E338" s="196">
        <v>6</v>
      </c>
      <c r="F338" s="196">
        <v>3</v>
      </c>
      <c r="G338" s="196">
        <v>3</v>
      </c>
      <c r="H338" s="196">
        <v>3</v>
      </c>
      <c r="I338" s="196">
        <v>2</v>
      </c>
      <c r="J338" s="196">
        <v>1</v>
      </c>
      <c r="K338" s="196">
        <v>2</v>
      </c>
      <c r="L338" s="193" t="s">
        <v>28</v>
      </c>
    </row>
    <row r="339" spans="1:20" x14ac:dyDescent="0.25">
      <c r="A339" s="195">
        <v>43290</v>
      </c>
      <c r="B339" s="196">
        <v>50</v>
      </c>
      <c r="C339" s="196">
        <v>25</v>
      </c>
      <c r="D339" s="196">
        <v>31</v>
      </c>
      <c r="E339" s="196">
        <v>4</v>
      </c>
      <c r="G339" s="196">
        <v>4</v>
      </c>
      <c r="I339" s="196">
        <v>2</v>
      </c>
      <c r="J339" s="196">
        <v>2</v>
      </c>
      <c r="K339" s="196">
        <v>2</v>
      </c>
      <c r="L339" s="193" t="s">
        <v>47</v>
      </c>
    </row>
    <row r="340" spans="1:20" x14ac:dyDescent="0.25">
      <c r="A340" s="195">
        <v>43291</v>
      </c>
      <c r="B340" s="196">
        <v>16</v>
      </c>
      <c r="C340" s="196">
        <v>22</v>
      </c>
      <c r="D340" s="196">
        <v>12</v>
      </c>
      <c r="E340" s="196">
        <v>3</v>
      </c>
      <c r="F340" s="196">
        <v>1</v>
      </c>
      <c r="G340" s="196">
        <v>3</v>
      </c>
      <c r="H340" s="196">
        <v>1</v>
      </c>
      <c r="J340" s="196">
        <v>2</v>
      </c>
      <c r="K340" s="196">
        <v>4</v>
      </c>
      <c r="L340" s="193" t="s">
        <v>28</v>
      </c>
    </row>
    <row r="341" spans="1:20" x14ac:dyDescent="0.25">
      <c r="A341" s="195">
        <v>43292</v>
      </c>
      <c r="B341" s="196">
        <v>24</v>
      </c>
      <c r="C341" s="196">
        <v>19</v>
      </c>
      <c r="D341" s="196">
        <v>8</v>
      </c>
      <c r="E341" s="196">
        <v>3</v>
      </c>
      <c r="F341" s="196">
        <v>9</v>
      </c>
      <c r="G341" s="196">
        <v>13</v>
      </c>
      <c r="H341" s="196">
        <v>1</v>
      </c>
      <c r="J341" s="196">
        <v>4</v>
      </c>
      <c r="K341" s="196">
        <v>4</v>
      </c>
      <c r="L341" s="193" t="s">
        <v>47</v>
      </c>
      <c r="M341" s="196">
        <v>2</v>
      </c>
      <c r="N341" s="198" t="s">
        <v>71</v>
      </c>
      <c r="O341" s="196">
        <v>1</v>
      </c>
      <c r="P341" s="198" t="s">
        <v>28</v>
      </c>
    </row>
    <row r="342" spans="1:20" x14ac:dyDescent="0.25">
      <c r="A342" s="195">
        <v>43293</v>
      </c>
      <c r="B342" s="196">
        <v>26</v>
      </c>
      <c r="C342" s="196">
        <v>6</v>
      </c>
      <c r="D342" s="196">
        <v>11</v>
      </c>
      <c r="E342" s="196">
        <v>2</v>
      </c>
      <c r="G342" s="196">
        <v>5</v>
      </c>
      <c r="I342" s="196">
        <v>2</v>
      </c>
      <c r="J342" s="196">
        <v>7</v>
      </c>
      <c r="K342" s="196">
        <v>2</v>
      </c>
      <c r="L342" s="193" t="s">
        <v>28</v>
      </c>
      <c r="M342" s="196">
        <v>5</v>
      </c>
      <c r="N342" s="198" t="s">
        <v>611</v>
      </c>
      <c r="O342" s="196">
        <v>2</v>
      </c>
      <c r="P342" s="198" t="s">
        <v>71</v>
      </c>
      <c r="Q342" s="196">
        <v>3</v>
      </c>
      <c r="R342" s="198" t="s">
        <v>47</v>
      </c>
    </row>
    <row r="343" spans="1:20" x14ac:dyDescent="0.25">
      <c r="A343" s="195">
        <v>43294</v>
      </c>
      <c r="B343" s="196">
        <v>34</v>
      </c>
      <c r="C343" s="196">
        <v>16</v>
      </c>
      <c r="D343" s="196">
        <v>6</v>
      </c>
      <c r="F343" s="196">
        <v>4</v>
      </c>
      <c r="G343" s="196">
        <v>4</v>
      </c>
      <c r="H343" s="196">
        <v>3</v>
      </c>
      <c r="J343" s="196">
        <v>12</v>
      </c>
      <c r="K343" s="196">
        <v>1</v>
      </c>
      <c r="L343" s="193" t="s">
        <v>125</v>
      </c>
    </row>
    <row r="344" spans="1:20" x14ac:dyDescent="0.25">
      <c r="A344" s="195">
        <v>43295</v>
      </c>
      <c r="B344" s="196">
        <v>86</v>
      </c>
      <c r="C344" s="196">
        <v>8</v>
      </c>
      <c r="D344" s="196">
        <v>9</v>
      </c>
      <c r="E344" s="196">
        <v>3</v>
      </c>
      <c r="G344" s="196">
        <v>6</v>
      </c>
      <c r="I344" s="196">
        <v>2</v>
      </c>
      <c r="J344" s="196">
        <v>5</v>
      </c>
      <c r="K344" s="196">
        <v>1</v>
      </c>
      <c r="L344" s="193" t="s">
        <v>615</v>
      </c>
      <c r="M344" s="196">
        <v>1</v>
      </c>
      <c r="N344" s="198" t="s">
        <v>28</v>
      </c>
      <c r="O344" s="196">
        <v>4</v>
      </c>
      <c r="P344" s="198" t="s">
        <v>204</v>
      </c>
      <c r="Q344" s="196">
        <v>1</v>
      </c>
      <c r="R344" s="198" t="s">
        <v>47</v>
      </c>
    </row>
    <row r="345" spans="1:20" x14ac:dyDescent="0.25">
      <c r="A345" s="195">
        <v>43296</v>
      </c>
      <c r="B345" s="196">
        <v>45</v>
      </c>
      <c r="C345" s="196">
        <v>17</v>
      </c>
      <c r="D345" s="196">
        <v>6</v>
      </c>
      <c r="E345" s="196">
        <v>2</v>
      </c>
      <c r="F345" s="196">
        <v>5</v>
      </c>
      <c r="G345" s="196">
        <v>2</v>
      </c>
      <c r="H345" s="196">
        <v>4</v>
      </c>
      <c r="J345" s="196">
        <v>8</v>
      </c>
      <c r="L345" s="193"/>
    </row>
    <row r="346" spans="1:20" x14ac:dyDescent="0.25">
      <c r="A346" s="195">
        <v>43297</v>
      </c>
      <c r="B346" s="196">
        <v>23</v>
      </c>
      <c r="C346" s="196">
        <v>28</v>
      </c>
      <c r="D346" s="196">
        <v>36</v>
      </c>
      <c r="E346" s="196">
        <v>1</v>
      </c>
      <c r="F346" s="196">
        <v>2</v>
      </c>
      <c r="G346" s="196">
        <v>13</v>
      </c>
      <c r="H346" s="196">
        <v>5</v>
      </c>
      <c r="I346" s="196">
        <v>2</v>
      </c>
      <c r="J346" s="196">
        <v>15</v>
      </c>
      <c r="L346" s="193"/>
    </row>
    <row r="347" spans="1:20" x14ac:dyDescent="0.25">
      <c r="A347" s="195">
        <v>43298</v>
      </c>
      <c r="B347" s="196">
        <v>21</v>
      </c>
      <c r="C347" s="196">
        <v>17</v>
      </c>
      <c r="D347" s="196">
        <v>9</v>
      </c>
      <c r="E347" s="196">
        <v>5</v>
      </c>
      <c r="G347" s="196">
        <v>7</v>
      </c>
      <c r="H347" s="196">
        <v>2</v>
      </c>
      <c r="K347" s="196">
        <v>4</v>
      </c>
      <c r="L347" s="193" t="s">
        <v>204</v>
      </c>
      <c r="M347" s="196">
        <v>1</v>
      </c>
      <c r="N347" s="198" t="s">
        <v>70</v>
      </c>
      <c r="O347" s="196">
        <v>2</v>
      </c>
      <c r="P347" s="198" t="s">
        <v>47</v>
      </c>
      <c r="Q347" s="196">
        <v>1</v>
      </c>
      <c r="R347" s="198" t="s">
        <v>28</v>
      </c>
    </row>
    <row r="348" spans="1:20" x14ac:dyDescent="0.25">
      <c r="A348" s="195">
        <v>43299</v>
      </c>
      <c r="B348" s="196">
        <v>18</v>
      </c>
      <c r="C348" s="196">
        <v>26</v>
      </c>
      <c r="D348" s="196">
        <v>15</v>
      </c>
      <c r="G348" s="196">
        <v>5</v>
      </c>
      <c r="H348" s="196">
        <v>4</v>
      </c>
      <c r="I348" s="196">
        <v>4</v>
      </c>
      <c r="J348" s="196">
        <v>8</v>
      </c>
      <c r="K348" s="196">
        <v>3</v>
      </c>
      <c r="L348" s="193" t="s">
        <v>47</v>
      </c>
      <c r="M348" s="196">
        <v>2</v>
      </c>
      <c r="N348" s="198" t="s">
        <v>204</v>
      </c>
    </row>
    <row r="349" spans="1:20" x14ac:dyDescent="0.25">
      <c r="A349" s="195">
        <v>43300</v>
      </c>
      <c r="B349" s="196">
        <v>21</v>
      </c>
      <c r="C349" s="196">
        <v>37</v>
      </c>
      <c r="D349" s="196">
        <v>6</v>
      </c>
      <c r="E349" s="196">
        <v>2</v>
      </c>
      <c r="F349" s="196">
        <v>1</v>
      </c>
      <c r="G349" s="196">
        <v>4</v>
      </c>
      <c r="H349" s="196">
        <v>4</v>
      </c>
      <c r="J349" s="196">
        <v>5</v>
      </c>
      <c r="K349" s="196">
        <v>3</v>
      </c>
      <c r="L349" s="193" t="s">
        <v>88</v>
      </c>
      <c r="M349" s="196">
        <v>2</v>
      </c>
      <c r="N349" s="198" t="s">
        <v>204</v>
      </c>
      <c r="O349" s="196">
        <v>3</v>
      </c>
      <c r="P349" s="198" t="s">
        <v>28</v>
      </c>
      <c r="Q349" s="196">
        <v>2</v>
      </c>
      <c r="R349" s="198" t="s">
        <v>43</v>
      </c>
    </row>
    <row r="350" spans="1:20" x14ac:dyDescent="0.25">
      <c r="A350" s="195">
        <v>43301</v>
      </c>
      <c r="B350" s="196">
        <v>18</v>
      </c>
      <c r="C350" s="196">
        <v>21</v>
      </c>
      <c r="D350" s="196">
        <v>32</v>
      </c>
      <c r="E350" s="196">
        <v>2</v>
      </c>
      <c r="G350" s="196">
        <v>9</v>
      </c>
      <c r="H350" s="196">
        <v>7</v>
      </c>
      <c r="I350" s="196">
        <v>3</v>
      </c>
      <c r="J350" s="196">
        <v>10</v>
      </c>
      <c r="K350" s="196">
        <v>2</v>
      </c>
      <c r="L350" s="193" t="s">
        <v>88</v>
      </c>
      <c r="M350" s="196">
        <v>6</v>
      </c>
      <c r="N350" s="198" t="s">
        <v>47</v>
      </c>
      <c r="O350" s="196">
        <v>2</v>
      </c>
      <c r="P350" s="198" t="s">
        <v>22</v>
      </c>
      <c r="Q350" s="196">
        <v>2</v>
      </c>
      <c r="R350" s="198" t="s">
        <v>611</v>
      </c>
      <c r="S350" s="196">
        <v>4</v>
      </c>
      <c r="T350" s="198" t="s">
        <v>28</v>
      </c>
    </row>
    <row r="351" spans="1:20" x14ac:dyDescent="0.25">
      <c r="A351" s="195">
        <v>43302</v>
      </c>
      <c r="B351" s="196">
        <v>29</v>
      </c>
      <c r="C351" s="196">
        <v>31</v>
      </c>
      <c r="D351" s="196">
        <v>8</v>
      </c>
      <c r="G351" s="196">
        <v>11</v>
      </c>
      <c r="H351" s="196">
        <v>5</v>
      </c>
      <c r="J351" s="196">
        <v>16</v>
      </c>
      <c r="K351" s="196">
        <v>5</v>
      </c>
      <c r="L351" s="193" t="s">
        <v>47</v>
      </c>
      <c r="M351" s="196">
        <v>5</v>
      </c>
      <c r="N351" s="198" t="s">
        <v>204</v>
      </c>
    </row>
    <row r="352" spans="1:20" x14ac:dyDescent="0.25">
      <c r="A352" s="195">
        <v>43303</v>
      </c>
      <c r="B352" s="196">
        <v>90</v>
      </c>
      <c r="C352" s="196">
        <v>15</v>
      </c>
      <c r="D352" s="196">
        <v>16</v>
      </c>
      <c r="E352" s="196">
        <v>9</v>
      </c>
      <c r="F352" s="196">
        <v>9</v>
      </c>
      <c r="G352" s="196">
        <v>3</v>
      </c>
      <c r="H352" s="196">
        <v>2</v>
      </c>
      <c r="J352" s="196">
        <v>10</v>
      </c>
      <c r="K352" s="196">
        <v>2</v>
      </c>
      <c r="L352" s="193" t="s">
        <v>79</v>
      </c>
      <c r="M352" s="196">
        <v>4</v>
      </c>
      <c r="N352" s="198" t="s">
        <v>204</v>
      </c>
      <c r="O352" s="196">
        <v>3</v>
      </c>
      <c r="P352" s="198" t="s">
        <v>625</v>
      </c>
      <c r="Q352" s="196">
        <v>2</v>
      </c>
      <c r="R352" s="198" t="s">
        <v>28</v>
      </c>
      <c r="S352" s="196">
        <v>5</v>
      </c>
      <c r="T352" s="198" t="s">
        <v>628</v>
      </c>
    </row>
    <row r="353" spans="1:18" x14ac:dyDescent="0.25">
      <c r="A353" s="195">
        <v>43304</v>
      </c>
      <c r="B353" s="196">
        <v>23</v>
      </c>
      <c r="C353" s="196">
        <v>24</v>
      </c>
      <c r="D353" s="196">
        <v>12</v>
      </c>
      <c r="E353" s="196">
        <v>5</v>
      </c>
      <c r="F353" s="196">
        <v>7</v>
      </c>
      <c r="G353" s="196">
        <v>18</v>
      </c>
      <c r="H353" s="196">
        <v>2</v>
      </c>
      <c r="J353" s="196">
        <v>16</v>
      </c>
      <c r="K353" s="196">
        <v>4</v>
      </c>
      <c r="L353" s="193" t="s">
        <v>603</v>
      </c>
    </row>
    <row r="354" spans="1:18" x14ac:dyDescent="0.25">
      <c r="A354" s="195">
        <v>43305</v>
      </c>
      <c r="B354" s="196">
        <v>18</v>
      </c>
      <c r="C354" s="196">
        <v>18</v>
      </c>
      <c r="D354" s="196">
        <v>15</v>
      </c>
      <c r="E354" s="196">
        <v>1</v>
      </c>
      <c r="G354" s="196">
        <v>20</v>
      </c>
      <c r="H354" s="196">
        <v>1</v>
      </c>
      <c r="J354" s="196">
        <v>4</v>
      </c>
      <c r="K354" s="196">
        <v>2</v>
      </c>
      <c r="L354" s="193" t="s">
        <v>47</v>
      </c>
      <c r="M354" s="196">
        <v>1</v>
      </c>
      <c r="N354" s="198" t="s">
        <v>28</v>
      </c>
      <c r="O354" s="196">
        <v>1</v>
      </c>
      <c r="P354" s="198" t="s">
        <v>88</v>
      </c>
    </row>
    <row r="355" spans="1:18" x14ac:dyDescent="0.25">
      <c r="A355" s="195">
        <v>43306</v>
      </c>
      <c r="B355" s="196">
        <v>35</v>
      </c>
      <c r="C355" s="196">
        <v>18</v>
      </c>
      <c r="D355" s="196">
        <v>21</v>
      </c>
      <c r="E355" s="196">
        <v>3</v>
      </c>
      <c r="F355" s="196">
        <v>3</v>
      </c>
      <c r="G355" s="196">
        <v>10</v>
      </c>
      <c r="J355" s="196">
        <v>4</v>
      </c>
      <c r="K355" s="196">
        <v>2</v>
      </c>
      <c r="L355" s="193" t="s">
        <v>28</v>
      </c>
      <c r="M355" s="196">
        <v>2</v>
      </c>
      <c r="N355" s="198" t="s">
        <v>125</v>
      </c>
      <c r="O355" s="196">
        <v>2</v>
      </c>
      <c r="P355" s="198" t="s">
        <v>628</v>
      </c>
      <c r="Q355" s="196">
        <v>2</v>
      </c>
      <c r="R355" s="198" t="s">
        <v>47</v>
      </c>
    </row>
    <row r="356" spans="1:18" x14ac:dyDescent="0.25">
      <c r="A356" s="195">
        <v>43307</v>
      </c>
      <c r="B356" s="196">
        <v>11</v>
      </c>
      <c r="C356" s="196">
        <v>26</v>
      </c>
      <c r="D356" s="196">
        <v>15</v>
      </c>
      <c r="E356" s="196">
        <v>6</v>
      </c>
      <c r="F356" s="196">
        <v>6</v>
      </c>
      <c r="G356" s="196">
        <v>8</v>
      </c>
      <c r="J356" s="196">
        <v>8</v>
      </c>
      <c r="K356" s="196">
        <v>1</v>
      </c>
      <c r="L356" s="193" t="s">
        <v>19</v>
      </c>
      <c r="M356" s="196">
        <v>4</v>
      </c>
      <c r="N356" s="198" t="s">
        <v>28</v>
      </c>
      <c r="O356" s="196">
        <v>2</v>
      </c>
      <c r="P356" s="198" t="s">
        <v>26</v>
      </c>
      <c r="Q356" s="196">
        <v>2</v>
      </c>
      <c r="R356" s="198" t="s">
        <v>204</v>
      </c>
    </row>
    <row r="357" spans="1:18" x14ac:dyDescent="0.25">
      <c r="A357" s="195">
        <v>43308</v>
      </c>
      <c r="B357" s="196">
        <v>12</v>
      </c>
      <c r="C357" s="196">
        <v>36</v>
      </c>
      <c r="D357" s="196">
        <v>26</v>
      </c>
      <c r="F357" s="196">
        <v>11</v>
      </c>
      <c r="G357" s="196">
        <v>4</v>
      </c>
      <c r="H357" s="196">
        <v>5</v>
      </c>
      <c r="J357" s="196">
        <v>9</v>
      </c>
      <c r="K357" s="196">
        <v>4</v>
      </c>
      <c r="L357" s="193" t="s">
        <v>47</v>
      </c>
      <c r="M357" s="196">
        <v>2</v>
      </c>
      <c r="N357" s="198" t="s">
        <v>204</v>
      </c>
      <c r="O357" s="196">
        <v>3</v>
      </c>
      <c r="P357" s="198" t="s">
        <v>70</v>
      </c>
      <c r="Q357" s="196">
        <v>2</v>
      </c>
      <c r="R357" s="198" t="s">
        <v>88</v>
      </c>
    </row>
    <row r="358" spans="1:18" x14ac:dyDescent="0.25">
      <c r="A358" s="195">
        <v>43309</v>
      </c>
      <c r="B358" s="196">
        <v>32</v>
      </c>
      <c r="C358" s="196">
        <v>30</v>
      </c>
      <c r="F358" s="196">
        <v>2</v>
      </c>
      <c r="G358" s="196">
        <v>13</v>
      </c>
      <c r="H358" s="196">
        <v>4</v>
      </c>
      <c r="J358" s="196">
        <v>11</v>
      </c>
      <c r="K358" s="196">
        <v>2</v>
      </c>
      <c r="L358" s="193" t="s">
        <v>603</v>
      </c>
      <c r="M358" s="196">
        <v>6</v>
      </c>
      <c r="N358" s="198" t="s">
        <v>28</v>
      </c>
      <c r="O358" s="196">
        <v>2</v>
      </c>
      <c r="P358" s="198" t="s">
        <v>111</v>
      </c>
      <c r="Q358" s="196">
        <v>2</v>
      </c>
      <c r="R358" s="198" t="s">
        <v>47</v>
      </c>
    </row>
    <row r="359" spans="1:18" x14ac:dyDescent="0.25">
      <c r="A359" s="195">
        <v>43310</v>
      </c>
      <c r="B359" s="196">
        <v>78</v>
      </c>
      <c r="C359" s="196">
        <v>26</v>
      </c>
      <c r="D359" s="196">
        <v>14</v>
      </c>
      <c r="E359" s="196">
        <v>1</v>
      </c>
      <c r="F359" s="196">
        <v>4</v>
      </c>
      <c r="G359" s="196">
        <v>12</v>
      </c>
      <c r="H359" s="196">
        <v>2</v>
      </c>
      <c r="J359" s="196">
        <v>12</v>
      </c>
      <c r="K359" s="196">
        <v>1</v>
      </c>
      <c r="L359" s="193" t="s">
        <v>47</v>
      </c>
      <c r="M359" s="196">
        <v>4</v>
      </c>
      <c r="N359" s="198" t="s">
        <v>28</v>
      </c>
      <c r="O359" s="196">
        <v>1</v>
      </c>
      <c r="P359" s="198" t="s">
        <v>88</v>
      </c>
      <c r="Q359" s="196">
        <v>3</v>
      </c>
      <c r="R359" s="198" t="s">
        <v>71</v>
      </c>
    </row>
    <row r="360" spans="1:18" x14ac:dyDescent="0.25">
      <c r="A360" s="195">
        <v>43311</v>
      </c>
      <c r="B360" s="196">
        <v>26</v>
      </c>
      <c r="C360" s="196">
        <v>29</v>
      </c>
      <c r="D360" s="196">
        <v>18</v>
      </c>
      <c r="E360" s="196">
        <v>4</v>
      </c>
      <c r="G360" s="196">
        <v>14</v>
      </c>
      <c r="H360" s="196">
        <v>2</v>
      </c>
      <c r="I360" s="196">
        <v>2</v>
      </c>
      <c r="J360" s="196">
        <v>9</v>
      </c>
      <c r="K360" s="196">
        <v>1</v>
      </c>
      <c r="L360" s="193" t="s">
        <v>615</v>
      </c>
    </row>
    <row r="361" spans="1:18" x14ac:dyDescent="0.25">
      <c r="A361" s="195">
        <v>43312</v>
      </c>
      <c r="B361" s="196">
        <v>22</v>
      </c>
      <c r="C361" s="196">
        <v>26</v>
      </c>
      <c r="D361" s="196">
        <v>4</v>
      </c>
      <c r="E361" s="196">
        <v>7</v>
      </c>
      <c r="G361" s="196">
        <v>5</v>
      </c>
      <c r="H361" s="196">
        <v>3</v>
      </c>
      <c r="I361" s="196">
        <v>1</v>
      </c>
      <c r="J361" s="196">
        <v>1</v>
      </c>
      <c r="K361" s="196">
        <v>3</v>
      </c>
      <c r="L361" s="193" t="s">
        <v>88</v>
      </c>
      <c r="M361" s="196">
        <v>5</v>
      </c>
      <c r="N361" s="198" t="s">
        <v>28</v>
      </c>
      <c r="O361" s="196">
        <v>2</v>
      </c>
      <c r="P361" s="198" t="s">
        <v>113</v>
      </c>
    </row>
    <row r="362" spans="1:18" x14ac:dyDescent="0.25">
      <c r="A362" s="195">
        <v>43313</v>
      </c>
      <c r="B362" s="196">
        <v>23</v>
      </c>
      <c r="C362" s="196">
        <v>19</v>
      </c>
      <c r="D362" s="196">
        <v>5</v>
      </c>
      <c r="E362" s="196">
        <v>4</v>
      </c>
      <c r="F362" s="196">
        <v>1</v>
      </c>
      <c r="G362" s="196">
        <v>9</v>
      </c>
      <c r="J362" s="196">
        <v>10</v>
      </c>
      <c r="K362" s="196">
        <v>4</v>
      </c>
      <c r="L362" s="193" t="s">
        <v>47</v>
      </c>
      <c r="M362" s="196">
        <v>3</v>
      </c>
      <c r="N362" s="198" t="s">
        <v>88</v>
      </c>
    </row>
    <row r="363" spans="1:18" x14ac:dyDescent="0.25">
      <c r="A363" s="195">
        <v>43314</v>
      </c>
      <c r="B363" s="196">
        <v>25</v>
      </c>
      <c r="C363" s="196">
        <v>33</v>
      </c>
      <c r="D363" s="196">
        <v>20</v>
      </c>
      <c r="E363" s="196">
        <v>3</v>
      </c>
      <c r="G363" s="196">
        <v>19</v>
      </c>
      <c r="H363" s="196">
        <v>3</v>
      </c>
      <c r="I363" s="196">
        <v>2</v>
      </c>
      <c r="J363" s="196">
        <v>7</v>
      </c>
      <c r="K363" s="196">
        <v>2</v>
      </c>
      <c r="L363" s="193" t="s">
        <v>603</v>
      </c>
      <c r="M363" s="196">
        <v>1</v>
      </c>
      <c r="N363" s="198" t="s">
        <v>79</v>
      </c>
      <c r="O363" s="196">
        <v>2</v>
      </c>
      <c r="P363" s="198" t="s">
        <v>204</v>
      </c>
    </row>
    <row r="364" spans="1:18" x14ac:dyDescent="0.25">
      <c r="A364" s="195">
        <v>43315</v>
      </c>
      <c r="B364" s="196">
        <v>27</v>
      </c>
      <c r="C364" s="196">
        <v>44</v>
      </c>
      <c r="D364" s="196">
        <v>12</v>
      </c>
      <c r="E364" s="196">
        <v>1</v>
      </c>
      <c r="F364" s="196">
        <v>2</v>
      </c>
      <c r="G364" s="196">
        <v>6</v>
      </c>
      <c r="H364" s="196">
        <v>1</v>
      </c>
      <c r="J364" s="196">
        <v>5</v>
      </c>
      <c r="K364" s="196">
        <v>3</v>
      </c>
      <c r="L364" s="193" t="s">
        <v>79</v>
      </c>
      <c r="M364" s="196">
        <v>2</v>
      </c>
      <c r="N364" s="198" t="s">
        <v>624</v>
      </c>
      <c r="O364" s="196">
        <v>2</v>
      </c>
      <c r="P364" s="198" t="s">
        <v>22</v>
      </c>
      <c r="Q364" s="196">
        <v>3</v>
      </c>
      <c r="R364" s="198" t="s">
        <v>28</v>
      </c>
    </row>
    <row r="365" spans="1:18" x14ac:dyDescent="0.25">
      <c r="A365" s="195">
        <v>43316</v>
      </c>
      <c r="B365" s="196">
        <v>33</v>
      </c>
      <c r="C365" s="196">
        <v>19</v>
      </c>
      <c r="D365" s="196">
        <v>13</v>
      </c>
      <c r="E365" s="196">
        <v>3</v>
      </c>
      <c r="G365" s="196">
        <v>11</v>
      </c>
      <c r="H365" s="196">
        <v>3</v>
      </c>
      <c r="J365" s="196">
        <v>10</v>
      </c>
      <c r="K365" s="196">
        <v>2</v>
      </c>
      <c r="L365" s="193" t="s">
        <v>204</v>
      </c>
      <c r="M365" s="196">
        <v>3</v>
      </c>
      <c r="N365" s="198" t="s">
        <v>22</v>
      </c>
    </row>
    <row r="366" spans="1:18" x14ac:dyDescent="0.25">
      <c r="A366" s="195">
        <v>43317</v>
      </c>
      <c r="B366" s="196">
        <v>75</v>
      </c>
      <c r="C366" s="196">
        <v>33</v>
      </c>
      <c r="D366" s="196">
        <v>18</v>
      </c>
      <c r="E366" s="196">
        <v>2</v>
      </c>
      <c r="F366" s="196">
        <v>6</v>
      </c>
      <c r="G366" s="196">
        <v>14</v>
      </c>
      <c r="H366" s="196">
        <v>2</v>
      </c>
      <c r="J366" s="196">
        <v>5</v>
      </c>
      <c r="K366" s="196">
        <v>3</v>
      </c>
      <c r="L366" s="193" t="s">
        <v>28</v>
      </c>
      <c r="M366" s="196">
        <v>2</v>
      </c>
      <c r="N366" s="198" t="s">
        <v>113</v>
      </c>
      <c r="O366" s="196">
        <v>2</v>
      </c>
      <c r="P366" s="198" t="s">
        <v>47</v>
      </c>
    </row>
    <row r="367" spans="1:18" x14ac:dyDescent="0.25">
      <c r="A367" s="195">
        <v>43318</v>
      </c>
      <c r="B367" s="196">
        <v>36</v>
      </c>
      <c r="C367" s="196">
        <v>56</v>
      </c>
      <c r="D367" s="196">
        <v>7</v>
      </c>
      <c r="E367" s="196">
        <v>8</v>
      </c>
      <c r="F367" s="196">
        <v>6</v>
      </c>
      <c r="G367" s="196">
        <v>18</v>
      </c>
      <c r="H367" s="196">
        <v>2</v>
      </c>
      <c r="J367" s="196">
        <v>7</v>
      </c>
      <c r="K367" s="196">
        <v>2</v>
      </c>
      <c r="L367" s="193" t="s">
        <v>28</v>
      </c>
      <c r="M367" s="196">
        <v>11</v>
      </c>
      <c r="N367" s="198" t="s">
        <v>113</v>
      </c>
    </row>
    <row r="368" spans="1:18" x14ac:dyDescent="0.25">
      <c r="A368" s="195">
        <v>43319</v>
      </c>
      <c r="B368" s="196">
        <v>34</v>
      </c>
      <c r="C368" s="196">
        <v>65</v>
      </c>
      <c r="D368" s="196">
        <v>5</v>
      </c>
      <c r="E368" s="196">
        <v>2</v>
      </c>
      <c r="G368" s="196">
        <v>19</v>
      </c>
      <c r="H368" s="196">
        <v>13</v>
      </c>
      <c r="I368" s="196">
        <v>2</v>
      </c>
      <c r="J368" s="196">
        <v>13</v>
      </c>
      <c r="K368" s="196">
        <v>2</v>
      </c>
      <c r="L368" s="193" t="s">
        <v>79</v>
      </c>
      <c r="M368" s="196">
        <v>2</v>
      </c>
      <c r="N368" s="198" t="s">
        <v>28</v>
      </c>
      <c r="O368" s="196">
        <v>1</v>
      </c>
      <c r="P368" s="198" t="s">
        <v>47</v>
      </c>
    </row>
    <row r="369" spans="1:18" x14ac:dyDescent="0.25">
      <c r="A369" s="195">
        <v>43320</v>
      </c>
      <c r="B369" s="196">
        <v>40</v>
      </c>
      <c r="C369" s="196">
        <v>38</v>
      </c>
      <c r="D369" s="196">
        <v>33</v>
      </c>
      <c r="E369" s="196">
        <v>4</v>
      </c>
      <c r="F369" s="196">
        <v>3</v>
      </c>
      <c r="G369" s="196">
        <v>9</v>
      </c>
      <c r="H369" s="196">
        <v>2</v>
      </c>
      <c r="J369" s="196">
        <v>5</v>
      </c>
      <c r="K369" s="196">
        <v>2</v>
      </c>
      <c r="L369" s="193" t="s">
        <v>28</v>
      </c>
      <c r="M369" s="196">
        <v>1</v>
      </c>
      <c r="N369" s="198" t="s">
        <v>607</v>
      </c>
      <c r="O369" s="196">
        <v>1</v>
      </c>
      <c r="P369" s="198" t="s">
        <v>47</v>
      </c>
    </row>
    <row r="370" spans="1:18" x14ac:dyDescent="0.25">
      <c r="A370" s="195">
        <v>43321</v>
      </c>
      <c r="B370" s="196">
        <v>40</v>
      </c>
      <c r="C370" s="196">
        <v>42</v>
      </c>
      <c r="D370" s="196">
        <v>13</v>
      </c>
      <c r="E370" s="196">
        <v>9</v>
      </c>
      <c r="F370" s="196">
        <v>3</v>
      </c>
      <c r="G370" s="196">
        <v>13</v>
      </c>
      <c r="H370" s="196">
        <v>7</v>
      </c>
      <c r="I370" s="196">
        <v>1</v>
      </c>
      <c r="J370" s="196">
        <v>4</v>
      </c>
      <c r="K370" s="196">
        <v>2</v>
      </c>
      <c r="L370" s="193" t="s">
        <v>204</v>
      </c>
      <c r="M370" s="196">
        <v>2</v>
      </c>
      <c r="N370" s="198" t="s">
        <v>47</v>
      </c>
      <c r="O370" s="196">
        <v>2</v>
      </c>
      <c r="P370" s="198" t="s">
        <v>617</v>
      </c>
    </row>
    <row r="371" spans="1:18" x14ac:dyDescent="0.25">
      <c r="A371" s="195">
        <v>43322</v>
      </c>
      <c r="B371" s="196">
        <v>41</v>
      </c>
      <c r="C371" s="196">
        <v>53</v>
      </c>
      <c r="D371" s="196">
        <v>20</v>
      </c>
      <c r="F371" s="196">
        <v>3</v>
      </c>
      <c r="G371" s="196">
        <v>17</v>
      </c>
      <c r="H371" s="196">
        <v>6</v>
      </c>
      <c r="J371" s="196">
        <v>6</v>
      </c>
      <c r="K371" s="196">
        <v>1</v>
      </c>
      <c r="L371" s="193" t="s">
        <v>615</v>
      </c>
      <c r="M371" s="196">
        <v>12</v>
      </c>
      <c r="N371" s="198" t="s">
        <v>47</v>
      </c>
      <c r="O371" s="196">
        <v>2</v>
      </c>
      <c r="P371" s="198" t="s">
        <v>79</v>
      </c>
      <c r="Q371" s="196">
        <v>1</v>
      </c>
      <c r="R371" s="198" t="s">
        <v>614</v>
      </c>
    </row>
    <row r="372" spans="1:18" x14ac:dyDescent="0.25">
      <c r="A372" s="195">
        <v>43323</v>
      </c>
      <c r="B372" s="196">
        <v>58</v>
      </c>
      <c r="C372" s="196">
        <v>27</v>
      </c>
      <c r="D372" s="196">
        <v>11</v>
      </c>
      <c r="G372" s="196">
        <v>4</v>
      </c>
      <c r="H372" s="196">
        <v>2</v>
      </c>
      <c r="J372" s="196">
        <v>16</v>
      </c>
      <c r="K372" s="196">
        <v>1</v>
      </c>
      <c r="L372" s="193" t="s">
        <v>113</v>
      </c>
      <c r="M372" s="196">
        <v>6</v>
      </c>
      <c r="N372" s="198" t="s">
        <v>47</v>
      </c>
      <c r="O372" s="196">
        <v>2</v>
      </c>
      <c r="P372" s="198" t="s">
        <v>625</v>
      </c>
    </row>
    <row r="373" spans="1:18" x14ac:dyDescent="0.25">
      <c r="A373" s="195">
        <v>43324</v>
      </c>
      <c r="B373" s="196">
        <v>69</v>
      </c>
      <c r="C373" s="196">
        <v>37</v>
      </c>
      <c r="D373" s="196">
        <v>18</v>
      </c>
      <c r="E373" s="196">
        <v>12</v>
      </c>
      <c r="F373" s="196">
        <v>4</v>
      </c>
      <c r="G373" s="196">
        <v>9</v>
      </c>
      <c r="H373" s="196">
        <v>2</v>
      </c>
      <c r="J373" s="196">
        <v>9</v>
      </c>
      <c r="K373" s="196">
        <v>3</v>
      </c>
      <c r="L373" s="193" t="s">
        <v>47</v>
      </c>
      <c r="M373" s="196">
        <v>3</v>
      </c>
      <c r="N373" s="198" t="s">
        <v>204</v>
      </c>
      <c r="O373" s="196">
        <v>1</v>
      </c>
      <c r="P373" s="198" t="s">
        <v>623</v>
      </c>
      <c r="Q373" s="196">
        <v>3</v>
      </c>
      <c r="R373" s="198" t="s">
        <v>28</v>
      </c>
    </row>
    <row r="374" spans="1:18" x14ac:dyDescent="0.25">
      <c r="A374" s="195">
        <v>43325</v>
      </c>
      <c r="B374" s="196">
        <v>80</v>
      </c>
      <c r="C374" s="196">
        <v>60</v>
      </c>
      <c r="D374" s="196">
        <v>13</v>
      </c>
      <c r="E374" s="196">
        <v>5</v>
      </c>
      <c r="G374" s="196">
        <v>10</v>
      </c>
      <c r="H374" s="196">
        <v>9</v>
      </c>
      <c r="J374" s="196">
        <v>10</v>
      </c>
      <c r="K374" s="196">
        <v>4</v>
      </c>
      <c r="L374" s="193" t="s">
        <v>129</v>
      </c>
      <c r="M374" s="196">
        <v>2</v>
      </c>
      <c r="N374" s="198" t="s">
        <v>47</v>
      </c>
      <c r="O374" s="196">
        <v>2</v>
      </c>
      <c r="P374" s="198" t="s">
        <v>449</v>
      </c>
      <c r="Q374" s="196">
        <v>2</v>
      </c>
      <c r="R374" s="198" t="s">
        <v>88</v>
      </c>
    </row>
    <row r="375" spans="1:18" x14ac:dyDescent="0.25">
      <c r="A375" s="195">
        <v>43326</v>
      </c>
      <c r="B375" s="196">
        <v>69</v>
      </c>
      <c r="C375" s="196">
        <v>65</v>
      </c>
      <c r="D375" s="196">
        <v>8</v>
      </c>
      <c r="E375" s="196">
        <v>2</v>
      </c>
      <c r="F375" s="196">
        <v>4</v>
      </c>
      <c r="G375" s="196">
        <v>4</v>
      </c>
      <c r="H375" s="196">
        <v>13</v>
      </c>
      <c r="J375" s="196">
        <v>10</v>
      </c>
      <c r="K375" s="196">
        <v>1</v>
      </c>
      <c r="L375" s="193" t="s">
        <v>47</v>
      </c>
    </row>
    <row r="376" spans="1:18" x14ac:dyDescent="0.25">
      <c r="A376" s="195">
        <v>43327</v>
      </c>
      <c r="B376" s="196">
        <v>113</v>
      </c>
      <c r="C376" s="196">
        <v>41</v>
      </c>
      <c r="D376" s="196">
        <v>19</v>
      </c>
      <c r="E376" s="196">
        <v>2</v>
      </c>
      <c r="F376" s="196">
        <v>3</v>
      </c>
      <c r="G376" s="196">
        <v>6</v>
      </c>
      <c r="H376" s="196">
        <v>13</v>
      </c>
      <c r="J376" s="196">
        <v>1</v>
      </c>
      <c r="K376" s="196">
        <v>1</v>
      </c>
      <c r="L376" s="193" t="s">
        <v>28</v>
      </c>
    </row>
    <row r="377" spans="1:18" x14ac:dyDescent="0.25">
      <c r="A377" s="195">
        <v>43328</v>
      </c>
      <c r="B377" s="196">
        <v>76</v>
      </c>
      <c r="C377" s="196">
        <v>45</v>
      </c>
      <c r="D377" s="196">
        <v>13</v>
      </c>
      <c r="E377" s="196">
        <v>1</v>
      </c>
      <c r="G377" s="196">
        <v>4</v>
      </c>
      <c r="H377" s="196">
        <v>7</v>
      </c>
      <c r="J377" s="196">
        <v>1</v>
      </c>
      <c r="K377" s="196">
        <v>1</v>
      </c>
      <c r="L377" s="193" t="s">
        <v>29</v>
      </c>
      <c r="M377" s="196">
        <v>1</v>
      </c>
      <c r="N377" s="198" t="s">
        <v>611</v>
      </c>
      <c r="O377" s="196">
        <v>2</v>
      </c>
      <c r="P377" s="198" t="s">
        <v>125</v>
      </c>
      <c r="Q377" s="196">
        <v>2</v>
      </c>
      <c r="R377" s="198" t="s">
        <v>100</v>
      </c>
    </row>
    <row r="378" spans="1:18" x14ac:dyDescent="0.25">
      <c r="A378" s="195">
        <v>43329</v>
      </c>
      <c r="B378" s="196">
        <v>59</v>
      </c>
      <c r="C378" s="196">
        <v>22</v>
      </c>
      <c r="D378" s="196">
        <v>18</v>
      </c>
      <c r="E378" s="196">
        <v>4</v>
      </c>
      <c r="F378" s="196">
        <v>2</v>
      </c>
      <c r="G378" s="196">
        <v>6</v>
      </c>
      <c r="H378" s="196">
        <v>6</v>
      </c>
      <c r="J378" s="196">
        <v>6</v>
      </c>
      <c r="K378" s="196">
        <v>4</v>
      </c>
      <c r="L378" s="193" t="s">
        <v>100</v>
      </c>
      <c r="M378" s="196">
        <v>3</v>
      </c>
      <c r="N378" s="198" t="s">
        <v>28</v>
      </c>
    </row>
    <row r="379" spans="1:18" x14ac:dyDescent="0.25">
      <c r="A379" s="195">
        <v>43330</v>
      </c>
      <c r="B379" s="196">
        <v>67</v>
      </c>
      <c r="C379" s="196">
        <v>19</v>
      </c>
      <c r="D379" s="196">
        <v>9</v>
      </c>
      <c r="E379" s="196">
        <v>3</v>
      </c>
      <c r="G379" s="196">
        <v>3</v>
      </c>
      <c r="H379" s="196">
        <v>4</v>
      </c>
      <c r="J379" s="196">
        <v>7</v>
      </c>
      <c r="K379" s="196">
        <v>1</v>
      </c>
      <c r="L379" s="193" t="s">
        <v>47</v>
      </c>
    </row>
    <row r="380" spans="1:18" x14ac:dyDescent="0.25">
      <c r="A380" s="195">
        <v>43331</v>
      </c>
      <c r="B380" s="196">
        <v>71</v>
      </c>
      <c r="C380" s="196">
        <v>34</v>
      </c>
      <c r="D380" s="196">
        <v>8</v>
      </c>
      <c r="E380" s="196">
        <v>5</v>
      </c>
      <c r="F380" s="196">
        <v>5</v>
      </c>
      <c r="G380" s="196">
        <v>14</v>
      </c>
      <c r="H380" s="196">
        <v>9</v>
      </c>
      <c r="J380" s="196">
        <v>2</v>
      </c>
      <c r="K380" s="196">
        <v>3</v>
      </c>
      <c r="L380" s="193" t="s">
        <v>47</v>
      </c>
      <c r="M380" s="196">
        <v>2</v>
      </c>
      <c r="N380" s="198" t="s">
        <v>28</v>
      </c>
      <c r="O380" s="196">
        <v>2</v>
      </c>
      <c r="P380" s="198" t="s">
        <v>26</v>
      </c>
    </row>
    <row r="381" spans="1:18" x14ac:dyDescent="0.25">
      <c r="A381" s="195">
        <v>43332</v>
      </c>
      <c r="B381" s="196">
        <v>54</v>
      </c>
      <c r="C381" s="196">
        <v>14</v>
      </c>
      <c r="D381" s="196">
        <v>9</v>
      </c>
      <c r="E381" s="196">
        <v>9</v>
      </c>
      <c r="F381" s="196">
        <v>2</v>
      </c>
      <c r="G381" s="196">
        <v>9</v>
      </c>
      <c r="H381" s="196">
        <v>8</v>
      </c>
      <c r="I381" s="196">
        <v>1</v>
      </c>
      <c r="J381" s="196">
        <v>7</v>
      </c>
      <c r="K381" s="196">
        <v>1</v>
      </c>
      <c r="L381" s="193" t="s">
        <v>28</v>
      </c>
    </row>
    <row r="382" spans="1:18" x14ac:dyDescent="0.25">
      <c r="A382" s="195">
        <v>43333</v>
      </c>
      <c r="B382" s="196">
        <v>70</v>
      </c>
      <c r="C382" s="196">
        <v>32</v>
      </c>
      <c r="D382" s="196">
        <v>17</v>
      </c>
      <c r="E382" s="196">
        <v>4</v>
      </c>
      <c r="F382" s="196">
        <v>1</v>
      </c>
      <c r="G382" s="196">
        <v>2</v>
      </c>
      <c r="H382" s="196">
        <v>2</v>
      </c>
      <c r="J382" s="196">
        <v>9</v>
      </c>
      <c r="K382" s="196">
        <v>1</v>
      </c>
      <c r="L382" s="193" t="s">
        <v>29</v>
      </c>
      <c r="M382" s="196">
        <v>4</v>
      </c>
      <c r="N382" s="198" t="s">
        <v>28</v>
      </c>
      <c r="O382" s="196">
        <v>2</v>
      </c>
      <c r="P382" s="198" t="s">
        <v>129</v>
      </c>
      <c r="Q382" s="196">
        <v>4</v>
      </c>
      <c r="R382" s="198" t="s">
        <v>623</v>
      </c>
    </row>
    <row r="383" spans="1:18" x14ac:dyDescent="0.25">
      <c r="A383" s="195">
        <v>43334</v>
      </c>
      <c r="B383" s="196">
        <v>64</v>
      </c>
      <c r="C383" s="196">
        <v>31</v>
      </c>
      <c r="D383" s="196">
        <v>16</v>
      </c>
      <c r="G383" s="196">
        <v>4</v>
      </c>
      <c r="H383" s="196">
        <v>1</v>
      </c>
      <c r="J383" s="196">
        <v>11</v>
      </c>
      <c r="K383" s="196">
        <v>2</v>
      </c>
      <c r="L383" s="193" t="s">
        <v>47</v>
      </c>
      <c r="M383" s="196">
        <v>2</v>
      </c>
      <c r="N383" s="198" t="s">
        <v>73</v>
      </c>
      <c r="O383" s="196">
        <v>1</v>
      </c>
      <c r="P383" s="198" t="s">
        <v>28</v>
      </c>
    </row>
    <row r="384" spans="1:18" x14ac:dyDescent="0.25">
      <c r="A384" s="195">
        <v>43335</v>
      </c>
      <c r="B384" s="196">
        <v>58</v>
      </c>
      <c r="C384" s="196">
        <v>48</v>
      </c>
      <c r="D384" s="196">
        <v>30</v>
      </c>
      <c r="G384" s="196">
        <v>3</v>
      </c>
      <c r="H384" s="196">
        <v>2</v>
      </c>
      <c r="J384" s="196">
        <v>5</v>
      </c>
      <c r="K384" s="196">
        <v>6</v>
      </c>
      <c r="L384" s="193" t="s">
        <v>47</v>
      </c>
      <c r="M384" s="196">
        <v>2</v>
      </c>
      <c r="N384" s="198" t="s">
        <v>100</v>
      </c>
    </row>
    <row r="385" spans="1:20" x14ac:dyDescent="0.25">
      <c r="A385" s="195">
        <v>43336</v>
      </c>
      <c r="B385" s="196">
        <v>61</v>
      </c>
      <c r="C385" s="196">
        <v>19</v>
      </c>
      <c r="D385" s="196">
        <v>13</v>
      </c>
      <c r="E385" s="196">
        <v>5</v>
      </c>
      <c r="F385" s="196">
        <v>3</v>
      </c>
      <c r="G385" s="196">
        <v>6</v>
      </c>
      <c r="H385" s="196">
        <v>2</v>
      </c>
      <c r="J385" s="196">
        <v>8</v>
      </c>
      <c r="K385" s="196">
        <v>2</v>
      </c>
      <c r="L385" s="193" t="s">
        <v>47</v>
      </c>
    </row>
    <row r="386" spans="1:20" x14ac:dyDescent="0.25">
      <c r="A386" s="195">
        <v>43337</v>
      </c>
      <c r="B386" s="196">
        <v>54</v>
      </c>
      <c r="C386" s="196">
        <v>16</v>
      </c>
      <c r="D386" s="196">
        <v>16</v>
      </c>
      <c r="E386" s="196">
        <v>5</v>
      </c>
      <c r="G386" s="196">
        <v>9</v>
      </c>
      <c r="H386" s="196">
        <v>2</v>
      </c>
      <c r="J386" s="196">
        <v>2</v>
      </c>
      <c r="K386" s="196">
        <v>1</v>
      </c>
      <c r="L386" s="193" t="s">
        <v>74</v>
      </c>
    </row>
    <row r="387" spans="1:20" x14ac:dyDescent="0.25">
      <c r="A387" s="195">
        <v>43338</v>
      </c>
      <c r="B387" s="196">
        <v>99</v>
      </c>
      <c r="C387" s="196">
        <v>23</v>
      </c>
      <c r="D387" s="196">
        <v>2</v>
      </c>
      <c r="E387" s="196">
        <v>8</v>
      </c>
      <c r="G387" s="196">
        <v>4</v>
      </c>
      <c r="J387" s="196">
        <v>3</v>
      </c>
      <c r="K387" s="196">
        <v>2</v>
      </c>
      <c r="L387" s="193" t="s">
        <v>113</v>
      </c>
      <c r="M387" s="196">
        <v>2</v>
      </c>
      <c r="N387" s="198" t="s">
        <v>71</v>
      </c>
      <c r="O387" s="196">
        <v>2</v>
      </c>
      <c r="P387" s="198" t="s">
        <v>28</v>
      </c>
    </row>
    <row r="388" spans="1:20" x14ac:dyDescent="0.25">
      <c r="A388" s="195">
        <v>43339</v>
      </c>
      <c r="B388" s="196">
        <v>52</v>
      </c>
      <c r="C388" s="196">
        <v>17</v>
      </c>
      <c r="D388" s="196">
        <v>42</v>
      </c>
      <c r="E388" s="196">
        <v>7</v>
      </c>
      <c r="G388" s="196">
        <v>4</v>
      </c>
      <c r="H388" s="196">
        <v>6</v>
      </c>
      <c r="J388" s="196">
        <v>6</v>
      </c>
      <c r="K388" s="196">
        <v>3</v>
      </c>
      <c r="L388" s="193" t="s">
        <v>47</v>
      </c>
      <c r="M388" s="196">
        <v>2</v>
      </c>
      <c r="N388" s="198" t="s">
        <v>615</v>
      </c>
    </row>
    <row r="389" spans="1:20" x14ac:dyDescent="0.25">
      <c r="A389" s="195">
        <v>43340</v>
      </c>
      <c r="B389" s="196">
        <v>42</v>
      </c>
      <c r="C389" s="196">
        <v>37</v>
      </c>
      <c r="D389" s="196">
        <v>20</v>
      </c>
      <c r="E389" s="196">
        <v>4</v>
      </c>
      <c r="H389" s="196">
        <v>2</v>
      </c>
      <c r="J389" s="196">
        <v>5</v>
      </c>
      <c r="K389" s="196">
        <v>2</v>
      </c>
      <c r="L389" s="193" t="s">
        <v>66</v>
      </c>
      <c r="M389" s="196">
        <v>1</v>
      </c>
      <c r="N389" s="198" t="s">
        <v>47</v>
      </c>
      <c r="O389" s="196">
        <v>1</v>
      </c>
      <c r="P389" s="198" t="s">
        <v>28</v>
      </c>
      <c r="Q389" s="196">
        <v>3</v>
      </c>
      <c r="R389" s="198" t="s">
        <v>22</v>
      </c>
      <c r="S389" s="196">
        <v>1</v>
      </c>
      <c r="T389" s="198" t="s">
        <v>611</v>
      </c>
    </row>
    <row r="390" spans="1:20" x14ac:dyDescent="0.25">
      <c r="A390" s="195">
        <v>43341</v>
      </c>
      <c r="B390" s="196">
        <v>55</v>
      </c>
      <c r="C390" s="196">
        <v>14</v>
      </c>
      <c r="D390" s="196">
        <v>25</v>
      </c>
      <c r="E390" s="196">
        <v>4</v>
      </c>
      <c r="F390" s="196">
        <v>5</v>
      </c>
      <c r="G390" s="196">
        <v>3</v>
      </c>
      <c r="J390" s="196">
        <v>8</v>
      </c>
      <c r="K390" s="196">
        <v>1</v>
      </c>
      <c r="L390" s="193" t="s">
        <v>29</v>
      </c>
      <c r="M390" s="196">
        <v>2</v>
      </c>
      <c r="N390" s="198" t="s">
        <v>611</v>
      </c>
      <c r="O390" s="196">
        <v>2</v>
      </c>
      <c r="P390" s="198" t="s">
        <v>79</v>
      </c>
    </row>
    <row r="391" spans="1:20" x14ac:dyDescent="0.25">
      <c r="A391" s="195">
        <v>43342</v>
      </c>
      <c r="B391" s="196">
        <v>29</v>
      </c>
      <c r="C391" s="196">
        <v>12</v>
      </c>
      <c r="D391" s="196">
        <v>7</v>
      </c>
      <c r="E391" s="196">
        <v>5</v>
      </c>
      <c r="G391" s="196">
        <v>3</v>
      </c>
      <c r="H391" s="196">
        <v>1</v>
      </c>
      <c r="J391" s="196">
        <v>5</v>
      </c>
      <c r="K391" s="196">
        <v>1</v>
      </c>
      <c r="L391" s="193" t="s">
        <v>625</v>
      </c>
      <c r="M391" s="196">
        <v>2</v>
      </c>
      <c r="N391" s="198" t="s">
        <v>18</v>
      </c>
    </row>
    <row r="392" spans="1:20" x14ac:dyDescent="0.25">
      <c r="A392" s="195">
        <v>43343</v>
      </c>
      <c r="B392" s="196">
        <v>7</v>
      </c>
      <c r="C392" s="196">
        <v>11</v>
      </c>
      <c r="D392" s="196">
        <v>19</v>
      </c>
      <c r="E392" s="196">
        <v>1</v>
      </c>
      <c r="H392" s="196">
        <v>1</v>
      </c>
      <c r="J392" s="196">
        <v>3</v>
      </c>
      <c r="K392" s="196">
        <v>2</v>
      </c>
      <c r="L392" s="193" t="s">
        <v>47</v>
      </c>
      <c r="M392" s="196">
        <v>2</v>
      </c>
      <c r="N392" s="198" t="s">
        <v>28</v>
      </c>
    </row>
    <row r="393" spans="1:20" x14ac:dyDescent="0.25">
      <c r="A393" s="195">
        <v>43344</v>
      </c>
      <c r="B393" s="196">
        <v>56</v>
      </c>
      <c r="C393" s="196">
        <v>17</v>
      </c>
      <c r="D393" s="196">
        <v>14</v>
      </c>
      <c r="E393" s="196">
        <v>5</v>
      </c>
      <c r="F393" s="196">
        <v>2</v>
      </c>
      <c r="J393" s="196">
        <v>4</v>
      </c>
      <c r="K393" s="196">
        <v>34</v>
      </c>
      <c r="L393" s="193" t="s">
        <v>22</v>
      </c>
      <c r="M393" s="196">
        <v>1</v>
      </c>
      <c r="N393" s="198" t="s">
        <v>28</v>
      </c>
    </row>
    <row r="394" spans="1:20" x14ac:dyDescent="0.25">
      <c r="A394" s="195">
        <v>43345</v>
      </c>
      <c r="B394" s="196">
        <v>66</v>
      </c>
      <c r="C394" s="196">
        <v>9</v>
      </c>
      <c r="D394" s="196">
        <v>13</v>
      </c>
      <c r="E394" s="196">
        <v>2</v>
      </c>
      <c r="F394" s="196">
        <v>3</v>
      </c>
      <c r="H394" s="196">
        <v>2</v>
      </c>
      <c r="I394" s="196">
        <v>2</v>
      </c>
      <c r="J394" s="196">
        <v>35</v>
      </c>
      <c r="L394" s="193"/>
    </row>
    <row r="395" spans="1:20" x14ac:dyDescent="0.25">
      <c r="A395" s="195">
        <v>43346</v>
      </c>
      <c r="B395" s="196">
        <v>45</v>
      </c>
      <c r="C395" s="196">
        <v>34</v>
      </c>
      <c r="D395" s="196">
        <v>29</v>
      </c>
      <c r="E395" s="196">
        <v>8</v>
      </c>
      <c r="F395" s="196">
        <v>7</v>
      </c>
      <c r="G395" s="196">
        <v>9</v>
      </c>
      <c r="I395" s="196">
        <v>1</v>
      </c>
      <c r="K395" s="196">
        <v>6</v>
      </c>
      <c r="L395" s="193" t="s">
        <v>100</v>
      </c>
      <c r="M395" s="196">
        <v>1</v>
      </c>
      <c r="N395" s="198" t="s">
        <v>614</v>
      </c>
      <c r="O395" s="196">
        <v>2</v>
      </c>
      <c r="P395" s="198" t="s">
        <v>22</v>
      </c>
    </row>
    <row r="396" spans="1:20" x14ac:dyDescent="0.25">
      <c r="A396" s="195">
        <v>43347</v>
      </c>
      <c r="B396" s="196">
        <v>40</v>
      </c>
      <c r="C396" s="196">
        <v>14</v>
      </c>
      <c r="D396" s="196">
        <v>22</v>
      </c>
      <c r="E396" s="196">
        <v>3</v>
      </c>
      <c r="G396" s="196">
        <v>6</v>
      </c>
      <c r="H396" s="196">
        <v>1</v>
      </c>
      <c r="J396" s="196">
        <v>9</v>
      </c>
      <c r="K396" s="196">
        <v>2</v>
      </c>
      <c r="L396" s="193" t="s">
        <v>28</v>
      </c>
    </row>
    <row r="397" spans="1:20" x14ac:dyDescent="0.25">
      <c r="A397" s="195">
        <v>43348</v>
      </c>
      <c r="B397" s="196">
        <v>42</v>
      </c>
      <c r="C397" s="196">
        <v>25</v>
      </c>
      <c r="D397" s="196">
        <v>46</v>
      </c>
      <c r="E397" s="196">
        <v>2</v>
      </c>
      <c r="F397" s="196">
        <v>9</v>
      </c>
      <c r="G397" s="196">
        <v>9</v>
      </c>
      <c r="H397" s="196">
        <v>3</v>
      </c>
      <c r="J397" s="196">
        <v>2</v>
      </c>
      <c r="K397" s="196">
        <v>1</v>
      </c>
      <c r="L397" s="193" t="s">
        <v>71</v>
      </c>
    </row>
    <row r="398" spans="1:20" x14ac:dyDescent="0.25">
      <c r="A398" s="195">
        <v>43349</v>
      </c>
      <c r="B398" s="196">
        <v>20</v>
      </c>
      <c r="C398" s="196">
        <v>44</v>
      </c>
      <c r="D398" s="196">
        <v>31</v>
      </c>
      <c r="E398" s="196">
        <v>11</v>
      </c>
      <c r="F398" s="196">
        <v>6</v>
      </c>
      <c r="H398" s="196">
        <v>5</v>
      </c>
      <c r="J398" s="196">
        <v>2</v>
      </c>
      <c r="L398" s="193"/>
    </row>
    <row r="399" spans="1:20" x14ac:dyDescent="0.25">
      <c r="A399" s="195">
        <v>43350</v>
      </c>
      <c r="B399" s="196">
        <v>26</v>
      </c>
      <c r="C399" s="196">
        <v>16</v>
      </c>
      <c r="D399" s="196">
        <v>23</v>
      </c>
      <c r="E399" s="196">
        <v>10</v>
      </c>
      <c r="H399" s="196">
        <v>2</v>
      </c>
      <c r="K399" s="196">
        <v>2</v>
      </c>
      <c r="L399" s="193" t="s">
        <v>71</v>
      </c>
      <c r="M399" s="196">
        <v>2</v>
      </c>
      <c r="N399" s="198" t="s">
        <v>19</v>
      </c>
    </row>
    <row r="400" spans="1:20" x14ac:dyDescent="0.25">
      <c r="A400" s="195">
        <v>43351</v>
      </c>
      <c r="B400" s="196">
        <v>90</v>
      </c>
      <c r="C400" s="196">
        <v>24</v>
      </c>
      <c r="D400" s="196">
        <v>15</v>
      </c>
      <c r="E400" s="196">
        <v>6</v>
      </c>
      <c r="F400" s="196">
        <v>5</v>
      </c>
      <c r="H400" s="196">
        <v>8</v>
      </c>
      <c r="I400" s="196">
        <v>3</v>
      </c>
      <c r="J400" s="196">
        <v>4</v>
      </c>
      <c r="K400" s="196">
        <v>2</v>
      </c>
      <c r="L400" s="193" t="s">
        <v>79</v>
      </c>
      <c r="M400" s="196">
        <v>2</v>
      </c>
      <c r="N400" s="198" t="s">
        <v>625</v>
      </c>
      <c r="O400" s="196">
        <v>2</v>
      </c>
      <c r="P400" s="198" t="s">
        <v>28</v>
      </c>
    </row>
    <row r="401" spans="1:16" x14ac:dyDescent="0.25">
      <c r="A401" s="195">
        <v>43352</v>
      </c>
      <c r="B401" s="196">
        <v>110</v>
      </c>
      <c r="C401" s="196">
        <v>7</v>
      </c>
      <c r="D401" s="196">
        <v>10</v>
      </c>
      <c r="E401" s="196">
        <v>6</v>
      </c>
      <c r="G401" s="196">
        <v>1</v>
      </c>
      <c r="J401" s="196">
        <v>6</v>
      </c>
      <c r="K401" s="196">
        <v>2</v>
      </c>
      <c r="L401" s="193" t="s">
        <v>28</v>
      </c>
      <c r="M401" s="196">
        <v>4</v>
      </c>
      <c r="N401" s="198" t="s">
        <v>47</v>
      </c>
    </row>
    <row r="402" spans="1:16" x14ac:dyDescent="0.25">
      <c r="A402" s="195">
        <v>43353</v>
      </c>
      <c r="B402" s="196">
        <v>28</v>
      </c>
      <c r="C402" s="196">
        <v>20</v>
      </c>
      <c r="D402" s="196">
        <v>20</v>
      </c>
      <c r="E402" s="196">
        <v>6</v>
      </c>
      <c r="F402" s="196">
        <v>1</v>
      </c>
      <c r="G402" s="196">
        <v>1</v>
      </c>
      <c r="I402" s="196">
        <v>2</v>
      </c>
      <c r="J402" s="196">
        <v>6</v>
      </c>
      <c r="K402" s="196">
        <v>3</v>
      </c>
      <c r="L402" s="193" t="s">
        <v>28</v>
      </c>
      <c r="M402" s="196">
        <v>2</v>
      </c>
      <c r="N402" s="198" t="s">
        <v>79</v>
      </c>
    </row>
    <row r="403" spans="1:16" x14ac:dyDescent="0.25">
      <c r="A403" s="195">
        <v>43354</v>
      </c>
      <c r="B403" s="196">
        <v>51</v>
      </c>
      <c r="C403" s="196">
        <v>25</v>
      </c>
      <c r="D403" s="196">
        <v>12</v>
      </c>
      <c r="E403" s="196">
        <v>17</v>
      </c>
      <c r="G403" s="196">
        <v>6</v>
      </c>
      <c r="H403" s="196">
        <v>5</v>
      </c>
      <c r="J403" s="196">
        <v>5</v>
      </c>
      <c r="K403" s="196">
        <v>2</v>
      </c>
      <c r="L403" s="193" t="s">
        <v>29</v>
      </c>
      <c r="M403" s="196">
        <v>2</v>
      </c>
      <c r="N403" s="198" t="s">
        <v>47</v>
      </c>
    </row>
    <row r="404" spans="1:16" x14ac:dyDescent="0.25">
      <c r="A404" s="195">
        <v>43355</v>
      </c>
      <c r="B404" s="196">
        <v>26</v>
      </c>
      <c r="C404" s="196">
        <v>17</v>
      </c>
      <c r="D404" s="196">
        <v>13</v>
      </c>
      <c r="E404" s="196">
        <v>4</v>
      </c>
      <c r="F404" s="196">
        <v>3</v>
      </c>
      <c r="G404" s="196">
        <v>4</v>
      </c>
      <c r="H404" s="196">
        <v>4</v>
      </c>
      <c r="J404" s="196">
        <v>4</v>
      </c>
      <c r="K404" s="196">
        <v>3</v>
      </c>
      <c r="L404" s="193" t="s">
        <v>71</v>
      </c>
    </row>
    <row r="405" spans="1:16" x14ac:dyDescent="0.25">
      <c r="A405" s="195">
        <v>43356</v>
      </c>
      <c r="B405" s="196">
        <v>18</v>
      </c>
      <c r="C405" s="196">
        <v>42</v>
      </c>
      <c r="D405" s="196">
        <v>19</v>
      </c>
      <c r="E405" s="196">
        <v>12</v>
      </c>
      <c r="G405" s="196">
        <v>1</v>
      </c>
      <c r="H405" s="196">
        <v>6</v>
      </c>
      <c r="I405" s="196">
        <v>1</v>
      </c>
      <c r="J405" s="196">
        <v>3</v>
      </c>
      <c r="K405" s="196">
        <v>5</v>
      </c>
      <c r="L405" s="193" t="s">
        <v>43</v>
      </c>
      <c r="M405" s="196">
        <v>2</v>
      </c>
      <c r="N405" s="198" t="s">
        <v>625</v>
      </c>
      <c r="O405" s="196">
        <v>1</v>
      </c>
      <c r="P405" s="198" t="s">
        <v>28</v>
      </c>
    </row>
    <row r="406" spans="1:16" x14ac:dyDescent="0.25">
      <c r="A406" s="195">
        <v>43357</v>
      </c>
      <c r="B406" s="196">
        <v>23</v>
      </c>
      <c r="C406" s="196">
        <v>18</v>
      </c>
      <c r="D406" s="196">
        <v>25</v>
      </c>
      <c r="E406" s="196">
        <v>9</v>
      </c>
      <c r="F406" s="196">
        <v>5</v>
      </c>
      <c r="G406" s="196">
        <v>7</v>
      </c>
      <c r="H406" s="196">
        <v>3</v>
      </c>
      <c r="J406" s="196">
        <v>8</v>
      </c>
      <c r="K406" s="196">
        <v>2</v>
      </c>
      <c r="L406" s="193" t="s">
        <v>47</v>
      </c>
      <c r="M406" s="196">
        <v>1</v>
      </c>
      <c r="N406" s="198" t="s">
        <v>28</v>
      </c>
    </row>
    <row r="407" spans="1:16" x14ac:dyDescent="0.25">
      <c r="A407" s="195">
        <v>43358</v>
      </c>
      <c r="B407" s="196">
        <v>58</v>
      </c>
      <c r="C407" s="196">
        <v>32</v>
      </c>
      <c r="D407" s="196">
        <v>18</v>
      </c>
      <c r="E407" s="196">
        <v>8</v>
      </c>
      <c r="F407" s="196">
        <v>3</v>
      </c>
      <c r="G407" s="196">
        <v>2</v>
      </c>
      <c r="J407" s="196">
        <v>3</v>
      </c>
      <c r="L407" s="193"/>
    </row>
    <row r="408" spans="1:16" x14ac:dyDescent="0.25">
      <c r="A408" s="195">
        <v>43359</v>
      </c>
      <c r="B408" s="196">
        <v>61</v>
      </c>
      <c r="C408" s="196">
        <v>17</v>
      </c>
      <c r="D408" s="196">
        <v>25</v>
      </c>
      <c r="E408" s="196">
        <v>4</v>
      </c>
      <c r="H408" s="196">
        <v>3</v>
      </c>
      <c r="K408" s="196">
        <v>1</v>
      </c>
      <c r="L408" s="193" t="s">
        <v>100</v>
      </c>
      <c r="M408" s="196">
        <v>2</v>
      </c>
      <c r="N408" s="198" t="s">
        <v>111</v>
      </c>
    </row>
    <row r="409" spans="1:16" x14ac:dyDescent="0.25">
      <c r="A409" s="195">
        <v>43360</v>
      </c>
      <c r="B409" s="196">
        <v>17</v>
      </c>
      <c r="C409" s="196">
        <v>24</v>
      </c>
      <c r="D409" s="196">
        <v>27</v>
      </c>
      <c r="E409" s="196">
        <v>8</v>
      </c>
      <c r="F409" s="196">
        <v>3</v>
      </c>
      <c r="G409" s="196">
        <v>2</v>
      </c>
      <c r="H409" s="196">
        <v>2</v>
      </c>
      <c r="I409" s="196">
        <v>2</v>
      </c>
      <c r="J409" s="196">
        <v>3</v>
      </c>
      <c r="K409" s="196">
        <v>1</v>
      </c>
      <c r="L409" s="193" t="s">
        <v>88</v>
      </c>
    </row>
    <row r="410" spans="1:16" x14ac:dyDescent="0.25">
      <c r="A410" s="195">
        <v>43361</v>
      </c>
      <c r="B410" s="196">
        <v>19</v>
      </c>
      <c r="C410" s="196">
        <v>7</v>
      </c>
      <c r="D410" s="196">
        <v>18</v>
      </c>
      <c r="E410" s="196">
        <v>12</v>
      </c>
      <c r="F410" s="196">
        <v>1</v>
      </c>
      <c r="G410" s="196">
        <v>5</v>
      </c>
      <c r="H410" s="196">
        <v>11</v>
      </c>
      <c r="J410" s="196">
        <v>2</v>
      </c>
      <c r="L410" s="193"/>
    </row>
    <row r="411" spans="1:16" x14ac:dyDescent="0.25">
      <c r="A411" s="195">
        <v>43362</v>
      </c>
      <c r="B411" s="196">
        <v>27</v>
      </c>
      <c r="C411" s="196">
        <v>16</v>
      </c>
      <c r="D411" s="196">
        <v>32</v>
      </c>
      <c r="E411" s="196">
        <v>5</v>
      </c>
      <c r="F411" s="196">
        <v>2</v>
      </c>
      <c r="G411" s="196">
        <v>2</v>
      </c>
      <c r="H411" s="196">
        <v>5</v>
      </c>
      <c r="K411" s="196">
        <v>6</v>
      </c>
      <c r="L411" s="193" t="s">
        <v>28</v>
      </c>
      <c r="M411" s="196">
        <v>2</v>
      </c>
      <c r="N411" s="198" t="s">
        <v>47</v>
      </c>
      <c r="O411" s="196">
        <v>2</v>
      </c>
      <c r="P411" s="198" t="s">
        <v>88</v>
      </c>
    </row>
    <row r="412" spans="1:16" x14ac:dyDescent="0.25">
      <c r="A412" s="195">
        <v>43363</v>
      </c>
      <c r="B412" s="196">
        <v>18</v>
      </c>
      <c r="C412" s="196">
        <v>32</v>
      </c>
      <c r="D412" s="196">
        <v>18</v>
      </c>
      <c r="E412" s="196">
        <v>17</v>
      </c>
      <c r="G412" s="196">
        <v>7</v>
      </c>
      <c r="H412" s="196">
        <v>2</v>
      </c>
      <c r="J412" s="196">
        <v>10</v>
      </c>
      <c r="K412" s="196">
        <v>4</v>
      </c>
      <c r="L412" s="193" t="s">
        <v>28</v>
      </c>
    </row>
    <row r="413" spans="1:16" x14ac:dyDescent="0.25">
      <c r="A413" s="195">
        <v>43364</v>
      </c>
      <c r="B413" s="196">
        <v>28</v>
      </c>
      <c r="C413" s="196">
        <v>38</v>
      </c>
      <c r="D413" s="196">
        <v>26</v>
      </c>
      <c r="E413" s="196">
        <v>17</v>
      </c>
      <c r="F413" s="196">
        <v>3</v>
      </c>
      <c r="H413" s="196">
        <v>1</v>
      </c>
      <c r="J413" s="196">
        <v>4</v>
      </c>
      <c r="K413" s="196">
        <v>1</v>
      </c>
      <c r="L413" s="193" t="s">
        <v>204</v>
      </c>
    </row>
    <row r="414" spans="1:16" x14ac:dyDescent="0.25">
      <c r="A414" s="195">
        <v>43365</v>
      </c>
      <c r="B414" s="196">
        <v>74</v>
      </c>
      <c r="C414" s="196">
        <v>16</v>
      </c>
      <c r="D414" s="196">
        <v>18</v>
      </c>
      <c r="E414" s="196">
        <v>5</v>
      </c>
      <c r="F414" s="196">
        <v>2</v>
      </c>
      <c r="H414" s="196">
        <v>4</v>
      </c>
      <c r="I414" s="196">
        <v>4</v>
      </c>
      <c r="J414" s="196">
        <v>2</v>
      </c>
      <c r="K414" s="196">
        <v>5</v>
      </c>
      <c r="L414" s="193" t="s">
        <v>611</v>
      </c>
      <c r="M414" s="196">
        <v>2</v>
      </c>
      <c r="N414" s="198" t="s">
        <v>22</v>
      </c>
    </row>
    <row r="415" spans="1:16" x14ac:dyDescent="0.25">
      <c r="A415" s="195">
        <v>43366</v>
      </c>
      <c r="B415" s="196">
        <v>128</v>
      </c>
      <c r="C415" s="196">
        <v>46</v>
      </c>
      <c r="D415" s="196">
        <v>9</v>
      </c>
      <c r="E415" s="196">
        <v>2</v>
      </c>
      <c r="F415" s="196">
        <v>2</v>
      </c>
      <c r="H415" s="196">
        <v>3</v>
      </c>
      <c r="I415" s="196">
        <v>2</v>
      </c>
      <c r="J415" s="196">
        <v>7</v>
      </c>
      <c r="K415" s="196">
        <v>4</v>
      </c>
      <c r="L415" s="193" t="s">
        <v>88</v>
      </c>
      <c r="M415" s="196">
        <v>7</v>
      </c>
      <c r="N415" s="198" t="s">
        <v>28</v>
      </c>
    </row>
    <row r="416" spans="1:16" x14ac:dyDescent="0.25">
      <c r="A416" s="195">
        <v>43367</v>
      </c>
      <c r="B416" s="196">
        <v>35</v>
      </c>
      <c r="C416" s="196">
        <v>19</v>
      </c>
      <c r="D416" s="196">
        <v>36</v>
      </c>
      <c r="E416" s="196">
        <v>7</v>
      </c>
      <c r="F416" s="196">
        <v>3</v>
      </c>
      <c r="I416" s="196">
        <v>4</v>
      </c>
      <c r="J416" s="196">
        <v>11</v>
      </c>
      <c r="K416" s="196">
        <v>2</v>
      </c>
      <c r="L416" s="193" t="s">
        <v>47</v>
      </c>
      <c r="M416" s="196">
        <v>4</v>
      </c>
      <c r="N416" s="198" t="s">
        <v>28</v>
      </c>
    </row>
    <row r="417" spans="1:20" x14ac:dyDescent="0.25">
      <c r="A417" s="195">
        <v>43368</v>
      </c>
      <c r="B417" s="196">
        <v>20</v>
      </c>
      <c r="C417" s="196">
        <v>19</v>
      </c>
      <c r="D417" s="196">
        <v>14</v>
      </c>
      <c r="E417" s="196">
        <v>12</v>
      </c>
      <c r="F417" s="196">
        <v>4</v>
      </c>
      <c r="G417" s="196">
        <v>4</v>
      </c>
      <c r="H417" s="196">
        <v>8</v>
      </c>
      <c r="I417" s="196">
        <v>2</v>
      </c>
      <c r="J417" s="196">
        <v>6</v>
      </c>
      <c r="K417" s="196">
        <v>2</v>
      </c>
      <c r="L417" s="193" t="s">
        <v>79</v>
      </c>
      <c r="M417" s="196">
        <v>1</v>
      </c>
      <c r="N417" s="198" t="s">
        <v>631</v>
      </c>
    </row>
    <row r="418" spans="1:20" x14ac:dyDescent="0.25">
      <c r="A418" s="195">
        <v>43369</v>
      </c>
      <c r="B418" s="196">
        <v>33</v>
      </c>
      <c r="C418" s="196">
        <v>13</v>
      </c>
      <c r="D418" s="196">
        <v>15</v>
      </c>
      <c r="E418" s="196">
        <v>3</v>
      </c>
      <c r="G418" s="196">
        <v>3</v>
      </c>
      <c r="H418" s="196">
        <v>1</v>
      </c>
      <c r="I418" s="196">
        <v>2</v>
      </c>
      <c r="J418" s="196">
        <v>3</v>
      </c>
      <c r="K418" s="196">
        <v>3</v>
      </c>
      <c r="L418" s="193" t="s">
        <v>28</v>
      </c>
      <c r="M418" s="196">
        <v>2</v>
      </c>
      <c r="N418" s="198" t="s">
        <v>632</v>
      </c>
    </row>
    <row r="419" spans="1:20" x14ac:dyDescent="0.25">
      <c r="A419" s="195">
        <v>43370</v>
      </c>
      <c r="B419" s="196">
        <v>40</v>
      </c>
      <c r="C419" s="196">
        <v>22</v>
      </c>
      <c r="D419" s="196">
        <v>46</v>
      </c>
      <c r="E419" s="196">
        <v>5</v>
      </c>
      <c r="F419" s="196">
        <v>2</v>
      </c>
      <c r="G419" s="196">
        <v>2</v>
      </c>
      <c r="H419" s="196">
        <v>2</v>
      </c>
      <c r="J419" s="196">
        <v>5</v>
      </c>
      <c r="K419" s="196">
        <v>2</v>
      </c>
      <c r="L419" s="193" t="s">
        <v>28</v>
      </c>
      <c r="M419" s="196">
        <v>1</v>
      </c>
      <c r="N419" s="198" t="s">
        <v>66</v>
      </c>
    </row>
    <row r="420" spans="1:20" x14ac:dyDescent="0.25">
      <c r="A420" s="195">
        <v>43371</v>
      </c>
      <c r="B420" s="196">
        <v>17</v>
      </c>
      <c r="C420" s="196">
        <v>32</v>
      </c>
      <c r="D420" s="196">
        <v>18</v>
      </c>
      <c r="E420" s="196">
        <v>1</v>
      </c>
      <c r="F420" s="196">
        <v>2</v>
      </c>
      <c r="H420" s="196">
        <v>2</v>
      </c>
      <c r="J420" s="196">
        <v>3</v>
      </c>
      <c r="K420" s="196">
        <v>2</v>
      </c>
      <c r="L420" s="193" t="s">
        <v>47</v>
      </c>
      <c r="M420" s="196">
        <v>2</v>
      </c>
      <c r="N420" s="198" t="s">
        <v>88</v>
      </c>
      <c r="O420" s="196">
        <v>3</v>
      </c>
      <c r="P420" s="198" t="s">
        <v>71</v>
      </c>
      <c r="Q420" s="196">
        <v>4</v>
      </c>
      <c r="R420" s="198" t="s">
        <v>100</v>
      </c>
      <c r="S420" s="196">
        <v>2</v>
      </c>
      <c r="T420" s="198" t="s">
        <v>26</v>
      </c>
    </row>
    <row r="421" spans="1:20" x14ac:dyDescent="0.25">
      <c r="A421" s="195">
        <v>43372</v>
      </c>
      <c r="B421" s="196">
        <v>85</v>
      </c>
      <c r="C421" s="196">
        <v>3</v>
      </c>
      <c r="D421" s="196">
        <v>23</v>
      </c>
      <c r="F421" s="196">
        <v>2</v>
      </c>
      <c r="G421" s="196">
        <v>2</v>
      </c>
      <c r="J421" s="196">
        <v>13</v>
      </c>
      <c r="K421" s="196">
        <v>2</v>
      </c>
      <c r="L421" s="193" t="s">
        <v>624</v>
      </c>
      <c r="M421" s="196">
        <v>2</v>
      </c>
      <c r="N421" s="198" t="s">
        <v>100</v>
      </c>
      <c r="O421" s="196">
        <v>1</v>
      </c>
      <c r="P421" s="198" t="s">
        <v>621</v>
      </c>
    </row>
    <row r="422" spans="1:20" x14ac:dyDescent="0.25">
      <c r="A422" s="195">
        <v>43373</v>
      </c>
      <c r="B422" s="196">
        <v>93</v>
      </c>
      <c r="C422" s="196">
        <v>3</v>
      </c>
      <c r="D422" s="196">
        <v>33</v>
      </c>
      <c r="G422" s="196">
        <v>2</v>
      </c>
      <c r="I422" s="196">
        <v>2</v>
      </c>
      <c r="J422" s="196">
        <v>5</v>
      </c>
      <c r="L422" s="193"/>
    </row>
    <row r="423" spans="1:20" x14ac:dyDescent="0.25">
      <c r="A423" s="195">
        <v>43374</v>
      </c>
      <c r="B423" s="196">
        <v>8</v>
      </c>
      <c r="C423" s="196">
        <v>3</v>
      </c>
      <c r="D423" s="196">
        <v>23</v>
      </c>
      <c r="E423" s="196">
        <v>2</v>
      </c>
      <c r="G423" s="196">
        <v>4</v>
      </c>
      <c r="I423" s="196">
        <v>3</v>
      </c>
      <c r="K423" s="196">
        <v>1</v>
      </c>
      <c r="L423" s="193" t="s">
        <v>28</v>
      </c>
    </row>
    <row r="424" spans="1:20" x14ac:dyDescent="0.25">
      <c r="A424" s="195">
        <v>43375</v>
      </c>
      <c r="B424" s="196">
        <v>21</v>
      </c>
      <c r="C424" s="196">
        <v>16</v>
      </c>
      <c r="D424" s="196">
        <v>22</v>
      </c>
      <c r="E424" s="196">
        <v>2</v>
      </c>
      <c r="F424" s="196">
        <v>12</v>
      </c>
      <c r="G424" s="196">
        <v>6</v>
      </c>
      <c r="J424" s="196">
        <v>9</v>
      </c>
      <c r="K424" s="196">
        <v>2</v>
      </c>
      <c r="L424" s="193" t="s">
        <v>111</v>
      </c>
      <c r="M424" s="196">
        <v>2</v>
      </c>
      <c r="N424" s="198" t="s">
        <v>79</v>
      </c>
      <c r="O424" s="196">
        <v>4</v>
      </c>
      <c r="P424" s="198" t="s">
        <v>71</v>
      </c>
    </row>
    <row r="425" spans="1:20" x14ac:dyDescent="0.25">
      <c r="A425" s="195">
        <v>43376</v>
      </c>
      <c r="B425" s="196">
        <v>23</v>
      </c>
      <c r="C425" s="196">
        <v>13</v>
      </c>
      <c r="D425" s="196">
        <v>35</v>
      </c>
      <c r="F425" s="196">
        <v>14</v>
      </c>
      <c r="H425" s="196">
        <v>2</v>
      </c>
      <c r="I425" s="196">
        <v>3</v>
      </c>
      <c r="J425" s="196">
        <v>8</v>
      </c>
      <c r="K425" s="196">
        <v>1</v>
      </c>
      <c r="L425" s="193" t="s">
        <v>113</v>
      </c>
      <c r="M425" s="196">
        <v>1</v>
      </c>
      <c r="N425" s="198" t="s">
        <v>603</v>
      </c>
    </row>
    <row r="426" spans="1:20" x14ac:dyDescent="0.25">
      <c r="A426" s="195">
        <v>43377</v>
      </c>
      <c r="B426" s="196">
        <v>22</v>
      </c>
      <c r="C426" s="196">
        <v>15</v>
      </c>
      <c r="D426" s="196">
        <v>17</v>
      </c>
      <c r="F426" s="196">
        <v>4</v>
      </c>
      <c r="J426" s="196">
        <v>2</v>
      </c>
      <c r="K426" s="196">
        <v>4</v>
      </c>
      <c r="L426" s="193" t="s">
        <v>100</v>
      </c>
      <c r="M426" s="196">
        <v>5</v>
      </c>
      <c r="N426" s="198" t="s">
        <v>113</v>
      </c>
    </row>
    <row r="427" spans="1:20" x14ac:dyDescent="0.25">
      <c r="A427" s="195">
        <v>43378</v>
      </c>
      <c r="B427" s="196">
        <v>22</v>
      </c>
      <c r="C427" s="196">
        <v>14</v>
      </c>
      <c r="D427" s="196">
        <v>18</v>
      </c>
      <c r="E427" s="196">
        <v>2</v>
      </c>
      <c r="F427" s="196">
        <v>9</v>
      </c>
      <c r="H427" s="196">
        <v>1</v>
      </c>
      <c r="I427" s="196">
        <v>2</v>
      </c>
      <c r="J427" s="196">
        <v>9</v>
      </c>
      <c r="K427" s="196">
        <v>1</v>
      </c>
      <c r="L427" s="193" t="s">
        <v>100</v>
      </c>
    </row>
    <row r="428" spans="1:20" x14ac:dyDescent="0.25">
      <c r="A428" s="195">
        <v>43379</v>
      </c>
      <c r="B428" s="196">
        <v>41</v>
      </c>
      <c r="C428" s="196">
        <v>5</v>
      </c>
      <c r="D428" s="196">
        <v>20</v>
      </c>
      <c r="E428" s="196">
        <v>4</v>
      </c>
      <c r="F428" s="196">
        <v>8</v>
      </c>
      <c r="H428" s="196">
        <v>1</v>
      </c>
      <c r="I428" s="196">
        <v>3</v>
      </c>
      <c r="J428" s="196">
        <v>1</v>
      </c>
      <c r="K428" s="196">
        <v>2</v>
      </c>
      <c r="L428" s="193" t="s">
        <v>28</v>
      </c>
      <c r="M428" s="196">
        <v>2</v>
      </c>
      <c r="N428" s="198" t="s">
        <v>79</v>
      </c>
    </row>
    <row r="429" spans="1:20" x14ac:dyDescent="0.25">
      <c r="A429" s="195">
        <v>43380</v>
      </c>
      <c r="B429" s="196">
        <v>31</v>
      </c>
      <c r="C429" s="196">
        <v>4</v>
      </c>
      <c r="D429" s="196">
        <v>3</v>
      </c>
      <c r="E429" s="196">
        <v>4</v>
      </c>
      <c r="F429" s="196">
        <v>1</v>
      </c>
      <c r="J429" s="196">
        <v>4</v>
      </c>
      <c r="K429" s="196">
        <v>2</v>
      </c>
      <c r="L429" s="193" t="s">
        <v>100</v>
      </c>
      <c r="M429" s="196">
        <v>1</v>
      </c>
      <c r="N429" s="198" t="s">
        <v>606</v>
      </c>
      <c r="O429" s="196">
        <v>1</v>
      </c>
      <c r="P429" s="198" t="s">
        <v>28</v>
      </c>
    </row>
    <row r="430" spans="1:20" x14ac:dyDescent="0.25">
      <c r="A430" s="195">
        <v>43381</v>
      </c>
      <c r="B430" s="196">
        <v>21</v>
      </c>
      <c r="C430" s="196">
        <v>9</v>
      </c>
      <c r="D430" s="196">
        <v>12</v>
      </c>
      <c r="E430" s="196">
        <v>2</v>
      </c>
      <c r="F430" s="196">
        <v>2</v>
      </c>
      <c r="I430" s="196">
        <v>2</v>
      </c>
      <c r="J430" s="196">
        <v>4</v>
      </c>
      <c r="K430" s="196">
        <v>1</v>
      </c>
      <c r="L430" s="193" t="s">
        <v>26</v>
      </c>
    </row>
    <row r="431" spans="1:20" x14ac:dyDescent="0.25">
      <c r="A431" s="195">
        <v>43382</v>
      </c>
      <c r="B431" s="196">
        <v>18</v>
      </c>
      <c r="C431" s="196">
        <v>14</v>
      </c>
      <c r="D431" s="196">
        <v>12</v>
      </c>
      <c r="E431" s="196">
        <v>4</v>
      </c>
      <c r="F431" s="196">
        <v>4</v>
      </c>
      <c r="H431" s="196">
        <v>4</v>
      </c>
      <c r="J431" s="196">
        <v>2</v>
      </c>
      <c r="K431" s="196">
        <v>1</v>
      </c>
      <c r="L431" s="193" t="s">
        <v>100</v>
      </c>
      <c r="M431" s="196">
        <v>1</v>
      </c>
      <c r="N431" s="198" t="s">
        <v>113</v>
      </c>
    </row>
    <row r="432" spans="1:20" x14ac:dyDescent="0.25">
      <c r="A432" s="195">
        <v>43383</v>
      </c>
      <c r="B432" s="196">
        <v>1</v>
      </c>
      <c r="C432" s="196">
        <v>2</v>
      </c>
      <c r="D432" s="196">
        <v>7</v>
      </c>
      <c r="F432" s="196">
        <v>2</v>
      </c>
      <c r="I432" s="196">
        <v>2</v>
      </c>
      <c r="J432" s="196">
        <v>2</v>
      </c>
      <c r="L432" s="193"/>
    </row>
    <row r="433" spans="1:12" x14ac:dyDescent="0.25">
      <c r="A433" s="195">
        <v>43384</v>
      </c>
      <c r="B433" s="196">
        <v>3</v>
      </c>
      <c r="C433" s="196">
        <v>2</v>
      </c>
      <c r="F433" s="196">
        <v>2</v>
      </c>
      <c r="I433" s="196">
        <v>2</v>
      </c>
      <c r="K433" s="196">
        <v>2</v>
      </c>
      <c r="L433" s="193" t="s">
        <v>28</v>
      </c>
    </row>
    <row r="434" spans="1:12" x14ac:dyDescent="0.25">
      <c r="A434" s="195">
        <v>43385</v>
      </c>
      <c r="B434" s="196">
        <v>7</v>
      </c>
      <c r="C434" s="196">
        <v>5</v>
      </c>
      <c r="D434" s="196">
        <v>14</v>
      </c>
      <c r="E434" s="196">
        <v>1</v>
      </c>
      <c r="F434" s="196">
        <v>1</v>
      </c>
      <c r="G434" s="196">
        <v>1</v>
      </c>
      <c r="I434" s="196">
        <v>1</v>
      </c>
      <c r="J434" s="196">
        <v>2</v>
      </c>
      <c r="L434" s="193"/>
    </row>
    <row r="435" spans="1:12" x14ac:dyDescent="0.25">
      <c r="A435" s="195">
        <v>43386</v>
      </c>
      <c r="B435" s="196">
        <v>64</v>
      </c>
      <c r="C435" s="196">
        <v>4</v>
      </c>
      <c r="D435" s="196">
        <v>3</v>
      </c>
      <c r="E435" s="196">
        <v>6</v>
      </c>
      <c r="F435" s="196">
        <v>2</v>
      </c>
      <c r="I435" s="196">
        <v>2</v>
      </c>
      <c r="L435" s="193"/>
    </row>
    <row r="436" spans="1:12" x14ac:dyDescent="0.25">
      <c r="A436" s="195">
        <v>43387</v>
      </c>
      <c r="B436" s="196">
        <v>93</v>
      </c>
      <c r="C436" s="196">
        <v>6</v>
      </c>
      <c r="D436" s="196">
        <v>11</v>
      </c>
      <c r="F436" s="196">
        <v>2</v>
      </c>
      <c r="I436" s="196">
        <v>7</v>
      </c>
      <c r="L436" s="193"/>
    </row>
    <row r="437" spans="1:12" x14ac:dyDescent="0.25">
      <c r="A437" s="195">
        <v>43388</v>
      </c>
      <c r="C437" s="196">
        <v>4</v>
      </c>
      <c r="D437" s="196">
        <v>4</v>
      </c>
      <c r="F437" s="196">
        <v>4</v>
      </c>
      <c r="G437" s="196">
        <v>2</v>
      </c>
      <c r="I437" s="196">
        <v>2</v>
      </c>
      <c r="L437" s="193"/>
    </row>
    <row r="438" spans="1:12" x14ac:dyDescent="0.25">
      <c r="A438" s="195">
        <v>43389</v>
      </c>
      <c r="C438" s="196">
        <v>3</v>
      </c>
      <c r="D438" s="196">
        <v>5</v>
      </c>
      <c r="E438" s="196">
        <v>10</v>
      </c>
      <c r="G438" s="196">
        <v>1</v>
      </c>
      <c r="K438" s="196">
        <v>2</v>
      </c>
      <c r="L438" s="193" t="s">
        <v>28</v>
      </c>
    </row>
    <row r="439" spans="1:12" x14ac:dyDescent="0.25">
      <c r="A439" s="195">
        <v>43390</v>
      </c>
      <c r="B439" s="196">
        <v>12</v>
      </c>
      <c r="C439" s="196">
        <v>9</v>
      </c>
      <c r="D439" s="196">
        <v>4</v>
      </c>
      <c r="E439" s="196">
        <v>3</v>
      </c>
      <c r="J439" s="196">
        <v>2</v>
      </c>
      <c r="L439" s="193"/>
    </row>
    <row r="440" spans="1:12" x14ac:dyDescent="0.25">
      <c r="A440" s="195">
        <v>43391</v>
      </c>
      <c r="B440" s="196">
        <v>7</v>
      </c>
      <c r="C440" s="196">
        <v>6</v>
      </c>
      <c r="D440" s="196">
        <v>6</v>
      </c>
      <c r="E440" s="196">
        <v>4</v>
      </c>
      <c r="F440" s="196">
        <v>2</v>
      </c>
      <c r="K440" s="196">
        <v>1</v>
      </c>
      <c r="L440" s="193" t="s">
        <v>28</v>
      </c>
    </row>
    <row r="441" spans="1:12" x14ac:dyDescent="0.25">
      <c r="A441" s="195">
        <v>43392</v>
      </c>
      <c r="B441" s="196">
        <v>22</v>
      </c>
      <c r="C441" s="196">
        <v>2</v>
      </c>
      <c r="D441" s="196">
        <v>12</v>
      </c>
      <c r="E441" s="196">
        <v>2</v>
      </c>
      <c r="G441" s="196">
        <v>1</v>
      </c>
      <c r="H441" s="196">
        <v>3</v>
      </c>
      <c r="J441" s="196">
        <v>1</v>
      </c>
      <c r="K441" s="196">
        <v>3</v>
      </c>
      <c r="L441" s="193" t="s">
        <v>71</v>
      </c>
    </row>
    <row r="442" spans="1:12" x14ac:dyDescent="0.25">
      <c r="A442" s="195">
        <v>43393</v>
      </c>
      <c r="B442" s="196">
        <v>73</v>
      </c>
      <c r="C442" s="196">
        <v>3</v>
      </c>
      <c r="D442" s="196">
        <v>9</v>
      </c>
      <c r="E442" s="196">
        <v>3</v>
      </c>
      <c r="H442" s="196">
        <v>3</v>
      </c>
      <c r="J442" s="196">
        <v>3</v>
      </c>
      <c r="L442" s="193"/>
    </row>
    <row r="443" spans="1:12" x14ac:dyDescent="0.25">
      <c r="A443" s="195">
        <v>43394</v>
      </c>
      <c r="B443" s="196">
        <v>97</v>
      </c>
      <c r="C443" s="196">
        <v>7</v>
      </c>
      <c r="D443" s="196">
        <v>10</v>
      </c>
      <c r="E443" s="196">
        <v>2</v>
      </c>
      <c r="L443" s="193"/>
    </row>
    <row r="444" spans="1:12" x14ac:dyDescent="0.25">
      <c r="A444" s="195">
        <v>43395</v>
      </c>
      <c r="B444" s="196">
        <v>17</v>
      </c>
      <c r="C444" s="196">
        <v>10</v>
      </c>
      <c r="D444" s="196">
        <v>6</v>
      </c>
      <c r="E444" s="196">
        <v>1</v>
      </c>
      <c r="F444" s="196">
        <v>2</v>
      </c>
      <c r="G444" s="196">
        <v>2</v>
      </c>
      <c r="L444" s="193"/>
    </row>
    <row r="445" spans="1:12" x14ac:dyDescent="0.25">
      <c r="A445" s="195">
        <v>43396</v>
      </c>
      <c r="B445" s="196">
        <v>3</v>
      </c>
      <c r="C445" s="196">
        <v>5</v>
      </c>
      <c r="D445" s="196">
        <v>2</v>
      </c>
      <c r="E445" s="196">
        <v>2</v>
      </c>
      <c r="F445" s="196">
        <v>2</v>
      </c>
      <c r="G445" s="196">
        <v>9</v>
      </c>
      <c r="K445" s="196">
        <v>2</v>
      </c>
      <c r="L445" s="193" t="s">
        <v>18</v>
      </c>
    </row>
    <row r="446" spans="1:12" x14ac:dyDescent="0.25">
      <c r="A446" s="195">
        <v>43397</v>
      </c>
      <c r="B446" s="196">
        <v>20</v>
      </c>
      <c r="C446" s="196">
        <v>14</v>
      </c>
      <c r="D446" s="196">
        <v>6</v>
      </c>
      <c r="E446" s="196">
        <v>4</v>
      </c>
      <c r="F446" s="196">
        <v>2</v>
      </c>
      <c r="J446" s="196">
        <v>2</v>
      </c>
      <c r="K446" s="196">
        <v>3</v>
      </c>
      <c r="L446" s="193" t="s">
        <v>19</v>
      </c>
    </row>
    <row r="447" spans="1:12" x14ac:dyDescent="0.25">
      <c r="A447" s="195">
        <v>43398</v>
      </c>
      <c r="B447" s="196">
        <v>12</v>
      </c>
      <c r="C447" s="196">
        <v>4</v>
      </c>
      <c r="D447" s="196">
        <v>1</v>
      </c>
      <c r="E447" s="196">
        <v>2</v>
      </c>
      <c r="H447" s="196">
        <v>2</v>
      </c>
      <c r="J447" s="196">
        <v>3</v>
      </c>
      <c r="K447" s="196">
        <v>1</v>
      </c>
      <c r="L447" s="193" t="s">
        <v>71</v>
      </c>
    </row>
    <row r="448" spans="1:12" x14ac:dyDescent="0.25">
      <c r="A448" s="195">
        <v>43399</v>
      </c>
      <c r="B448" s="196">
        <v>7</v>
      </c>
      <c r="C448" s="196">
        <v>5</v>
      </c>
      <c r="D448" s="196">
        <v>5</v>
      </c>
      <c r="F448" s="196">
        <v>4</v>
      </c>
      <c r="G448" s="196">
        <v>2</v>
      </c>
      <c r="I448" s="196">
        <v>4</v>
      </c>
      <c r="J448" s="196">
        <v>1</v>
      </c>
      <c r="L448" s="193"/>
    </row>
    <row r="449" spans="1:12" x14ac:dyDescent="0.25">
      <c r="A449" s="195">
        <v>43400</v>
      </c>
      <c r="B449" s="196">
        <v>20</v>
      </c>
      <c r="F449" s="196">
        <v>3</v>
      </c>
      <c r="L449" s="193"/>
    </row>
    <row r="450" spans="1:12" x14ac:dyDescent="0.25">
      <c r="A450" s="195">
        <v>43401</v>
      </c>
      <c r="B450" s="196">
        <v>4</v>
      </c>
      <c r="D450" s="196">
        <v>2</v>
      </c>
      <c r="L450" s="193"/>
    </row>
    <row r="451" spans="1:12" x14ac:dyDescent="0.25">
      <c r="A451" s="195">
        <v>43402</v>
      </c>
      <c r="B451" s="196">
        <v>2</v>
      </c>
      <c r="L451" s="193"/>
    </row>
    <row r="452" spans="1:12" x14ac:dyDescent="0.25">
      <c r="A452" s="195">
        <v>43403</v>
      </c>
      <c r="C452" s="196">
        <v>2</v>
      </c>
      <c r="D452" s="196">
        <v>6</v>
      </c>
      <c r="E452" s="196">
        <v>2</v>
      </c>
      <c r="L452" s="193"/>
    </row>
    <row r="453" spans="1:12" x14ac:dyDescent="0.25">
      <c r="A453" s="195">
        <v>43404</v>
      </c>
      <c r="B453" s="196">
        <v>3</v>
      </c>
      <c r="C453" s="196">
        <v>1</v>
      </c>
      <c r="D453" s="196">
        <v>2</v>
      </c>
      <c r="G453" s="196">
        <v>2</v>
      </c>
      <c r="L453" s="193"/>
    </row>
    <row r="454" spans="1:12" x14ac:dyDescent="0.25">
      <c r="A454" s="195">
        <v>43405</v>
      </c>
      <c r="B454" s="196">
        <v>11</v>
      </c>
      <c r="C454" s="196">
        <v>2</v>
      </c>
      <c r="H454" s="196">
        <v>2</v>
      </c>
      <c r="L454" s="193"/>
    </row>
    <row r="455" spans="1:12" x14ac:dyDescent="0.25">
      <c r="A455" s="195">
        <v>43406</v>
      </c>
      <c r="B455" s="196">
        <v>53</v>
      </c>
      <c r="C455" s="196">
        <v>6</v>
      </c>
      <c r="D455" s="196">
        <v>4</v>
      </c>
      <c r="H455" s="196">
        <v>8</v>
      </c>
      <c r="L455" s="193"/>
    </row>
    <row r="456" spans="1:12" x14ac:dyDescent="0.25">
      <c r="A456" s="195">
        <v>43407</v>
      </c>
      <c r="B456" s="196">
        <v>36</v>
      </c>
      <c r="C456" s="196">
        <v>9</v>
      </c>
      <c r="E456" s="196">
        <v>1</v>
      </c>
      <c r="H456" s="196">
        <v>2</v>
      </c>
      <c r="K456" s="196">
        <v>1</v>
      </c>
      <c r="L456" s="193" t="s">
        <v>29</v>
      </c>
    </row>
    <row r="457" spans="1:12" x14ac:dyDescent="0.25">
      <c r="A457" s="195">
        <v>43408</v>
      </c>
      <c r="B457" s="196">
        <v>21</v>
      </c>
      <c r="D457" s="196">
        <v>2</v>
      </c>
      <c r="J457" s="196">
        <v>2</v>
      </c>
      <c r="L457" s="193"/>
    </row>
    <row r="458" spans="1:12" x14ac:dyDescent="0.25">
      <c r="A458" s="195">
        <v>43414</v>
      </c>
      <c r="B458" s="196">
        <v>8</v>
      </c>
      <c r="L458" s="193"/>
    </row>
    <row r="459" spans="1:12" x14ac:dyDescent="0.25">
      <c r="A459" s="195">
        <v>43415</v>
      </c>
      <c r="B459" s="196">
        <v>4</v>
      </c>
      <c r="E459" s="196">
        <v>3</v>
      </c>
      <c r="H459" s="196">
        <v>1</v>
      </c>
      <c r="L459" s="193"/>
    </row>
    <row r="460" spans="1:12" x14ac:dyDescent="0.25">
      <c r="A460" s="195">
        <v>43421</v>
      </c>
      <c r="B460" s="196">
        <v>27</v>
      </c>
      <c r="L460" s="193"/>
    </row>
    <row r="461" spans="1:12" x14ac:dyDescent="0.25">
      <c r="A461" s="195">
        <v>43422</v>
      </c>
      <c r="B461" s="196">
        <v>40</v>
      </c>
      <c r="H461" s="196">
        <v>2</v>
      </c>
      <c r="L461" s="193"/>
    </row>
    <row r="462" spans="1:12" x14ac:dyDescent="0.25">
      <c r="A462" s="195">
        <v>43428</v>
      </c>
      <c r="B462" s="196">
        <v>12</v>
      </c>
      <c r="C462" s="196">
        <v>2</v>
      </c>
      <c r="E462" s="196">
        <v>2</v>
      </c>
      <c r="L462" s="193"/>
    </row>
    <row r="463" spans="1:12" x14ac:dyDescent="0.25">
      <c r="A463" s="195">
        <v>43429</v>
      </c>
      <c r="B463" s="196">
        <v>21</v>
      </c>
      <c r="L463" s="193"/>
    </row>
    <row r="464" spans="1:12" x14ac:dyDescent="0.25">
      <c r="A464" s="195">
        <v>43435</v>
      </c>
      <c r="B464" s="196">
        <v>7</v>
      </c>
      <c r="C464" s="196">
        <v>2</v>
      </c>
      <c r="L464" s="193"/>
    </row>
    <row r="465" spans="1:14" x14ac:dyDescent="0.25">
      <c r="A465" s="195">
        <v>43436</v>
      </c>
      <c r="B465" s="196">
        <v>8</v>
      </c>
      <c r="K465" s="197"/>
      <c r="L465" s="205"/>
    </row>
    <row r="466" spans="1:14" x14ac:dyDescent="0.25">
      <c r="A466" s="195">
        <v>43442</v>
      </c>
      <c r="B466" s="196">
        <v>64</v>
      </c>
      <c r="C466" s="196">
        <v>2</v>
      </c>
      <c r="D466" s="197"/>
      <c r="E466" s="197"/>
      <c r="F466" s="197"/>
      <c r="G466" s="197"/>
      <c r="H466" s="196">
        <v>4</v>
      </c>
      <c r="I466" s="197"/>
      <c r="J466" s="197"/>
      <c r="L466" s="193"/>
    </row>
    <row r="467" spans="1:14" x14ac:dyDescent="0.25">
      <c r="A467" s="195">
        <v>43443</v>
      </c>
      <c r="B467" s="196">
        <v>32</v>
      </c>
      <c r="C467" s="196">
        <v>2</v>
      </c>
      <c r="D467" s="196">
        <v>2</v>
      </c>
      <c r="L467" s="193"/>
    </row>
    <row r="468" spans="1:14" x14ac:dyDescent="0.25">
      <c r="A468" s="195">
        <v>43449</v>
      </c>
      <c r="B468" s="196">
        <v>11</v>
      </c>
      <c r="H468" s="196">
        <v>2</v>
      </c>
      <c r="L468" s="193"/>
    </row>
    <row r="469" spans="1:14" x14ac:dyDescent="0.25">
      <c r="A469" s="195">
        <v>43450</v>
      </c>
      <c r="B469" s="196">
        <v>2</v>
      </c>
      <c r="L469" s="193"/>
    </row>
    <row r="470" spans="1:14" x14ac:dyDescent="0.25">
      <c r="A470" s="195">
        <v>43456</v>
      </c>
      <c r="B470" s="196">
        <v>5</v>
      </c>
      <c r="L470" s="193"/>
    </row>
    <row r="471" spans="1:14" x14ac:dyDescent="0.25">
      <c r="A471" s="195">
        <v>43457</v>
      </c>
      <c r="B471" s="196">
        <v>5</v>
      </c>
      <c r="D471" s="196">
        <v>2</v>
      </c>
      <c r="L471" s="193"/>
    </row>
    <row r="472" spans="1:14" x14ac:dyDescent="0.25">
      <c r="A472" s="195">
        <v>43463</v>
      </c>
      <c r="B472" s="196">
        <v>56</v>
      </c>
      <c r="L472" s="193"/>
    </row>
    <row r="473" spans="1:14" x14ac:dyDescent="0.25">
      <c r="A473" s="195">
        <v>43464</v>
      </c>
      <c r="B473" s="196">
        <v>38</v>
      </c>
      <c r="D473" s="196">
        <v>5</v>
      </c>
      <c r="E473" s="196">
        <v>2</v>
      </c>
      <c r="F473" s="196">
        <v>2</v>
      </c>
      <c r="K473" s="196">
        <v>1</v>
      </c>
      <c r="L473" s="193" t="s">
        <v>100</v>
      </c>
      <c r="M473" s="196">
        <v>2</v>
      </c>
      <c r="N473" s="198" t="s">
        <v>29</v>
      </c>
    </row>
    <row r="474" spans="1:14" x14ac:dyDescent="0.25">
      <c r="A474" s="195">
        <v>43561</v>
      </c>
      <c r="B474" s="196">
        <v>60</v>
      </c>
      <c r="C474" s="196">
        <v>6</v>
      </c>
      <c r="D474" s="196">
        <v>18</v>
      </c>
      <c r="J474" s="196">
        <v>3</v>
      </c>
      <c r="L474" s="193"/>
    </row>
    <row r="475" spans="1:14" x14ac:dyDescent="0.25">
      <c r="A475" s="195">
        <v>43562</v>
      </c>
      <c r="B475" s="196">
        <v>14</v>
      </c>
      <c r="C475" s="196">
        <v>4</v>
      </c>
      <c r="D475" s="196">
        <v>1</v>
      </c>
      <c r="K475" s="196">
        <v>2</v>
      </c>
      <c r="L475" s="193" t="s">
        <v>28</v>
      </c>
      <c r="M475" s="196">
        <v>6</v>
      </c>
      <c r="N475" s="198" t="s">
        <v>26</v>
      </c>
    </row>
    <row r="476" spans="1:14" x14ac:dyDescent="0.25">
      <c r="A476" s="195">
        <v>43563</v>
      </c>
      <c r="B476" s="196">
        <v>15</v>
      </c>
      <c r="C476" s="196">
        <v>12</v>
      </c>
      <c r="D476" s="196">
        <v>7</v>
      </c>
      <c r="E476" s="196">
        <v>2</v>
      </c>
      <c r="H476" s="196">
        <v>2</v>
      </c>
      <c r="J476" s="196">
        <v>8</v>
      </c>
      <c r="K476" s="196">
        <v>1</v>
      </c>
      <c r="L476" s="193" t="s">
        <v>100</v>
      </c>
    </row>
    <row r="477" spans="1:14" x14ac:dyDescent="0.25">
      <c r="A477" s="195">
        <v>43564</v>
      </c>
      <c r="B477" s="196">
        <v>4</v>
      </c>
      <c r="C477" s="196">
        <v>8</v>
      </c>
      <c r="D477" s="196">
        <v>16</v>
      </c>
      <c r="J477" s="196">
        <v>4</v>
      </c>
      <c r="L477" s="193"/>
    </row>
    <row r="478" spans="1:14" x14ac:dyDescent="0.25">
      <c r="A478" s="195">
        <v>43565</v>
      </c>
      <c r="B478" s="196">
        <v>15</v>
      </c>
      <c r="C478" s="196">
        <v>2</v>
      </c>
      <c r="D478" s="196">
        <v>40</v>
      </c>
      <c r="L478" s="193"/>
    </row>
    <row r="479" spans="1:14" x14ac:dyDescent="0.25">
      <c r="A479" s="195">
        <v>43566</v>
      </c>
      <c r="B479" s="196">
        <v>4</v>
      </c>
      <c r="C479" s="196">
        <v>10</v>
      </c>
      <c r="D479" s="196">
        <v>5</v>
      </c>
      <c r="E479" s="196">
        <v>2</v>
      </c>
      <c r="K479" s="196">
        <v>1</v>
      </c>
      <c r="L479" s="193" t="s">
        <v>100</v>
      </c>
    </row>
    <row r="480" spans="1:14" x14ac:dyDescent="0.25">
      <c r="A480" s="195">
        <v>43567</v>
      </c>
      <c r="B480" s="196">
        <v>10</v>
      </c>
      <c r="C480" s="196">
        <v>1</v>
      </c>
      <c r="D480" s="196">
        <v>32</v>
      </c>
      <c r="G480" s="196">
        <v>1</v>
      </c>
      <c r="J480" s="196">
        <v>1</v>
      </c>
      <c r="K480" s="196">
        <v>1</v>
      </c>
      <c r="L480" s="193" t="s">
        <v>26</v>
      </c>
      <c r="M480" s="196">
        <v>1</v>
      </c>
      <c r="N480" s="198" t="s">
        <v>625</v>
      </c>
    </row>
    <row r="481" spans="1:18" x14ac:dyDescent="0.25">
      <c r="A481" s="195">
        <v>43568</v>
      </c>
      <c r="B481" s="196">
        <v>30</v>
      </c>
      <c r="C481" s="196">
        <v>4</v>
      </c>
      <c r="D481" s="196">
        <v>14</v>
      </c>
      <c r="J481" s="196">
        <v>2</v>
      </c>
      <c r="L481" s="193"/>
    </row>
    <row r="482" spans="1:18" x14ac:dyDescent="0.25">
      <c r="A482" s="195">
        <v>43569</v>
      </c>
      <c r="B482" s="196">
        <v>12</v>
      </c>
      <c r="C482" s="196">
        <v>10</v>
      </c>
      <c r="D482" s="196">
        <v>12</v>
      </c>
      <c r="E482" s="196">
        <v>2</v>
      </c>
      <c r="H482" s="196">
        <v>3</v>
      </c>
      <c r="I482" s="196">
        <v>2</v>
      </c>
      <c r="K482" s="196">
        <v>2</v>
      </c>
      <c r="L482" s="193" t="s">
        <v>79</v>
      </c>
      <c r="M482" s="196">
        <v>6</v>
      </c>
      <c r="N482" s="198" t="s">
        <v>28</v>
      </c>
    </row>
    <row r="483" spans="1:18" x14ac:dyDescent="0.25">
      <c r="A483" s="195">
        <v>43570</v>
      </c>
      <c r="B483" s="196">
        <v>16</v>
      </c>
      <c r="C483" s="196">
        <v>18</v>
      </c>
      <c r="D483" s="196">
        <v>8</v>
      </c>
      <c r="F483" s="196">
        <v>12</v>
      </c>
      <c r="H483" s="196">
        <v>9</v>
      </c>
      <c r="I483" s="196">
        <v>2</v>
      </c>
      <c r="J483" s="196">
        <v>8</v>
      </c>
      <c r="K483" s="199">
        <v>4</v>
      </c>
      <c r="L483" s="204" t="s">
        <v>47</v>
      </c>
      <c r="M483" s="196">
        <v>3</v>
      </c>
      <c r="N483" s="198" t="s">
        <v>28</v>
      </c>
    </row>
    <row r="484" spans="1:18" x14ac:dyDescent="0.25">
      <c r="A484" s="195">
        <v>43571</v>
      </c>
      <c r="C484" s="196">
        <v>12</v>
      </c>
      <c r="D484" s="196">
        <v>28</v>
      </c>
      <c r="E484" s="196">
        <v>4</v>
      </c>
      <c r="F484" s="196">
        <v>10</v>
      </c>
      <c r="G484" s="196">
        <v>2</v>
      </c>
      <c r="H484" s="196">
        <v>4</v>
      </c>
      <c r="J484" s="196">
        <v>7</v>
      </c>
      <c r="K484" s="199"/>
      <c r="L484" s="204"/>
    </row>
    <row r="485" spans="1:18" x14ac:dyDescent="0.25">
      <c r="A485" s="195">
        <v>43572</v>
      </c>
      <c r="B485" s="196">
        <v>10</v>
      </c>
      <c r="C485" s="196">
        <v>9</v>
      </c>
      <c r="D485" s="196">
        <v>9</v>
      </c>
      <c r="F485" s="196">
        <v>3</v>
      </c>
      <c r="H485" s="196">
        <v>1</v>
      </c>
      <c r="K485" s="199">
        <v>1</v>
      </c>
      <c r="L485" s="204" t="s">
        <v>47</v>
      </c>
    </row>
    <row r="486" spans="1:18" x14ac:dyDescent="0.25">
      <c r="A486" s="195">
        <v>43573</v>
      </c>
      <c r="B486" s="196">
        <v>21</v>
      </c>
      <c r="C486" s="196">
        <v>20</v>
      </c>
      <c r="D486" s="196">
        <v>16</v>
      </c>
      <c r="E486" s="196">
        <v>1</v>
      </c>
      <c r="F486" s="196">
        <v>1</v>
      </c>
      <c r="H486" s="196">
        <v>9</v>
      </c>
      <c r="J486" s="196">
        <v>1</v>
      </c>
      <c r="K486" s="199"/>
      <c r="L486" s="204"/>
    </row>
    <row r="487" spans="1:18" x14ac:dyDescent="0.25">
      <c r="A487" s="195">
        <v>43574</v>
      </c>
      <c r="B487" s="196">
        <v>47</v>
      </c>
      <c r="C487" s="196">
        <v>11</v>
      </c>
      <c r="D487" s="196">
        <v>9</v>
      </c>
      <c r="E487" s="196">
        <v>3</v>
      </c>
      <c r="F487" s="196">
        <v>2</v>
      </c>
      <c r="H487" s="196">
        <v>10</v>
      </c>
      <c r="K487" s="199">
        <v>2</v>
      </c>
      <c r="L487" s="204" t="s">
        <v>113</v>
      </c>
      <c r="M487" s="196">
        <v>4</v>
      </c>
      <c r="N487" s="198" t="s">
        <v>47</v>
      </c>
      <c r="O487" s="196">
        <v>2</v>
      </c>
      <c r="P487" s="198" t="s">
        <v>26</v>
      </c>
      <c r="Q487" s="196">
        <v>2</v>
      </c>
      <c r="R487" s="198" t="s">
        <v>60</v>
      </c>
    </row>
    <row r="488" spans="1:18" x14ac:dyDescent="0.25">
      <c r="A488" s="195">
        <v>43575</v>
      </c>
      <c r="B488" s="196">
        <v>109</v>
      </c>
      <c r="C488" s="196">
        <v>32</v>
      </c>
      <c r="D488" s="196">
        <v>29</v>
      </c>
      <c r="E488" s="196">
        <v>4</v>
      </c>
      <c r="F488" s="196">
        <v>4</v>
      </c>
      <c r="J488" s="196">
        <v>10</v>
      </c>
      <c r="K488" s="199">
        <v>1</v>
      </c>
      <c r="L488" s="193" t="s">
        <v>43</v>
      </c>
    </row>
    <row r="489" spans="1:18" x14ac:dyDescent="0.25">
      <c r="A489" s="195">
        <v>43576</v>
      </c>
      <c r="B489" s="196">
        <v>170</v>
      </c>
      <c r="C489" s="196">
        <v>32</v>
      </c>
      <c r="D489" s="196">
        <v>23</v>
      </c>
      <c r="F489" s="196">
        <v>7</v>
      </c>
      <c r="I489" s="196">
        <v>4</v>
      </c>
      <c r="J489" s="196">
        <v>7</v>
      </c>
      <c r="K489" s="199">
        <v>1</v>
      </c>
      <c r="L489" s="193" t="s">
        <v>606</v>
      </c>
    </row>
    <row r="490" spans="1:18" x14ac:dyDescent="0.25">
      <c r="A490" s="195">
        <v>43577</v>
      </c>
      <c r="B490" s="196">
        <v>267</v>
      </c>
      <c r="C490" s="196">
        <v>14</v>
      </c>
      <c r="D490" s="196">
        <v>4</v>
      </c>
      <c r="E490" s="196">
        <v>5</v>
      </c>
      <c r="F490" s="196">
        <v>3</v>
      </c>
      <c r="J490" s="196">
        <v>4</v>
      </c>
      <c r="K490" s="199"/>
      <c r="L490" s="204"/>
    </row>
    <row r="491" spans="1:18" x14ac:dyDescent="0.25">
      <c r="A491" s="195">
        <v>43578</v>
      </c>
      <c r="B491" s="196">
        <v>14</v>
      </c>
      <c r="C491" s="196">
        <v>33</v>
      </c>
      <c r="D491" s="196">
        <v>13</v>
      </c>
      <c r="E491" s="196">
        <v>2</v>
      </c>
      <c r="F491" s="196">
        <v>2</v>
      </c>
      <c r="K491" s="199"/>
      <c r="L491" s="204"/>
    </row>
    <row r="492" spans="1:18" x14ac:dyDescent="0.25">
      <c r="A492" s="195">
        <v>43579</v>
      </c>
      <c r="B492" s="196">
        <v>24</v>
      </c>
      <c r="C492" s="196">
        <v>5</v>
      </c>
      <c r="D492" s="196">
        <v>2</v>
      </c>
      <c r="E492" s="196">
        <v>3</v>
      </c>
      <c r="H492" s="196">
        <v>9</v>
      </c>
      <c r="K492" s="196">
        <v>1</v>
      </c>
      <c r="L492" s="193" t="s">
        <v>100</v>
      </c>
    </row>
    <row r="493" spans="1:18" x14ac:dyDescent="0.25">
      <c r="A493" s="195">
        <v>43580</v>
      </c>
      <c r="B493" s="196">
        <v>85</v>
      </c>
      <c r="C493" s="196">
        <v>9</v>
      </c>
      <c r="D493" s="196">
        <v>23</v>
      </c>
      <c r="E493" s="196">
        <v>2</v>
      </c>
      <c r="H493" s="196">
        <v>2</v>
      </c>
      <c r="J493" s="196">
        <v>1</v>
      </c>
      <c r="L493" s="193"/>
    </row>
    <row r="494" spans="1:18" x14ac:dyDescent="0.25">
      <c r="A494" s="195">
        <v>43581</v>
      </c>
      <c r="B494" s="196">
        <v>91</v>
      </c>
      <c r="C494" s="196">
        <v>4</v>
      </c>
      <c r="D494" s="196">
        <v>13</v>
      </c>
      <c r="E494" s="196">
        <v>5</v>
      </c>
      <c r="K494" s="199">
        <v>3</v>
      </c>
      <c r="L494" s="204" t="s">
        <v>71</v>
      </c>
      <c r="M494" s="196">
        <v>2</v>
      </c>
      <c r="N494" s="198" t="s">
        <v>443</v>
      </c>
    </row>
    <row r="495" spans="1:18" x14ac:dyDescent="0.25">
      <c r="A495" s="195">
        <v>43582</v>
      </c>
      <c r="B495" s="196">
        <v>168</v>
      </c>
      <c r="C495" s="196">
        <v>11</v>
      </c>
      <c r="D495" s="196">
        <v>14</v>
      </c>
      <c r="H495" s="196">
        <v>1</v>
      </c>
      <c r="J495" s="196">
        <v>5</v>
      </c>
      <c r="K495" s="199">
        <v>2</v>
      </c>
      <c r="L495" s="204" t="s">
        <v>100</v>
      </c>
      <c r="M495" s="196">
        <v>2</v>
      </c>
      <c r="N495" s="198" t="s">
        <v>79</v>
      </c>
    </row>
    <row r="496" spans="1:18" x14ac:dyDescent="0.25">
      <c r="A496" s="195">
        <v>43583</v>
      </c>
      <c r="B496" s="196">
        <v>187</v>
      </c>
      <c r="C496" s="196">
        <v>13</v>
      </c>
      <c r="D496" s="196">
        <v>13</v>
      </c>
      <c r="E496" s="196">
        <v>2</v>
      </c>
      <c r="J496" s="196">
        <v>4</v>
      </c>
      <c r="K496" s="196">
        <v>1</v>
      </c>
      <c r="L496" s="193" t="s">
        <v>71</v>
      </c>
    </row>
    <row r="497" spans="1:16" x14ac:dyDescent="0.25">
      <c r="A497" s="195">
        <v>43584</v>
      </c>
      <c r="B497" s="196">
        <v>76</v>
      </c>
      <c r="C497" s="196">
        <v>15</v>
      </c>
      <c r="D497" s="196">
        <v>23</v>
      </c>
      <c r="E497" s="196">
        <v>2</v>
      </c>
      <c r="F497" s="196">
        <v>6</v>
      </c>
      <c r="J497" s="196">
        <v>4</v>
      </c>
      <c r="K497" s="196">
        <v>2</v>
      </c>
      <c r="L497" s="193" t="s">
        <v>620</v>
      </c>
      <c r="M497" s="196">
        <v>2</v>
      </c>
      <c r="N497" s="198" t="s">
        <v>609</v>
      </c>
    </row>
    <row r="498" spans="1:16" x14ac:dyDescent="0.25">
      <c r="A498" s="195">
        <v>43585</v>
      </c>
      <c r="B498" s="196">
        <v>58</v>
      </c>
      <c r="C498" s="196">
        <v>8</v>
      </c>
      <c r="D498" s="196">
        <v>14</v>
      </c>
      <c r="E498" s="196">
        <v>2</v>
      </c>
      <c r="J498" s="196">
        <v>4</v>
      </c>
      <c r="K498" s="196">
        <v>1</v>
      </c>
      <c r="L498" s="193" t="s">
        <v>47</v>
      </c>
      <c r="M498" s="196">
        <v>2</v>
      </c>
      <c r="N498" s="198" t="s">
        <v>18</v>
      </c>
      <c r="O498" s="196">
        <v>2</v>
      </c>
      <c r="P498" s="198" t="s">
        <v>71</v>
      </c>
    </row>
    <row r="499" spans="1:16" x14ac:dyDescent="0.25">
      <c r="A499" s="195">
        <v>43586</v>
      </c>
      <c r="B499" s="196">
        <v>209</v>
      </c>
      <c r="C499" s="196">
        <v>16</v>
      </c>
      <c r="D499" s="196">
        <v>13</v>
      </c>
      <c r="E499" s="196">
        <v>5</v>
      </c>
      <c r="H499" s="196">
        <v>1</v>
      </c>
      <c r="J499" s="196">
        <v>5</v>
      </c>
      <c r="K499" s="196">
        <v>3</v>
      </c>
      <c r="L499" s="193" t="s">
        <v>603</v>
      </c>
      <c r="M499" s="196">
        <v>2</v>
      </c>
      <c r="N499" s="198" t="s">
        <v>71</v>
      </c>
      <c r="O499" s="196">
        <v>1</v>
      </c>
      <c r="P499" s="198" t="s">
        <v>100</v>
      </c>
    </row>
    <row r="500" spans="1:16" x14ac:dyDescent="0.25">
      <c r="A500" s="195">
        <v>43587</v>
      </c>
      <c r="B500" s="196">
        <v>26</v>
      </c>
      <c r="C500" s="196">
        <v>12</v>
      </c>
      <c r="D500" s="196">
        <v>19</v>
      </c>
      <c r="E500" s="196">
        <v>4</v>
      </c>
      <c r="H500" s="196">
        <v>3</v>
      </c>
      <c r="I500" s="196">
        <v>4</v>
      </c>
      <c r="J500" s="196">
        <v>6</v>
      </c>
      <c r="K500" s="196">
        <v>1</v>
      </c>
      <c r="L500" s="193" t="s">
        <v>100</v>
      </c>
    </row>
    <row r="501" spans="1:16" x14ac:dyDescent="0.25">
      <c r="A501" s="195">
        <v>43588</v>
      </c>
      <c r="B501" s="196">
        <v>27</v>
      </c>
      <c r="C501" s="196">
        <v>16</v>
      </c>
      <c r="D501" s="196">
        <v>33</v>
      </c>
      <c r="E501" s="196">
        <v>1</v>
      </c>
      <c r="F501" s="196">
        <v>4</v>
      </c>
      <c r="J501" s="196">
        <v>3</v>
      </c>
      <c r="K501" s="196">
        <v>1</v>
      </c>
      <c r="L501" s="193" t="s">
        <v>111</v>
      </c>
    </row>
    <row r="502" spans="1:16" x14ac:dyDescent="0.25">
      <c r="A502" s="195">
        <v>43589</v>
      </c>
      <c r="B502" s="196">
        <v>62</v>
      </c>
      <c r="C502" s="196">
        <v>30</v>
      </c>
      <c r="D502" s="196">
        <v>13</v>
      </c>
      <c r="E502" s="196">
        <v>8</v>
      </c>
      <c r="F502" s="196">
        <v>4</v>
      </c>
      <c r="G502" s="196">
        <v>2</v>
      </c>
      <c r="H502" s="196">
        <v>5</v>
      </c>
      <c r="I502" s="196">
        <v>2</v>
      </c>
      <c r="J502" s="196">
        <v>2</v>
      </c>
      <c r="K502" s="196">
        <v>2</v>
      </c>
      <c r="L502" s="193" t="s">
        <v>28</v>
      </c>
      <c r="M502" s="196">
        <v>3</v>
      </c>
      <c r="N502" s="198" t="s">
        <v>71</v>
      </c>
      <c r="O502" s="196">
        <v>2</v>
      </c>
      <c r="P502" s="198" t="s">
        <v>100</v>
      </c>
    </row>
    <row r="503" spans="1:16" x14ac:dyDescent="0.25">
      <c r="A503" s="195">
        <v>43590</v>
      </c>
      <c r="B503" s="196">
        <v>43</v>
      </c>
      <c r="C503" s="196">
        <v>31</v>
      </c>
      <c r="D503" s="196">
        <v>12</v>
      </c>
      <c r="E503" s="196">
        <v>4</v>
      </c>
      <c r="F503" s="196">
        <v>7</v>
      </c>
      <c r="I503" s="196">
        <v>2</v>
      </c>
      <c r="J503" s="196">
        <v>7</v>
      </c>
      <c r="L503" s="193"/>
    </row>
    <row r="504" spans="1:16" x14ac:dyDescent="0.25">
      <c r="A504" s="195">
        <v>43591</v>
      </c>
      <c r="B504" s="196">
        <v>27</v>
      </c>
      <c r="C504" s="196">
        <v>19</v>
      </c>
      <c r="D504" s="196">
        <v>9</v>
      </c>
      <c r="E504" s="196">
        <v>4</v>
      </c>
      <c r="F504" s="196">
        <v>3</v>
      </c>
      <c r="G504" s="196">
        <v>9</v>
      </c>
      <c r="I504" s="196">
        <v>2</v>
      </c>
      <c r="L504" s="193"/>
    </row>
    <row r="505" spans="1:16" x14ac:dyDescent="0.25">
      <c r="A505" s="195">
        <v>43592</v>
      </c>
      <c r="B505" s="196">
        <v>24</v>
      </c>
      <c r="C505" s="196">
        <v>16</v>
      </c>
      <c r="D505" s="196">
        <v>17</v>
      </c>
      <c r="E505" s="196">
        <v>5</v>
      </c>
      <c r="G505" s="196">
        <v>4</v>
      </c>
      <c r="I505" s="196">
        <v>2</v>
      </c>
      <c r="K505" s="196">
        <v>1</v>
      </c>
      <c r="L505" s="193" t="s">
        <v>113</v>
      </c>
    </row>
    <row r="506" spans="1:16" x14ac:dyDescent="0.25">
      <c r="A506" s="195">
        <v>43593</v>
      </c>
      <c r="B506" s="196">
        <v>5</v>
      </c>
      <c r="C506" s="196">
        <v>6</v>
      </c>
      <c r="D506" s="196">
        <v>6</v>
      </c>
      <c r="E506" s="196">
        <v>2</v>
      </c>
      <c r="H506" s="196">
        <v>3</v>
      </c>
      <c r="J506" s="196">
        <v>1</v>
      </c>
      <c r="L506" s="193"/>
    </row>
    <row r="507" spans="1:16" x14ac:dyDescent="0.25">
      <c r="A507" s="195">
        <v>43594</v>
      </c>
      <c r="B507" s="196">
        <v>15</v>
      </c>
      <c r="C507" s="196">
        <v>19</v>
      </c>
      <c r="D507" s="196">
        <v>11</v>
      </c>
      <c r="E507" s="196">
        <v>20</v>
      </c>
      <c r="L507" s="193"/>
    </row>
    <row r="508" spans="1:16" x14ac:dyDescent="0.25">
      <c r="A508" s="195">
        <v>43595</v>
      </c>
      <c r="B508" s="196">
        <v>27</v>
      </c>
      <c r="C508" s="196">
        <v>17</v>
      </c>
      <c r="D508" s="196">
        <v>15</v>
      </c>
      <c r="E508" s="196">
        <v>5</v>
      </c>
      <c r="F508" s="196">
        <v>2</v>
      </c>
      <c r="H508" s="196">
        <v>1</v>
      </c>
      <c r="K508" s="196">
        <v>1</v>
      </c>
      <c r="L508" s="193" t="s">
        <v>114</v>
      </c>
    </row>
    <row r="509" spans="1:16" x14ac:dyDescent="0.25">
      <c r="A509" s="195">
        <v>43596</v>
      </c>
      <c r="B509" s="196">
        <v>39</v>
      </c>
      <c r="C509" s="196">
        <v>17</v>
      </c>
      <c r="D509" s="196">
        <v>6</v>
      </c>
      <c r="E509" s="196">
        <v>16</v>
      </c>
      <c r="F509" s="196">
        <v>8</v>
      </c>
      <c r="H509" s="196">
        <v>4</v>
      </c>
      <c r="J509" s="196">
        <v>2</v>
      </c>
      <c r="L509" s="193"/>
    </row>
    <row r="510" spans="1:16" x14ac:dyDescent="0.25">
      <c r="A510" s="195">
        <v>43597</v>
      </c>
      <c r="B510" s="196">
        <v>70</v>
      </c>
      <c r="C510" s="196">
        <v>16</v>
      </c>
      <c r="D510" s="196">
        <v>6</v>
      </c>
      <c r="E510" s="196">
        <v>2</v>
      </c>
      <c r="G510" s="196">
        <v>2</v>
      </c>
      <c r="K510" s="196">
        <v>1</v>
      </c>
      <c r="L510" s="193" t="s">
        <v>47</v>
      </c>
    </row>
    <row r="511" spans="1:16" x14ac:dyDescent="0.25">
      <c r="A511" s="195">
        <v>43598</v>
      </c>
      <c r="B511" s="196">
        <v>31</v>
      </c>
      <c r="C511" s="196">
        <v>17</v>
      </c>
      <c r="D511" s="196">
        <v>10</v>
      </c>
      <c r="E511" s="196">
        <v>2</v>
      </c>
      <c r="F511" s="196">
        <v>8</v>
      </c>
      <c r="J511" s="196">
        <v>2</v>
      </c>
      <c r="K511" s="196">
        <v>2</v>
      </c>
      <c r="L511" s="193" t="s">
        <v>79</v>
      </c>
      <c r="M511" s="196">
        <v>2</v>
      </c>
      <c r="N511" s="198" t="s">
        <v>129</v>
      </c>
      <c r="O511" s="196">
        <v>2</v>
      </c>
      <c r="P511" s="198" t="s">
        <v>28</v>
      </c>
    </row>
    <row r="512" spans="1:16" x14ac:dyDescent="0.25">
      <c r="A512" s="195">
        <v>43599</v>
      </c>
      <c r="B512" s="196">
        <v>17</v>
      </c>
      <c r="C512" s="196">
        <v>36</v>
      </c>
      <c r="D512" s="196">
        <v>10</v>
      </c>
      <c r="E512" s="196">
        <v>2</v>
      </c>
      <c r="F512" s="196">
        <v>6</v>
      </c>
      <c r="H512" s="196">
        <v>2</v>
      </c>
      <c r="I512" s="196">
        <v>2</v>
      </c>
      <c r="J512" s="196">
        <v>6</v>
      </c>
      <c r="L512" s="193"/>
    </row>
    <row r="513" spans="1:16" x14ac:dyDescent="0.25">
      <c r="A513" s="195">
        <v>43600</v>
      </c>
      <c r="B513" s="196">
        <v>34</v>
      </c>
      <c r="C513" s="196">
        <v>9</v>
      </c>
      <c r="D513" s="196">
        <v>13</v>
      </c>
      <c r="E513" s="196">
        <v>1</v>
      </c>
      <c r="F513" s="196">
        <v>1</v>
      </c>
      <c r="H513" s="196">
        <v>1</v>
      </c>
      <c r="K513" s="196">
        <v>1</v>
      </c>
      <c r="L513" s="193" t="s">
        <v>29</v>
      </c>
    </row>
    <row r="514" spans="1:16" x14ac:dyDescent="0.25">
      <c r="A514" s="195">
        <v>43601</v>
      </c>
      <c r="B514" s="196">
        <v>13</v>
      </c>
      <c r="C514" s="196">
        <v>33</v>
      </c>
      <c r="D514" s="196">
        <v>7</v>
      </c>
      <c r="E514" s="196">
        <v>26</v>
      </c>
      <c r="F514" s="196">
        <v>2</v>
      </c>
      <c r="H514" s="196">
        <v>2</v>
      </c>
      <c r="J514" s="196">
        <v>1</v>
      </c>
      <c r="K514" s="196">
        <v>1</v>
      </c>
      <c r="L514" s="193" t="s">
        <v>71</v>
      </c>
    </row>
    <row r="515" spans="1:16" x14ac:dyDescent="0.25">
      <c r="A515" s="195">
        <v>43602</v>
      </c>
      <c r="B515" s="196">
        <v>4</v>
      </c>
      <c r="C515" s="196">
        <v>12</v>
      </c>
      <c r="D515" s="196">
        <v>36</v>
      </c>
      <c r="E515" s="196">
        <v>4</v>
      </c>
      <c r="H515" s="196">
        <v>2</v>
      </c>
      <c r="J515" s="196">
        <v>3</v>
      </c>
      <c r="K515" s="196">
        <v>2</v>
      </c>
      <c r="L515" s="193" t="s">
        <v>100</v>
      </c>
      <c r="M515" s="196">
        <v>2</v>
      </c>
      <c r="N515" s="198" t="s">
        <v>606</v>
      </c>
    </row>
    <row r="516" spans="1:16" x14ac:dyDescent="0.25">
      <c r="A516" s="195">
        <v>43603</v>
      </c>
      <c r="B516" s="196">
        <v>22</v>
      </c>
      <c r="C516" s="196">
        <v>12</v>
      </c>
      <c r="D516" s="196">
        <v>6</v>
      </c>
      <c r="E516" s="196">
        <v>4</v>
      </c>
      <c r="F516" s="196">
        <v>2</v>
      </c>
      <c r="J516" s="196">
        <v>4</v>
      </c>
      <c r="K516" s="196">
        <v>1</v>
      </c>
      <c r="L516" s="193" t="s">
        <v>43</v>
      </c>
    </row>
    <row r="517" spans="1:16" x14ac:dyDescent="0.25">
      <c r="A517" s="195">
        <v>43604</v>
      </c>
      <c r="B517" s="196">
        <v>39</v>
      </c>
      <c r="C517" s="196">
        <v>8</v>
      </c>
      <c r="D517" s="196">
        <v>2</v>
      </c>
      <c r="E517" s="196">
        <v>6</v>
      </c>
      <c r="H517" s="196">
        <v>1</v>
      </c>
      <c r="J517" s="196">
        <v>14</v>
      </c>
      <c r="K517" s="196">
        <v>1</v>
      </c>
      <c r="L517" s="193" t="s">
        <v>73</v>
      </c>
    </row>
    <row r="518" spans="1:16" x14ac:dyDescent="0.25">
      <c r="A518" s="195">
        <v>43605</v>
      </c>
      <c r="B518" s="196">
        <v>6</v>
      </c>
      <c r="C518" s="196">
        <v>32</v>
      </c>
      <c r="D518" s="196">
        <v>13</v>
      </c>
      <c r="E518" s="196">
        <v>2</v>
      </c>
      <c r="F518" s="196">
        <v>2</v>
      </c>
      <c r="G518" s="196">
        <v>2</v>
      </c>
      <c r="H518" s="196">
        <v>2</v>
      </c>
      <c r="I518" s="196">
        <v>2</v>
      </c>
      <c r="J518" s="196">
        <v>4</v>
      </c>
      <c r="L518" s="193"/>
    </row>
    <row r="519" spans="1:16" x14ac:dyDescent="0.25">
      <c r="A519" s="195">
        <v>43606</v>
      </c>
      <c r="B519" s="196">
        <v>13</v>
      </c>
      <c r="C519" s="196">
        <v>17</v>
      </c>
      <c r="D519" s="196">
        <v>6</v>
      </c>
      <c r="E519" s="196">
        <v>6</v>
      </c>
      <c r="F519" s="196">
        <v>6</v>
      </c>
      <c r="I519" s="196">
        <v>2</v>
      </c>
      <c r="K519" s="196">
        <v>2</v>
      </c>
      <c r="L519" s="193" t="s">
        <v>79</v>
      </c>
      <c r="M519" s="196">
        <v>2</v>
      </c>
      <c r="N519" s="198" t="s">
        <v>71</v>
      </c>
    </row>
    <row r="520" spans="1:16" x14ac:dyDescent="0.25">
      <c r="A520" s="195">
        <v>43607</v>
      </c>
      <c r="B520" s="196">
        <v>28</v>
      </c>
      <c r="C520" s="196">
        <v>8</v>
      </c>
      <c r="D520" s="196">
        <v>11</v>
      </c>
      <c r="E520" s="196">
        <v>1</v>
      </c>
      <c r="F520" s="196">
        <v>4</v>
      </c>
      <c r="H520" s="196">
        <v>2</v>
      </c>
      <c r="J520" s="196">
        <v>4</v>
      </c>
      <c r="K520" s="196">
        <v>1</v>
      </c>
      <c r="L520" s="193" t="s">
        <v>29</v>
      </c>
      <c r="M520" s="196">
        <v>2</v>
      </c>
      <c r="N520" s="198" t="s">
        <v>615</v>
      </c>
      <c r="O520" s="196">
        <v>1</v>
      </c>
      <c r="P520" s="198" t="s">
        <v>47</v>
      </c>
    </row>
    <row r="521" spans="1:16" x14ac:dyDescent="0.25">
      <c r="A521" s="195">
        <v>43608</v>
      </c>
      <c r="B521" s="196">
        <v>26</v>
      </c>
      <c r="C521" s="196">
        <v>15</v>
      </c>
      <c r="D521" s="196">
        <v>14</v>
      </c>
      <c r="E521" s="196">
        <v>5</v>
      </c>
      <c r="H521" s="196">
        <v>5</v>
      </c>
      <c r="J521" s="196">
        <v>4</v>
      </c>
      <c r="K521" s="196">
        <v>1</v>
      </c>
      <c r="L521" s="193" t="s">
        <v>121</v>
      </c>
    </row>
    <row r="522" spans="1:16" x14ac:dyDescent="0.25">
      <c r="A522" s="195">
        <v>43609</v>
      </c>
      <c r="B522" s="196">
        <v>26</v>
      </c>
      <c r="C522" s="196">
        <v>23</v>
      </c>
      <c r="D522" s="196">
        <v>12</v>
      </c>
      <c r="E522" s="196">
        <v>6</v>
      </c>
      <c r="H522" s="196">
        <v>3</v>
      </c>
      <c r="J522" s="196">
        <v>2</v>
      </c>
      <c r="L522" s="193"/>
    </row>
    <row r="523" spans="1:16" x14ac:dyDescent="0.25">
      <c r="A523" s="195">
        <v>43610</v>
      </c>
      <c r="B523" s="196">
        <v>45</v>
      </c>
      <c r="C523" s="196">
        <v>6</v>
      </c>
      <c r="D523" s="196">
        <v>2</v>
      </c>
      <c r="E523" s="196">
        <v>8</v>
      </c>
      <c r="G523" s="196">
        <v>2</v>
      </c>
      <c r="I523" s="196">
        <v>2</v>
      </c>
      <c r="K523" s="196">
        <v>2</v>
      </c>
      <c r="L523" s="193" t="s">
        <v>621</v>
      </c>
      <c r="M523" s="196">
        <v>2</v>
      </c>
      <c r="N523" s="198" t="s">
        <v>28</v>
      </c>
    </row>
    <row r="524" spans="1:16" x14ac:dyDescent="0.25">
      <c r="A524" s="195">
        <v>43611</v>
      </c>
      <c r="B524" s="196">
        <v>54</v>
      </c>
      <c r="C524" s="196">
        <v>8</v>
      </c>
      <c r="D524" s="196">
        <v>9</v>
      </c>
      <c r="E524" s="196">
        <v>5</v>
      </c>
      <c r="H524" s="196">
        <v>5</v>
      </c>
      <c r="I524" s="196">
        <v>4</v>
      </c>
      <c r="J524" s="196">
        <v>4</v>
      </c>
      <c r="K524" s="196">
        <v>1</v>
      </c>
      <c r="L524" s="193" t="s">
        <v>123</v>
      </c>
    </row>
    <row r="525" spans="1:16" x14ac:dyDescent="0.25">
      <c r="A525" s="195">
        <v>43612</v>
      </c>
      <c r="B525" s="196">
        <v>5</v>
      </c>
      <c r="C525" s="196">
        <v>20</v>
      </c>
      <c r="D525" s="196">
        <v>18</v>
      </c>
      <c r="E525" s="196">
        <v>8</v>
      </c>
      <c r="G525" s="196">
        <v>2</v>
      </c>
      <c r="H525" s="196">
        <v>3</v>
      </c>
      <c r="I525" s="196">
        <v>4</v>
      </c>
      <c r="J525" s="196">
        <v>2</v>
      </c>
      <c r="K525" s="196">
        <v>11</v>
      </c>
      <c r="L525" s="193" t="s">
        <v>611</v>
      </c>
      <c r="M525" s="196">
        <v>3</v>
      </c>
      <c r="N525" s="198" t="s">
        <v>47</v>
      </c>
      <c r="O525" s="196">
        <v>2</v>
      </c>
      <c r="P525" s="198" t="s">
        <v>85</v>
      </c>
    </row>
    <row r="526" spans="1:16" x14ac:dyDescent="0.25">
      <c r="A526" s="195">
        <v>43613</v>
      </c>
      <c r="B526" s="196">
        <v>4</v>
      </c>
      <c r="C526" s="196">
        <v>22</v>
      </c>
      <c r="D526" s="196">
        <v>17</v>
      </c>
      <c r="E526" s="196">
        <v>9</v>
      </c>
      <c r="F526" s="196">
        <v>7</v>
      </c>
      <c r="G526" s="196">
        <v>2</v>
      </c>
      <c r="H526" s="196">
        <v>2</v>
      </c>
      <c r="J526" s="196">
        <v>16</v>
      </c>
      <c r="K526" s="196">
        <v>1</v>
      </c>
      <c r="L526" s="193" t="s">
        <v>125</v>
      </c>
    </row>
    <row r="527" spans="1:16" x14ac:dyDescent="0.25">
      <c r="A527" s="195">
        <v>43614</v>
      </c>
      <c r="B527" s="196">
        <v>13</v>
      </c>
      <c r="C527" s="196">
        <v>24</v>
      </c>
      <c r="D527" s="196">
        <v>24</v>
      </c>
      <c r="E527" s="196">
        <v>1</v>
      </c>
      <c r="H527" s="196">
        <v>4</v>
      </c>
      <c r="I527" s="196">
        <v>1</v>
      </c>
      <c r="J527" s="196">
        <v>2</v>
      </c>
      <c r="K527" s="196">
        <v>1</v>
      </c>
      <c r="L527" s="193" t="s">
        <v>449</v>
      </c>
      <c r="M527" s="196">
        <v>2</v>
      </c>
      <c r="N527" s="198" t="s">
        <v>79</v>
      </c>
      <c r="O527" s="196">
        <v>4</v>
      </c>
      <c r="P527" s="198" t="s">
        <v>28</v>
      </c>
    </row>
    <row r="528" spans="1:16" x14ac:dyDescent="0.25">
      <c r="A528" s="195">
        <v>43615</v>
      </c>
      <c r="B528" s="196">
        <v>34</v>
      </c>
      <c r="C528" s="196">
        <v>34</v>
      </c>
      <c r="D528" s="196">
        <v>21</v>
      </c>
      <c r="E528" s="196">
        <v>3</v>
      </c>
      <c r="G528" s="196">
        <v>4</v>
      </c>
      <c r="H528" s="196">
        <v>14</v>
      </c>
      <c r="J528" s="196">
        <v>7</v>
      </c>
      <c r="K528" s="196">
        <v>1</v>
      </c>
      <c r="L528" s="193" t="s">
        <v>111</v>
      </c>
    </row>
    <row r="529" spans="1:22" x14ac:dyDescent="0.25">
      <c r="A529" s="195">
        <v>43616</v>
      </c>
      <c r="B529" s="196">
        <v>23</v>
      </c>
      <c r="C529" s="196">
        <v>8</v>
      </c>
      <c r="D529" s="196">
        <v>58</v>
      </c>
      <c r="E529" s="196">
        <v>4</v>
      </c>
      <c r="H529" s="196">
        <v>2</v>
      </c>
      <c r="J529" s="196">
        <v>2</v>
      </c>
      <c r="K529" s="196">
        <v>2</v>
      </c>
      <c r="L529" s="193" t="s">
        <v>129</v>
      </c>
      <c r="M529" s="196">
        <v>2</v>
      </c>
      <c r="N529" s="198" t="s">
        <v>100</v>
      </c>
    </row>
    <row r="530" spans="1:22" x14ac:dyDescent="0.25">
      <c r="A530" s="195">
        <v>43617</v>
      </c>
      <c r="B530" s="196">
        <v>154</v>
      </c>
      <c r="C530" s="196">
        <v>47</v>
      </c>
      <c r="D530" s="196">
        <v>25</v>
      </c>
      <c r="F530" s="196">
        <v>9</v>
      </c>
      <c r="H530" s="196">
        <v>16</v>
      </c>
      <c r="J530" s="196">
        <v>4</v>
      </c>
      <c r="L530" s="193"/>
    </row>
    <row r="531" spans="1:22" x14ac:dyDescent="0.25">
      <c r="A531" s="195">
        <v>43618</v>
      </c>
      <c r="B531" s="196">
        <v>157</v>
      </c>
      <c r="C531" s="196">
        <v>14</v>
      </c>
      <c r="D531" s="196">
        <v>11</v>
      </c>
      <c r="E531" s="196">
        <v>14</v>
      </c>
      <c r="F531" s="196">
        <v>4</v>
      </c>
      <c r="K531" s="196">
        <v>1</v>
      </c>
      <c r="L531" s="193" t="s">
        <v>129</v>
      </c>
    </row>
    <row r="532" spans="1:22" x14ac:dyDescent="0.25">
      <c r="A532" s="195">
        <v>43619</v>
      </c>
      <c r="B532" s="196">
        <v>34</v>
      </c>
      <c r="C532" s="196">
        <v>36</v>
      </c>
      <c r="D532" s="196">
        <v>16</v>
      </c>
      <c r="E532" s="196">
        <v>11</v>
      </c>
      <c r="F532" s="196">
        <v>2</v>
      </c>
      <c r="G532" s="196">
        <v>2</v>
      </c>
      <c r="H532" s="196">
        <v>2</v>
      </c>
      <c r="I532" s="196">
        <v>4</v>
      </c>
      <c r="J532" s="196">
        <v>2</v>
      </c>
      <c r="K532" s="196">
        <v>2</v>
      </c>
      <c r="L532" s="193" t="s">
        <v>26</v>
      </c>
      <c r="M532" s="196">
        <v>2</v>
      </c>
      <c r="N532" s="198" t="s">
        <v>28</v>
      </c>
      <c r="O532" s="196">
        <v>2</v>
      </c>
      <c r="P532" s="198" t="s">
        <v>73</v>
      </c>
      <c r="Q532" s="196">
        <v>2</v>
      </c>
      <c r="R532" s="198" t="s">
        <v>603</v>
      </c>
      <c r="S532" s="196">
        <v>2</v>
      </c>
      <c r="T532" s="198" t="s">
        <v>22</v>
      </c>
      <c r="U532" s="196">
        <v>2</v>
      </c>
      <c r="V532" s="196" t="s">
        <v>100</v>
      </c>
    </row>
    <row r="533" spans="1:22" x14ac:dyDescent="0.25">
      <c r="A533" s="195">
        <v>43620</v>
      </c>
      <c r="B533" s="196">
        <v>20</v>
      </c>
      <c r="C533" s="196">
        <v>20</v>
      </c>
      <c r="D533" s="196">
        <v>16</v>
      </c>
      <c r="E533" s="196">
        <v>2</v>
      </c>
      <c r="F533" s="196">
        <v>2</v>
      </c>
      <c r="I533" s="196">
        <v>4</v>
      </c>
      <c r="J533" s="196">
        <v>12</v>
      </c>
      <c r="K533" s="196">
        <v>2</v>
      </c>
      <c r="L533" s="193" t="s">
        <v>28</v>
      </c>
      <c r="M533" s="196">
        <v>2</v>
      </c>
      <c r="N533" s="198" t="s">
        <v>71</v>
      </c>
      <c r="O533" s="196">
        <v>2</v>
      </c>
      <c r="P533" s="198" t="s">
        <v>26</v>
      </c>
      <c r="Q533" s="196">
        <v>2</v>
      </c>
      <c r="R533" s="198" t="s">
        <v>29</v>
      </c>
    </row>
    <row r="534" spans="1:22" x14ac:dyDescent="0.25">
      <c r="A534" s="195">
        <v>43621</v>
      </c>
      <c r="B534" s="196">
        <v>13</v>
      </c>
      <c r="C534" s="196">
        <v>30</v>
      </c>
      <c r="D534" s="196">
        <v>31</v>
      </c>
      <c r="F534" s="196">
        <v>1</v>
      </c>
      <c r="H534" s="196">
        <v>11</v>
      </c>
      <c r="J534" s="196">
        <v>8</v>
      </c>
      <c r="K534" s="196">
        <v>1</v>
      </c>
      <c r="L534" s="193" t="s">
        <v>47</v>
      </c>
    </row>
    <row r="535" spans="1:22" x14ac:dyDescent="0.25">
      <c r="A535" s="195">
        <v>43622</v>
      </c>
      <c r="B535" s="196">
        <v>17</v>
      </c>
      <c r="C535" s="196">
        <v>21</v>
      </c>
      <c r="D535" s="196">
        <v>21</v>
      </c>
      <c r="E535" s="196">
        <v>4</v>
      </c>
      <c r="G535" s="196">
        <v>2</v>
      </c>
      <c r="J535" s="196">
        <v>1</v>
      </c>
      <c r="L535" s="193"/>
    </row>
    <row r="536" spans="1:22" x14ac:dyDescent="0.25">
      <c r="A536" s="195">
        <v>43623</v>
      </c>
      <c r="B536" s="196">
        <v>18</v>
      </c>
      <c r="C536" s="196">
        <v>23</v>
      </c>
      <c r="D536" s="196">
        <v>21</v>
      </c>
      <c r="E536" s="196">
        <v>3</v>
      </c>
      <c r="F536" s="196">
        <v>2</v>
      </c>
      <c r="G536" s="196">
        <v>2</v>
      </c>
      <c r="H536" s="196">
        <v>1</v>
      </c>
      <c r="I536" s="196">
        <v>2</v>
      </c>
      <c r="K536" s="196">
        <v>1</v>
      </c>
      <c r="L536" s="193" t="s">
        <v>111</v>
      </c>
    </row>
    <row r="537" spans="1:22" x14ac:dyDescent="0.25">
      <c r="A537" s="195">
        <v>43624</v>
      </c>
      <c r="B537" s="196">
        <v>65</v>
      </c>
      <c r="C537" s="196">
        <v>42</v>
      </c>
      <c r="D537" s="196">
        <v>9</v>
      </c>
      <c r="E537" s="196">
        <v>4</v>
      </c>
      <c r="F537" s="196">
        <v>2</v>
      </c>
      <c r="G537" s="196">
        <v>2</v>
      </c>
      <c r="H537" s="196">
        <v>4</v>
      </c>
      <c r="J537" s="196">
        <v>2</v>
      </c>
      <c r="K537" s="196">
        <v>1</v>
      </c>
      <c r="L537" s="193" t="s">
        <v>47</v>
      </c>
    </row>
    <row r="538" spans="1:22" x14ac:dyDescent="0.25">
      <c r="A538" s="195">
        <v>43625</v>
      </c>
      <c r="B538" s="196">
        <v>50</v>
      </c>
      <c r="C538" s="196">
        <v>20</v>
      </c>
      <c r="D538" s="196">
        <v>22</v>
      </c>
      <c r="E538" s="196">
        <v>11</v>
      </c>
      <c r="F538" s="196">
        <v>2</v>
      </c>
      <c r="J538" s="196">
        <v>1</v>
      </c>
      <c r="K538" s="196">
        <v>4</v>
      </c>
      <c r="L538" s="193" t="s">
        <v>604</v>
      </c>
      <c r="M538" s="196">
        <v>6</v>
      </c>
      <c r="N538" s="198" t="s">
        <v>47</v>
      </c>
      <c r="O538" s="196">
        <v>2</v>
      </c>
      <c r="P538" s="198" t="s">
        <v>28</v>
      </c>
      <c r="Q538" s="196">
        <v>14</v>
      </c>
      <c r="R538" s="198" t="s">
        <v>18</v>
      </c>
    </row>
    <row r="539" spans="1:22" x14ac:dyDescent="0.25">
      <c r="A539" s="195">
        <v>43626</v>
      </c>
      <c r="B539" s="196">
        <v>23</v>
      </c>
      <c r="C539" s="196">
        <v>21</v>
      </c>
      <c r="D539" s="196">
        <v>23</v>
      </c>
      <c r="E539" s="196">
        <v>9</v>
      </c>
      <c r="F539" s="196">
        <v>2</v>
      </c>
      <c r="G539" s="196">
        <v>4</v>
      </c>
      <c r="I539" s="196">
        <v>2</v>
      </c>
      <c r="J539" s="196">
        <v>26</v>
      </c>
      <c r="K539" s="196">
        <v>2</v>
      </c>
      <c r="L539" s="193" t="s">
        <v>26</v>
      </c>
      <c r="M539" s="196">
        <v>2</v>
      </c>
      <c r="N539" s="198" t="s">
        <v>71</v>
      </c>
      <c r="O539" s="196">
        <v>20</v>
      </c>
      <c r="P539" s="198" t="s">
        <v>47</v>
      </c>
    </row>
    <row r="540" spans="1:22" x14ac:dyDescent="0.25">
      <c r="A540" s="195">
        <v>43627</v>
      </c>
      <c r="B540" s="196">
        <v>2</v>
      </c>
      <c r="C540" s="196">
        <v>31</v>
      </c>
      <c r="D540" s="196">
        <v>36</v>
      </c>
      <c r="F540" s="196">
        <v>2</v>
      </c>
      <c r="G540" s="196">
        <v>8</v>
      </c>
      <c r="I540" s="196">
        <v>2</v>
      </c>
      <c r="J540" s="196">
        <v>24</v>
      </c>
      <c r="K540" s="196">
        <v>3</v>
      </c>
      <c r="L540" s="193" t="s">
        <v>100</v>
      </c>
      <c r="M540" s="196">
        <v>4</v>
      </c>
      <c r="N540" s="198" t="s">
        <v>129</v>
      </c>
      <c r="O540" s="196">
        <v>2</v>
      </c>
      <c r="P540" s="198" t="s">
        <v>71</v>
      </c>
      <c r="Q540" s="196">
        <v>3</v>
      </c>
      <c r="R540" s="198" t="s">
        <v>121</v>
      </c>
    </row>
    <row r="541" spans="1:22" x14ac:dyDescent="0.25">
      <c r="A541" s="195">
        <v>43628</v>
      </c>
      <c r="B541" s="196">
        <v>20</v>
      </c>
      <c r="C541" s="196">
        <v>28</v>
      </c>
      <c r="D541" s="196">
        <v>14</v>
      </c>
      <c r="F541" s="196">
        <v>1</v>
      </c>
      <c r="H541" s="196">
        <v>15</v>
      </c>
      <c r="I541" s="196">
        <v>1</v>
      </c>
      <c r="J541" s="196">
        <v>12</v>
      </c>
      <c r="K541" s="196">
        <v>1</v>
      </c>
      <c r="L541" s="193" t="s">
        <v>603</v>
      </c>
      <c r="M541" s="196">
        <v>12</v>
      </c>
      <c r="N541" s="198" t="s">
        <v>113</v>
      </c>
    </row>
    <row r="542" spans="1:22" x14ac:dyDescent="0.25">
      <c r="A542" s="195">
        <v>43629</v>
      </c>
      <c r="B542" s="196">
        <v>19</v>
      </c>
      <c r="C542" s="196">
        <v>16</v>
      </c>
      <c r="D542" s="196">
        <v>15</v>
      </c>
      <c r="E542" s="196">
        <v>3</v>
      </c>
      <c r="F542" s="196">
        <v>1</v>
      </c>
      <c r="H542" s="196">
        <v>5</v>
      </c>
      <c r="I542" s="196">
        <v>2</v>
      </c>
      <c r="J542" s="196">
        <v>13</v>
      </c>
      <c r="K542" s="196">
        <v>2</v>
      </c>
      <c r="L542" s="193" t="s">
        <v>71</v>
      </c>
      <c r="M542" s="196">
        <v>2</v>
      </c>
      <c r="N542" s="198" t="s">
        <v>100</v>
      </c>
    </row>
    <row r="543" spans="1:22" x14ac:dyDescent="0.25">
      <c r="A543" s="195">
        <v>43630</v>
      </c>
      <c r="B543" s="196">
        <v>30</v>
      </c>
      <c r="C543" s="196">
        <v>21</v>
      </c>
      <c r="D543" s="196">
        <v>8</v>
      </c>
      <c r="E543" s="196">
        <v>5</v>
      </c>
      <c r="H543" s="196">
        <v>5</v>
      </c>
      <c r="J543" s="196">
        <v>4</v>
      </c>
      <c r="K543" s="196">
        <v>2</v>
      </c>
      <c r="L543" s="193" t="s">
        <v>26</v>
      </c>
      <c r="M543" s="196">
        <v>2</v>
      </c>
      <c r="N543" s="198" t="s">
        <v>113</v>
      </c>
      <c r="O543" s="196">
        <v>3</v>
      </c>
      <c r="P543" s="198" t="s">
        <v>71</v>
      </c>
    </row>
    <row r="544" spans="1:22" x14ac:dyDescent="0.25">
      <c r="A544" s="195">
        <v>43631</v>
      </c>
      <c r="B544" s="196">
        <v>70</v>
      </c>
      <c r="C544" s="196">
        <v>46</v>
      </c>
      <c r="D544" s="196">
        <v>18</v>
      </c>
      <c r="E544" s="196">
        <v>2</v>
      </c>
      <c r="F544" s="196">
        <v>6</v>
      </c>
      <c r="H544" s="196">
        <v>2</v>
      </c>
      <c r="I544" s="196">
        <v>2</v>
      </c>
      <c r="J544" s="196">
        <v>7</v>
      </c>
      <c r="L544" s="193"/>
    </row>
    <row r="545" spans="1:20" x14ac:dyDescent="0.25">
      <c r="A545" s="195">
        <v>43632</v>
      </c>
      <c r="B545" s="196">
        <v>113</v>
      </c>
      <c r="C545" s="196">
        <v>4</v>
      </c>
      <c r="D545" s="196">
        <v>21</v>
      </c>
      <c r="F545" s="196">
        <v>4</v>
      </c>
      <c r="I545" s="196">
        <v>2</v>
      </c>
      <c r="K545" s="196">
        <v>5</v>
      </c>
      <c r="L545" s="193" t="s">
        <v>70</v>
      </c>
      <c r="M545" s="196">
        <v>2</v>
      </c>
      <c r="N545" s="198" t="s">
        <v>624</v>
      </c>
      <c r="O545" s="196">
        <v>2</v>
      </c>
      <c r="P545" s="198" t="s">
        <v>28</v>
      </c>
      <c r="Q545" s="196">
        <v>2</v>
      </c>
      <c r="R545" s="198" t="s">
        <v>71</v>
      </c>
      <c r="S545" s="196">
        <v>2</v>
      </c>
      <c r="T545" s="198" t="s">
        <v>640</v>
      </c>
    </row>
    <row r="546" spans="1:20" x14ac:dyDescent="0.25">
      <c r="A546" s="195">
        <v>43633</v>
      </c>
      <c r="B546" s="196">
        <v>33</v>
      </c>
      <c r="C546" s="196">
        <v>22</v>
      </c>
      <c r="D546" s="196">
        <v>23</v>
      </c>
      <c r="E546" s="196">
        <v>6</v>
      </c>
      <c r="I546" s="196">
        <v>11</v>
      </c>
      <c r="J546" s="196">
        <v>13</v>
      </c>
      <c r="K546" s="196">
        <v>2</v>
      </c>
      <c r="L546" s="193" t="s">
        <v>26</v>
      </c>
      <c r="M546" s="196">
        <v>2</v>
      </c>
      <c r="N546" s="198" t="s">
        <v>43</v>
      </c>
      <c r="O546" s="196">
        <v>2</v>
      </c>
      <c r="P546" s="198" t="s">
        <v>88</v>
      </c>
    </row>
    <row r="547" spans="1:20" x14ac:dyDescent="0.25">
      <c r="A547" s="195">
        <v>43634</v>
      </c>
      <c r="B547" s="196">
        <v>32</v>
      </c>
      <c r="C547" s="196">
        <v>27</v>
      </c>
      <c r="D547" s="196">
        <v>38</v>
      </c>
      <c r="F547" s="196">
        <v>4</v>
      </c>
      <c r="H547" s="196">
        <v>4</v>
      </c>
      <c r="I547" s="196">
        <v>2</v>
      </c>
      <c r="J547" s="196">
        <v>6</v>
      </c>
      <c r="L547" s="193"/>
    </row>
    <row r="548" spans="1:20" x14ac:dyDescent="0.25">
      <c r="A548" s="195">
        <v>43635</v>
      </c>
      <c r="B548" s="196">
        <v>16</v>
      </c>
      <c r="C548" s="196">
        <v>8</v>
      </c>
      <c r="D548" s="196">
        <v>26</v>
      </c>
      <c r="E548" s="196">
        <v>18</v>
      </c>
      <c r="G548" s="196">
        <v>4</v>
      </c>
      <c r="I548" s="196">
        <v>2</v>
      </c>
      <c r="K548" s="196">
        <v>3</v>
      </c>
      <c r="L548" s="193" t="s">
        <v>47</v>
      </c>
      <c r="M548" s="196">
        <v>3</v>
      </c>
      <c r="N548" s="198" t="s">
        <v>19</v>
      </c>
      <c r="O548" s="196">
        <v>1</v>
      </c>
      <c r="P548" s="198" t="s">
        <v>71</v>
      </c>
    </row>
    <row r="549" spans="1:20" x14ac:dyDescent="0.25">
      <c r="A549" s="195">
        <v>43636</v>
      </c>
      <c r="B549" s="196">
        <v>17</v>
      </c>
      <c r="C549" s="196">
        <v>10</v>
      </c>
      <c r="D549" s="196">
        <v>25</v>
      </c>
      <c r="E549" s="196">
        <v>2</v>
      </c>
      <c r="H549" s="196">
        <v>18</v>
      </c>
      <c r="J549" s="196">
        <v>7</v>
      </c>
      <c r="K549" s="196">
        <v>1</v>
      </c>
      <c r="L549" s="193" t="s">
        <v>28</v>
      </c>
      <c r="M549" s="196">
        <v>4</v>
      </c>
      <c r="N549" s="198" t="s">
        <v>43</v>
      </c>
      <c r="O549" s="196">
        <v>2</v>
      </c>
      <c r="P549" s="198" t="s">
        <v>19</v>
      </c>
    </row>
    <row r="550" spans="1:20" x14ac:dyDescent="0.25">
      <c r="A550" s="195">
        <v>43637</v>
      </c>
      <c r="B550" s="196">
        <v>37</v>
      </c>
      <c r="C550" s="196">
        <v>12</v>
      </c>
      <c r="D550" s="196">
        <v>17</v>
      </c>
      <c r="E550" s="196">
        <v>1</v>
      </c>
      <c r="I550" s="196">
        <v>4</v>
      </c>
      <c r="J550" s="196">
        <v>7</v>
      </c>
      <c r="K550" s="196">
        <v>3</v>
      </c>
      <c r="L550" s="193" t="s">
        <v>19</v>
      </c>
      <c r="M550" s="196">
        <v>3</v>
      </c>
      <c r="N550" s="198" t="s">
        <v>611</v>
      </c>
      <c r="O550" s="196">
        <v>2</v>
      </c>
      <c r="P550" s="198" t="s">
        <v>635</v>
      </c>
      <c r="Q550" s="196">
        <v>2</v>
      </c>
      <c r="R550" s="198" t="s">
        <v>129</v>
      </c>
    </row>
    <row r="551" spans="1:20" x14ac:dyDescent="0.25">
      <c r="A551" s="195">
        <v>43638</v>
      </c>
      <c r="B551" s="196">
        <v>41</v>
      </c>
      <c r="C551" s="196">
        <v>26</v>
      </c>
      <c r="D551" s="196">
        <v>18</v>
      </c>
      <c r="F551" s="196">
        <v>8</v>
      </c>
      <c r="G551" s="196">
        <v>5</v>
      </c>
      <c r="I551" s="196">
        <v>2</v>
      </c>
      <c r="J551" s="196">
        <v>11</v>
      </c>
      <c r="K551" s="196">
        <v>3</v>
      </c>
      <c r="L551" s="193" t="s">
        <v>204</v>
      </c>
      <c r="M551" s="196">
        <v>1</v>
      </c>
      <c r="N551" s="198" t="s">
        <v>632</v>
      </c>
    </row>
    <row r="552" spans="1:20" x14ac:dyDescent="0.25">
      <c r="A552" s="195">
        <v>43639</v>
      </c>
      <c r="B552" s="196">
        <v>160</v>
      </c>
      <c r="C552" s="196">
        <v>13</v>
      </c>
      <c r="D552" s="196">
        <v>14</v>
      </c>
      <c r="E552" s="196">
        <v>9</v>
      </c>
      <c r="F552" s="196">
        <v>5</v>
      </c>
      <c r="G552" s="196">
        <v>2</v>
      </c>
      <c r="H552" s="196">
        <v>4</v>
      </c>
      <c r="J552" s="196">
        <v>4</v>
      </c>
      <c r="K552" s="196">
        <v>1</v>
      </c>
      <c r="L552" s="193" t="s">
        <v>111</v>
      </c>
    </row>
    <row r="553" spans="1:20" x14ac:dyDescent="0.25">
      <c r="A553" s="195">
        <v>43640</v>
      </c>
      <c r="B553" s="196">
        <v>59</v>
      </c>
      <c r="C553" s="196">
        <v>10</v>
      </c>
      <c r="D553" s="196">
        <v>22</v>
      </c>
      <c r="E553" s="196">
        <v>10</v>
      </c>
      <c r="F553" s="196">
        <v>4</v>
      </c>
      <c r="G553" s="196">
        <v>4</v>
      </c>
      <c r="H553" s="196">
        <v>4</v>
      </c>
      <c r="J553" s="196">
        <v>2</v>
      </c>
      <c r="K553" s="196">
        <v>1</v>
      </c>
      <c r="L553" s="193" t="s">
        <v>28</v>
      </c>
    </row>
    <row r="554" spans="1:20" x14ac:dyDescent="0.25">
      <c r="A554" s="195">
        <v>43641</v>
      </c>
      <c r="B554" s="196">
        <v>14</v>
      </c>
      <c r="C554" s="196">
        <v>10</v>
      </c>
      <c r="D554" s="196">
        <v>26</v>
      </c>
      <c r="E554" s="196">
        <v>4</v>
      </c>
      <c r="F554" s="196">
        <v>8</v>
      </c>
      <c r="G554" s="196">
        <v>2</v>
      </c>
      <c r="H554" s="196">
        <v>7</v>
      </c>
      <c r="J554" s="196">
        <v>3</v>
      </c>
      <c r="K554" s="196">
        <v>2</v>
      </c>
      <c r="L554" s="193" t="s">
        <v>71</v>
      </c>
      <c r="M554" s="196">
        <v>1</v>
      </c>
      <c r="N554" s="198" t="s">
        <v>26</v>
      </c>
      <c r="O554" s="196">
        <v>2</v>
      </c>
      <c r="P554" s="198" t="s">
        <v>125</v>
      </c>
      <c r="Q554" s="196">
        <v>2</v>
      </c>
      <c r="R554" s="198" t="s">
        <v>100</v>
      </c>
      <c r="S554" s="196">
        <v>4</v>
      </c>
      <c r="T554" s="198" t="s">
        <v>28</v>
      </c>
    </row>
    <row r="555" spans="1:20" x14ac:dyDescent="0.25">
      <c r="A555" s="195">
        <v>43642</v>
      </c>
      <c r="B555" s="196">
        <v>14</v>
      </c>
      <c r="C555" s="196">
        <v>10</v>
      </c>
      <c r="D555" s="196">
        <v>14</v>
      </c>
      <c r="E555" s="196">
        <v>3</v>
      </c>
      <c r="J555" s="196">
        <v>11</v>
      </c>
      <c r="K555" s="196">
        <v>1</v>
      </c>
      <c r="L555" s="193" t="s">
        <v>71</v>
      </c>
    </row>
    <row r="556" spans="1:20" x14ac:dyDescent="0.25">
      <c r="A556" s="195">
        <v>43643</v>
      </c>
      <c r="B556" s="196">
        <v>25</v>
      </c>
      <c r="C556" s="196">
        <v>12</v>
      </c>
      <c r="D556" s="196">
        <v>5</v>
      </c>
      <c r="E556" s="196">
        <v>3</v>
      </c>
      <c r="F556" s="196">
        <v>1</v>
      </c>
      <c r="G556" s="196">
        <v>2</v>
      </c>
      <c r="J556" s="196">
        <v>1</v>
      </c>
      <c r="L556" s="193"/>
    </row>
    <row r="557" spans="1:20" x14ac:dyDescent="0.25">
      <c r="A557" s="195">
        <v>43644</v>
      </c>
      <c r="B557" s="196">
        <v>12</v>
      </c>
      <c r="C557" s="196">
        <v>18</v>
      </c>
      <c r="D557" s="196">
        <v>9</v>
      </c>
      <c r="E557" s="196">
        <v>2</v>
      </c>
      <c r="F557" s="196">
        <v>1</v>
      </c>
      <c r="K557" s="196">
        <v>2</v>
      </c>
      <c r="L557" s="193" t="s">
        <v>88</v>
      </c>
      <c r="M557" s="196">
        <v>3</v>
      </c>
      <c r="N557" s="198" t="s">
        <v>18</v>
      </c>
      <c r="O557" s="196">
        <v>2</v>
      </c>
      <c r="P557" s="198" t="s">
        <v>100</v>
      </c>
      <c r="Q557" s="196">
        <v>2</v>
      </c>
      <c r="R557" s="198" t="s">
        <v>129</v>
      </c>
    </row>
    <row r="558" spans="1:20" x14ac:dyDescent="0.25">
      <c r="A558" s="195">
        <v>43645</v>
      </c>
      <c r="B558" s="196">
        <v>51</v>
      </c>
      <c r="C558" s="196">
        <v>21</v>
      </c>
      <c r="D558" s="196">
        <v>15</v>
      </c>
      <c r="H558" s="196">
        <v>4</v>
      </c>
      <c r="J558" s="196">
        <v>9</v>
      </c>
      <c r="K558" s="196">
        <v>1</v>
      </c>
      <c r="L558" s="193" t="s">
        <v>28</v>
      </c>
    </row>
    <row r="559" spans="1:20" x14ac:dyDescent="0.25">
      <c r="A559" s="195">
        <v>43646</v>
      </c>
      <c r="B559" s="196">
        <v>109</v>
      </c>
      <c r="C559" s="196">
        <v>4</v>
      </c>
      <c r="I559" s="196">
        <v>2</v>
      </c>
      <c r="J559" s="196">
        <v>4</v>
      </c>
      <c r="K559" s="196">
        <v>1</v>
      </c>
      <c r="L559" s="193" t="s">
        <v>100</v>
      </c>
    </row>
    <row r="560" spans="1:20" x14ac:dyDescent="0.25">
      <c r="A560" s="195">
        <v>43647</v>
      </c>
      <c r="B560" s="196">
        <v>10</v>
      </c>
      <c r="C560" s="196">
        <v>8</v>
      </c>
      <c r="D560" s="196">
        <v>10</v>
      </c>
      <c r="E560" s="196">
        <v>14</v>
      </c>
      <c r="F560" s="196">
        <v>4</v>
      </c>
      <c r="J560" s="196">
        <v>2</v>
      </c>
      <c r="K560" s="196">
        <v>13</v>
      </c>
      <c r="L560" s="193" t="s">
        <v>47</v>
      </c>
      <c r="M560" s="196">
        <v>8</v>
      </c>
      <c r="N560" s="198" t="s">
        <v>113</v>
      </c>
      <c r="O560" s="196">
        <v>2</v>
      </c>
      <c r="P560" s="198" t="s">
        <v>88</v>
      </c>
    </row>
    <row r="561" spans="1:18" x14ac:dyDescent="0.25">
      <c r="A561" s="195">
        <v>43648</v>
      </c>
      <c r="B561" s="196">
        <v>32</v>
      </c>
      <c r="C561" s="196">
        <v>17</v>
      </c>
      <c r="D561" s="196">
        <v>16</v>
      </c>
      <c r="E561" s="196">
        <v>2</v>
      </c>
      <c r="F561" s="196">
        <v>2</v>
      </c>
      <c r="G561" s="196">
        <v>11</v>
      </c>
      <c r="H561" s="196">
        <v>2</v>
      </c>
      <c r="I561" s="196">
        <v>2</v>
      </c>
      <c r="J561" s="196">
        <v>23</v>
      </c>
      <c r="K561" s="196">
        <v>2</v>
      </c>
      <c r="L561" s="193" t="s">
        <v>47</v>
      </c>
      <c r="M561" s="196">
        <v>2</v>
      </c>
      <c r="N561" s="198" t="s">
        <v>204</v>
      </c>
      <c r="O561" s="196">
        <v>2</v>
      </c>
      <c r="P561" s="198" t="s">
        <v>79</v>
      </c>
    </row>
    <row r="562" spans="1:18" x14ac:dyDescent="0.25">
      <c r="A562" s="195">
        <v>43649</v>
      </c>
      <c r="B562" s="196">
        <v>14</v>
      </c>
      <c r="C562" s="196">
        <v>11</v>
      </c>
      <c r="D562" s="196">
        <v>16</v>
      </c>
      <c r="E562" s="196">
        <v>4</v>
      </c>
      <c r="G562" s="196">
        <v>14</v>
      </c>
      <c r="H562" s="196">
        <v>4</v>
      </c>
      <c r="I562" s="196">
        <v>2</v>
      </c>
      <c r="J562" s="196">
        <v>6</v>
      </c>
      <c r="K562" s="196">
        <v>2</v>
      </c>
      <c r="L562" s="193" t="s">
        <v>88</v>
      </c>
      <c r="M562" s="196">
        <v>4</v>
      </c>
      <c r="N562" s="198" t="s">
        <v>100</v>
      </c>
      <c r="O562" s="196">
        <v>4</v>
      </c>
      <c r="P562" s="198" t="s">
        <v>28</v>
      </c>
    </row>
    <row r="563" spans="1:18" x14ac:dyDescent="0.25">
      <c r="A563" s="195">
        <v>43650</v>
      </c>
      <c r="B563" s="196">
        <v>25</v>
      </c>
      <c r="C563" s="196">
        <v>30</v>
      </c>
      <c r="D563" s="196">
        <v>15</v>
      </c>
      <c r="E563" s="196">
        <v>4</v>
      </c>
      <c r="F563" s="196">
        <v>2</v>
      </c>
      <c r="G563" s="196">
        <v>6</v>
      </c>
      <c r="H563" s="196">
        <v>6</v>
      </c>
      <c r="J563" s="196">
        <v>10</v>
      </c>
      <c r="K563" s="196">
        <v>6</v>
      </c>
      <c r="L563" s="193" t="s">
        <v>47</v>
      </c>
      <c r="M563" s="196">
        <v>2</v>
      </c>
      <c r="N563" s="198" t="s">
        <v>111</v>
      </c>
      <c r="O563" s="196">
        <v>2</v>
      </c>
      <c r="P563" s="198" t="s">
        <v>204</v>
      </c>
    </row>
    <row r="564" spans="1:18" x14ac:dyDescent="0.25">
      <c r="A564" s="195">
        <v>43651</v>
      </c>
      <c r="B564" s="196">
        <v>48</v>
      </c>
      <c r="C564" s="196">
        <v>20</v>
      </c>
      <c r="D564" s="196">
        <v>34</v>
      </c>
      <c r="E564" s="196">
        <v>10</v>
      </c>
      <c r="F564" s="196">
        <v>2</v>
      </c>
      <c r="H564" s="196">
        <v>6</v>
      </c>
      <c r="J564" s="196">
        <v>10</v>
      </c>
      <c r="K564" s="196">
        <v>1</v>
      </c>
      <c r="L564" s="193" t="s">
        <v>204</v>
      </c>
      <c r="M564" s="196">
        <v>3</v>
      </c>
      <c r="N564" s="198" t="s">
        <v>100</v>
      </c>
    </row>
    <row r="565" spans="1:18" x14ac:dyDescent="0.25">
      <c r="A565" s="195">
        <v>43652</v>
      </c>
      <c r="B565" s="196">
        <v>64</v>
      </c>
      <c r="C565" s="196">
        <v>7</v>
      </c>
      <c r="D565" s="196">
        <v>8</v>
      </c>
      <c r="E565" s="196">
        <v>6</v>
      </c>
      <c r="I565" s="196">
        <v>2</v>
      </c>
      <c r="J565" s="196">
        <v>8</v>
      </c>
      <c r="K565" s="196">
        <v>1</v>
      </c>
      <c r="L565" s="193" t="s">
        <v>153</v>
      </c>
    </row>
    <row r="566" spans="1:18" x14ac:dyDescent="0.25">
      <c r="A566" s="195">
        <v>43653</v>
      </c>
      <c r="B566" s="196">
        <v>65</v>
      </c>
      <c r="C566" s="196">
        <v>8</v>
      </c>
      <c r="D566" s="196">
        <v>4</v>
      </c>
      <c r="E566" s="196">
        <v>5</v>
      </c>
      <c r="H566" s="196">
        <v>4</v>
      </c>
      <c r="I566" s="196">
        <v>2</v>
      </c>
      <c r="J566" s="196">
        <v>1</v>
      </c>
      <c r="K566" s="196">
        <v>3</v>
      </c>
      <c r="L566" s="193" t="s">
        <v>204</v>
      </c>
      <c r="M566" s="196">
        <v>7</v>
      </c>
      <c r="N566" s="198" t="s">
        <v>22</v>
      </c>
      <c r="O566" s="196">
        <v>4</v>
      </c>
      <c r="P566" s="198" t="s">
        <v>19</v>
      </c>
    </row>
    <row r="567" spans="1:18" x14ac:dyDescent="0.25">
      <c r="A567" s="195">
        <v>43654</v>
      </c>
      <c r="B567" s="196">
        <v>17</v>
      </c>
      <c r="C567" s="196">
        <v>6</v>
      </c>
      <c r="D567" s="196">
        <v>12</v>
      </c>
      <c r="G567" s="196">
        <v>2</v>
      </c>
      <c r="H567" s="196">
        <v>3</v>
      </c>
      <c r="I567" s="196">
        <v>1</v>
      </c>
      <c r="J567" s="196">
        <v>14</v>
      </c>
      <c r="K567" s="196">
        <v>2</v>
      </c>
      <c r="L567" s="193" t="s">
        <v>28</v>
      </c>
      <c r="M567" s="196">
        <v>3</v>
      </c>
      <c r="N567" s="198" t="s">
        <v>633</v>
      </c>
      <c r="O567" s="196">
        <v>3</v>
      </c>
      <c r="P567" s="198" t="s">
        <v>18</v>
      </c>
    </row>
    <row r="568" spans="1:18" x14ac:dyDescent="0.25">
      <c r="A568" s="195">
        <v>43655</v>
      </c>
      <c r="B568" s="196">
        <v>15</v>
      </c>
      <c r="C568" s="196">
        <v>28</v>
      </c>
      <c r="D568" s="196">
        <v>6</v>
      </c>
      <c r="E568" s="196">
        <v>2</v>
      </c>
      <c r="F568" s="196">
        <v>6</v>
      </c>
      <c r="G568" s="196">
        <v>2</v>
      </c>
      <c r="H568" s="196">
        <v>1</v>
      </c>
      <c r="J568" s="196">
        <v>8</v>
      </c>
      <c r="L568" s="193"/>
    </row>
    <row r="569" spans="1:18" x14ac:dyDescent="0.25">
      <c r="A569" s="195">
        <v>43656</v>
      </c>
      <c r="B569" s="196">
        <v>32</v>
      </c>
      <c r="C569" s="196">
        <v>41</v>
      </c>
      <c r="D569" s="196">
        <v>14</v>
      </c>
      <c r="E569" s="196">
        <v>2</v>
      </c>
      <c r="F569" s="196">
        <v>6</v>
      </c>
      <c r="H569" s="196">
        <v>13</v>
      </c>
      <c r="K569" s="196">
        <v>2</v>
      </c>
      <c r="L569" s="193" t="s">
        <v>100</v>
      </c>
      <c r="M569" s="196">
        <v>2</v>
      </c>
      <c r="N569" s="198" t="s">
        <v>204</v>
      </c>
    </row>
    <row r="570" spans="1:18" x14ac:dyDescent="0.25">
      <c r="A570" s="195">
        <v>43657</v>
      </c>
      <c r="B570" s="196">
        <v>23</v>
      </c>
      <c r="C570" s="196">
        <v>20</v>
      </c>
      <c r="D570" s="196">
        <v>37</v>
      </c>
      <c r="E570" s="196">
        <v>10</v>
      </c>
      <c r="F570" s="196">
        <v>4</v>
      </c>
      <c r="G570" s="196">
        <v>5</v>
      </c>
      <c r="J570" s="196">
        <v>4</v>
      </c>
      <c r="K570" s="196">
        <v>1</v>
      </c>
      <c r="L570" s="193" t="s">
        <v>603</v>
      </c>
      <c r="M570" s="196">
        <v>3</v>
      </c>
      <c r="N570" s="198" t="s">
        <v>606</v>
      </c>
    </row>
    <row r="571" spans="1:18" x14ac:dyDescent="0.25">
      <c r="A571" s="195">
        <v>43658</v>
      </c>
      <c r="B571" s="196">
        <v>42</v>
      </c>
      <c r="C571" s="196">
        <v>26</v>
      </c>
      <c r="D571" s="196">
        <v>2</v>
      </c>
      <c r="E571" s="196">
        <v>12</v>
      </c>
      <c r="F571" s="196">
        <v>3</v>
      </c>
      <c r="G571" s="196">
        <v>1</v>
      </c>
      <c r="H571" s="196">
        <v>3</v>
      </c>
      <c r="I571" s="196">
        <v>2</v>
      </c>
      <c r="J571" s="196">
        <v>4</v>
      </c>
      <c r="K571" s="196">
        <v>2</v>
      </c>
      <c r="L571" s="193" t="s">
        <v>622</v>
      </c>
      <c r="M571" s="196">
        <v>2</v>
      </c>
      <c r="N571" s="198" t="s">
        <v>71</v>
      </c>
      <c r="O571" s="196">
        <v>1</v>
      </c>
      <c r="P571" s="198" t="s">
        <v>43</v>
      </c>
      <c r="Q571" s="196">
        <v>2</v>
      </c>
      <c r="R571" s="198" t="s">
        <v>18</v>
      </c>
    </row>
    <row r="572" spans="1:18" x14ac:dyDescent="0.25">
      <c r="A572" s="195">
        <v>43659</v>
      </c>
      <c r="B572" s="196">
        <v>52</v>
      </c>
      <c r="C572" s="196">
        <v>22</v>
      </c>
      <c r="D572" s="196">
        <v>8</v>
      </c>
      <c r="E572" s="196">
        <v>1</v>
      </c>
      <c r="H572" s="196">
        <v>4</v>
      </c>
      <c r="J572" s="196">
        <v>7</v>
      </c>
      <c r="K572" s="196">
        <v>1</v>
      </c>
      <c r="L572" s="193" t="s">
        <v>47</v>
      </c>
    </row>
    <row r="573" spans="1:18" x14ac:dyDescent="0.25">
      <c r="A573" s="195">
        <v>43660</v>
      </c>
      <c r="B573" s="196">
        <v>71</v>
      </c>
      <c r="C573" s="196">
        <v>26</v>
      </c>
      <c r="D573" s="196">
        <v>7</v>
      </c>
      <c r="E573" s="196">
        <v>1</v>
      </c>
      <c r="G573" s="196">
        <v>4</v>
      </c>
      <c r="J573" s="196">
        <v>3</v>
      </c>
      <c r="K573" s="196">
        <v>1</v>
      </c>
      <c r="L573" s="193" t="s">
        <v>26</v>
      </c>
    </row>
    <row r="574" spans="1:18" x14ac:dyDescent="0.25">
      <c r="A574" s="195">
        <v>43661</v>
      </c>
      <c r="B574" s="196">
        <v>8</v>
      </c>
      <c r="C574" s="196">
        <v>23</v>
      </c>
      <c r="D574" s="196">
        <v>22</v>
      </c>
      <c r="E574" s="196">
        <v>7</v>
      </c>
      <c r="H574" s="196">
        <v>4</v>
      </c>
      <c r="J574" s="196">
        <v>2</v>
      </c>
      <c r="L574" s="193"/>
    </row>
    <row r="575" spans="1:18" x14ac:dyDescent="0.25">
      <c r="A575" s="195">
        <v>43662</v>
      </c>
      <c r="B575" s="196">
        <v>17</v>
      </c>
      <c r="C575" s="196">
        <v>31</v>
      </c>
      <c r="D575" s="196">
        <v>16</v>
      </c>
      <c r="E575" s="196">
        <v>2</v>
      </c>
      <c r="F575" s="196">
        <v>7</v>
      </c>
      <c r="G575" s="196">
        <v>2</v>
      </c>
      <c r="H575" s="196">
        <v>2</v>
      </c>
      <c r="K575" s="196">
        <v>4</v>
      </c>
      <c r="L575" s="193" t="s">
        <v>47</v>
      </c>
      <c r="M575" s="196">
        <v>2</v>
      </c>
      <c r="N575" s="198" t="s">
        <v>26</v>
      </c>
    </row>
    <row r="576" spans="1:18" x14ac:dyDescent="0.25">
      <c r="A576" s="195">
        <v>43663</v>
      </c>
      <c r="B576" s="196">
        <v>34</v>
      </c>
      <c r="C576" s="196">
        <v>26</v>
      </c>
      <c r="D576" s="196">
        <v>9</v>
      </c>
      <c r="H576" s="196">
        <v>1</v>
      </c>
      <c r="J576" s="196">
        <v>6</v>
      </c>
      <c r="K576" s="196">
        <v>1</v>
      </c>
      <c r="L576" s="193" t="s">
        <v>604</v>
      </c>
    </row>
    <row r="577" spans="1:18" x14ac:dyDescent="0.25">
      <c r="A577" s="195">
        <v>43664</v>
      </c>
      <c r="B577" s="196">
        <v>43</v>
      </c>
      <c r="C577" s="196">
        <v>25</v>
      </c>
      <c r="D577" s="196">
        <v>14</v>
      </c>
      <c r="E577" s="196">
        <v>16</v>
      </c>
      <c r="G577" s="196">
        <v>18</v>
      </c>
      <c r="H577" s="196">
        <v>10</v>
      </c>
      <c r="J577" s="196">
        <v>4</v>
      </c>
      <c r="K577" s="196">
        <v>1</v>
      </c>
      <c r="L577" s="193" t="s">
        <v>71</v>
      </c>
    </row>
    <row r="578" spans="1:18" x14ac:dyDescent="0.25">
      <c r="A578" s="195">
        <v>43665</v>
      </c>
      <c r="B578" s="196">
        <v>57</v>
      </c>
      <c r="C578" s="196">
        <v>28</v>
      </c>
      <c r="D578" s="196">
        <v>24</v>
      </c>
      <c r="E578" s="196">
        <v>2</v>
      </c>
      <c r="F578" s="196">
        <v>8</v>
      </c>
      <c r="G578" s="196">
        <v>9</v>
      </c>
      <c r="H578" s="196">
        <v>6</v>
      </c>
      <c r="J578" s="196">
        <v>3</v>
      </c>
      <c r="K578" s="196">
        <v>2</v>
      </c>
      <c r="L578" s="193" t="s">
        <v>71</v>
      </c>
      <c r="M578" s="196">
        <v>1</v>
      </c>
      <c r="N578" s="198" t="s">
        <v>47</v>
      </c>
      <c r="O578" s="196">
        <v>1</v>
      </c>
      <c r="P578" s="198" t="s">
        <v>614</v>
      </c>
    </row>
    <row r="579" spans="1:18" x14ac:dyDescent="0.25">
      <c r="A579" s="195">
        <v>43666</v>
      </c>
      <c r="B579" s="196">
        <v>54</v>
      </c>
      <c r="C579" s="196">
        <v>22</v>
      </c>
      <c r="D579" s="196">
        <v>12</v>
      </c>
      <c r="E579" s="196">
        <v>2</v>
      </c>
      <c r="F579" s="196">
        <v>1</v>
      </c>
      <c r="H579" s="196">
        <v>4</v>
      </c>
      <c r="J579" s="196">
        <v>4</v>
      </c>
      <c r="K579" s="196">
        <v>1</v>
      </c>
      <c r="L579" s="193" t="s">
        <v>113</v>
      </c>
    </row>
    <row r="580" spans="1:18" x14ac:dyDescent="0.25">
      <c r="A580" s="195">
        <v>43667</v>
      </c>
      <c r="B580" s="196">
        <v>98</v>
      </c>
      <c r="C580" s="196">
        <v>13</v>
      </c>
      <c r="D580" s="196">
        <v>11</v>
      </c>
      <c r="G580" s="196">
        <v>5</v>
      </c>
      <c r="H580" s="196">
        <v>2</v>
      </c>
      <c r="J580" s="196">
        <v>2</v>
      </c>
      <c r="K580" s="196">
        <v>1</v>
      </c>
      <c r="L580" s="193" t="s">
        <v>71</v>
      </c>
    </row>
    <row r="581" spans="1:18" x14ac:dyDescent="0.25">
      <c r="A581" s="195">
        <v>43668</v>
      </c>
      <c r="B581" s="196">
        <v>28</v>
      </c>
      <c r="C581" s="196">
        <v>34</v>
      </c>
      <c r="D581" s="196">
        <v>15</v>
      </c>
      <c r="G581" s="196">
        <v>2</v>
      </c>
      <c r="H581" s="196">
        <v>1</v>
      </c>
      <c r="J581" s="196">
        <v>2</v>
      </c>
      <c r="K581" s="196">
        <v>2</v>
      </c>
      <c r="L581" s="193" t="s">
        <v>47</v>
      </c>
      <c r="M581" s="196">
        <v>2</v>
      </c>
      <c r="N581" s="198" t="s">
        <v>28</v>
      </c>
    </row>
    <row r="582" spans="1:18" x14ac:dyDescent="0.25">
      <c r="A582" s="195">
        <v>43669</v>
      </c>
      <c r="B582" s="196">
        <v>31</v>
      </c>
      <c r="C582" s="196">
        <v>21</v>
      </c>
      <c r="D582" s="196">
        <v>12</v>
      </c>
      <c r="E582" s="196">
        <v>7</v>
      </c>
      <c r="F582" s="196">
        <v>4</v>
      </c>
      <c r="G582" s="196">
        <v>3</v>
      </c>
      <c r="H582" s="196">
        <v>10</v>
      </c>
      <c r="J582" s="196">
        <v>4</v>
      </c>
      <c r="K582" s="196">
        <v>7</v>
      </c>
      <c r="L582" s="193" t="s">
        <v>47</v>
      </c>
      <c r="M582" s="196">
        <v>2</v>
      </c>
      <c r="N582" s="198" t="s">
        <v>100</v>
      </c>
      <c r="O582" s="196">
        <v>7</v>
      </c>
      <c r="P582" s="198" t="s">
        <v>88</v>
      </c>
      <c r="Q582" s="196">
        <v>44</v>
      </c>
      <c r="R582" s="198" t="s">
        <v>443</v>
      </c>
    </row>
    <row r="583" spans="1:18" x14ac:dyDescent="0.25">
      <c r="A583" s="195">
        <v>43670</v>
      </c>
      <c r="B583" s="196">
        <v>37</v>
      </c>
      <c r="C583" s="196">
        <v>23</v>
      </c>
      <c r="D583" s="196">
        <v>20</v>
      </c>
      <c r="E583" s="196">
        <v>2</v>
      </c>
      <c r="F583" s="196">
        <v>2</v>
      </c>
      <c r="G583" s="196">
        <v>7</v>
      </c>
      <c r="H583" s="196">
        <v>6</v>
      </c>
      <c r="J583" s="196">
        <v>60</v>
      </c>
      <c r="K583" s="196">
        <v>2</v>
      </c>
      <c r="L583" s="193" t="s">
        <v>22</v>
      </c>
      <c r="M583" s="196">
        <v>3</v>
      </c>
      <c r="N583" s="198" t="s">
        <v>47</v>
      </c>
      <c r="O583" s="196">
        <v>2</v>
      </c>
      <c r="P583" s="198" t="s">
        <v>606</v>
      </c>
    </row>
    <row r="584" spans="1:18" x14ac:dyDescent="0.25">
      <c r="A584" s="195">
        <v>43671</v>
      </c>
      <c r="B584" s="196">
        <v>33</v>
      </c>
      <c r="C584" s="196">
        <v>23</v>
      </c>
      <c r="D584" s="196">
        <v>11</v>
      </c>
      <c r="F584" s="196">
        <v>6</v>
      </c>
      <c r="G584" s="196">
        <v>4</v>
      </c>
      <c r="H584" s="196">
        <v>6</v>
      </c>
      <c r="J584" s="196">
        <v>7</v>
      </c>
      <c r="K584" s="196">
        <v>2</v>
      </c>
      <c r="L584" s="193" t="s">
        <v>47</v>
      </c>
      <c r="M584" s="196">
        <v>4</v>
      </c>
      <c r="N584" s="198" t="s">
        <v>28</v>
      </c>
    </row>
    <row r="585" spans="1:18" x14ac:dyDescent="0.25">
      <c r="A585" s="195">
        <v>43672</v>
      </c>
      <c r="B585" s="196">
        <v>26</v>
      </c>
      <c r="C585" s="196">
        <v>24</v>
      </c>
      <c r="D585" s="196">
        <v>14</v>
      </c>
      <c r="E585" s="196">
        <v>2</v>
      </c>
      <c r="G585" s="196">
        <v>9</v>
      </c>
      <c r="H585" s="196">
        <v>2</v>
      </c>
      <c r="J585" s="196">
        <v>6</v>
      </c>
      <c r="K585" s="196">
        <v>2</v>
      </c>
      <c r="L585" s="193" t="s">
        <v>47</v>
      </c>
      <c r="M585" s="196">
        <v>2</v>
      </c>
      <c r="N585" s="198" t="s">
        <v>71</v>
      </c>
    </row>
    <row r="586" spans="1:18" x14ac:dyDescent="0.25">
      <c r="A586" s="195">
        <v>43673</v>
      </c>
      <c r="B586" s="196">
        <v>21</v>
      </c>
      <c r="C586" s="196">
        <v>9</v>
      </c>
      <c r="D586" s="196">
        <v>9</v>
      </c>
      <c r="E586" s="196">
        <v>8</v>
      </c>
      <c r="H586" s="196">
        <v>4</v>
      </c>
      <c r="J586" s="196">
        <v>4</v>
      </c>
      <c r="L586" s="193"/>
    </row>
    <row r="587" spans="1:18" x14ac:dyDescent="0.25">
      <c r="A587" s="195">
        <v>43674</v>
      </c>
      <c r="B587" s="196">
        <v>62</v>
      </c>
      <c r="C587" s="196">
        <v>40</v>
      </c>
      <c r="D587" s="196">
        <v>20</v>
      </c>
      <c r="H587" s="196">
        <v>7</v>
      </c>
      <c r="K587" s="196">
        <v>1</v>
      </c>
      <c r="L587" s="193" t="s">
        <v>71</v>
      </c>
    </row>
    <row r="588" spans="1:18" x14ac:dyDescent="0.25">
      <c r="A588" s="195">
        <v>43675</v>
      </c>
      <c r="B588" s="196">
        <v>20</v>
      </c>
      <c r="C588" s="196">
        <v>30</v>
      </c>
      <c r="D588" s="196">
        <v>11</v>
      </c>
      <c r="E588" s="196">
        <v>8</v>
      </c>
      <c r="G588" s="196">
        <v>4</v>
      </c>
      <c r="H588" s="196">
        <v>1</v>
      </c>
      <c r="I588" s="196">
        <v>2</v>
      </c>
      <c r="J588" s="196">
        <v>1</v>
      </c>
      <c r="K588" s="196">
        <v>1</v>
      </c>
      <c r="L588" s="193" t="s">
        <v>47</v>
      </c>
    </row>
    <row r="589" spans="1:18" x14ac:dyDescent="0.25">
      <c r="A589" s="195">
        <v>43676</v>
      </c>
      <c r="B589" s="196">
        <v>25</v>
      </c>
      <c r="C589" s="196">
        <v>33</v>
      </c>
      <c r="D589" s="196">
        <v>16</v>
      </c>
      <c r="E589" s="196">
        <v>2</v>
      </c>
      <c r="F589" s="196">
        <v>8</v>
      </c>
      <c r="G589" s="196">
        <v>19</v>
      </c>
      <c r="H589" s="196">
        <v>2</v>
      </c>
      <c r="I589" s="196">
        <v>2</v>
      </c>
      <c r="J589" s="196">
        <v>2</v>
      </c>
      <c r="K589" s="196">
        <v>2</v>
      </c>
      <c r="L589" s="193" t="s">
        <v>47</v>
      </c>
      <c r="M589" s="196">
        <v>2</v>
      </c>
      <c r="N589" s="198" t="s">
        <v>28</v>
      </c>
    </row>
    <row r="590" spans="1:18" x14ac:dyDescent="0.25">
      <c r="A590" s="195">
        <v>43677</v>
      </c>
      <c r="B590" s="196">
        <v>34</v>
      </c>
      <c r="C590" s="196">
        <v>34</v>
      </c>
      <c r="D590" s="196">
        <v>21</v>
      </c>
      <c r="E590" s="196">
        <v>8</v>
      </c>
      <c r="F590" s="196">
        <v>6</v>
      </c>
      <c r="G590" s="196">
        <v>9</v>
      </c>
      <c r="H590" s="196">
        <v>7</v>
      </c>
      <c r="J590" s="196">
        <v>4</v>
      </c>
      <c r="K590" s="196">
        <v>6</v>
      </c>
      <c r="L590" s="193" t="s">
        <v>71</v>
      </c>
      <c r="M590" s="196">
        <v>4</v>
      </c>
      <c r="N590" s="198" t="s">
        <v>204</v>
      </c>
    </row>
    <row r="591" spans="1:18" x14ac:dyDescent="0.25">
      <c r="A591" s="195">
        <v>43678</v>
      </c>
      <c r="B591" s="196">
        <v>23</v>
      </c>
      <c r="C591" s="196">
        <v>36</v>
      </c>
      <c r="D591" s="196">
        <v>22</v>
      </c>
      <c r="E591" s="196">
        <v>22</v>
      </c>
      <c r="J591" s="196">
        <v>10</v>
      </c>
      <c r="L591" s="193"/>
    </row>
    <row r="592" spans="1:18" x14ac:dyDescent="0.25">
      <c r="A592" s="195">
        <v>43679</v>
      </c>
      <c r="B592" s="196">
        <v>22</v>
      </c>
      <c r="C592" s="196">
        <v>16</v>
      </c>
      <c r="D592" s="196">
        <v>41</v>
      </c>
      <c r="H592" s="196">
        <v>8</v>
      </c>
      <c r="K592" s="196">
        <v>1</v>
      </c>
      <c r="L592" s="193" t="s">
        <v>100</v>
      </c>
      <c r="M592" s="196">
        <v>2</v>
      </c>
      <c r="N592" s="198" t="s">
        <v>47</v>
      </c>
    </row>
    <row r="593" spans="1:18" x14ac:dyDescent="0.25">
      <c r="A593" s="195">
        <v>43680</v>
      </c>
      <c r="B593" s="196">
        <v>37</v>
      </c>
      <c r="C593" s="196">
        <v>20</v>
      </c>
      <c r="D593" s="196">
        <v>3</v>
      </c>
      <c r="E593" s="196">
        <v>3</v>
      </c>
      <c r="H593" s="196">
        <v>3</v>
      </c>
      <c r="J593" s="196">
        <v>3</v>
      </c>
      <c r="L593" s="193"/>
    </row>
    <row r="594" spans="1:18" x14ac:dyDescent="0.25">
      <c r="A594" s="195">
        <v>43681</v>
      </c>
      <c r="B594" s="196">
        <v>65</v>
      </c>
      <c r="C594" s="196">
        <v>32</v>
      </c>
      <c r="D594" s="196">
        <v>14</v>
      </c>
      <c r="E594" s="196">
        <v>5</v>
      </c>
      <c r="G594" s="196">
        <v>3</v>
      </c>
      <c r="H594" s="196">
        <v>9</v>
      </c>
      <c r="K594" s="196">
        <v>1</v>
      </c>
      <c r="L594" s="193" t="s">
        <v>623</v>
      </c>
      <c r="M594" s="196">
        <v>2</v>
      </c>
      <c r="N594" s="198" t="s">
        <v>26</v>
      </c>
      <c r="O594" s="196">
        <v>2</v>
      </c>
      <c r="P594" s="198" t="s">
        <v>19</v>
      </c>
      <c r="Q594" s="196">
        <v>2</v>
      </c>
      <c r="R594" s="198" t="s">
        <v>47</v>
      </c>
    </row>
    <row r="595" spans="1:18" x14ac:dyDescent="0.25">
      <c r="A595" s="195">
        <v>43682</v>
      </c>
      <c r="B595" s="196">
        <v>29</v>
      </c>
      <c r="C595" s="196">
        <v>62</v>
      </c>
      <c r="D595" s="196">
        <v>17</v>
      </c>
      <c r="E595" s="196">
        <v>2</v>
      </c>
      <c r="F595" s="196">
        <v>3</v>
      </c>
      <c r="G595" s="196">
        <v>5</v>
      </c>
      <c r="H595" s="196">
        <v>5</v>
      </c>
      <c r="J595" s="196">
        <v>7</v>
      </c>
      <c r="K595" s="196">
        <v>2</v>
      </c>
      <c r="L595" s="193" t="s">
        <v>47</v>
      </c>
      <c r="M595" s="196">
        <v>2</v>
      </c>
      <c r="N595" s="198" t="s">
        <v>26</v>
      </c>
    </row>
    <row r="596" spans="1:18" x14ac:dyDescent="0.25">
      <c r="A596" s="195">
        <v>43683</v>
      </c>
      <c r="B596" s="196">
        <v>39</v>
      </c>
      <c r="C596" s="196">
        <v>99</v>
      </c>
      <c r="D596" s="196">
        <v>6</v>
      </c>
      <c r="E596" s="196">
        <v>2</v>
      </c>
      <c r="F596" s="196">
        <v>5</v>
      </c>
      <c r="G596" s="196">
        <v>4</v>
      </c>
      <c r="J596" s="196">
        <v>4</v>
      </c>
      <c r="K596" s="196">
        <v>1</v>
      </c>
      <c r="L596" s="193" t="s">
        <v>47</v>
      </c>
    </row>
    <row r="597" spans="1:18" x14ac:dyDescent="0.25">
      <c r="A597" s="195">
        <v>43684</v>
      </c>
      <c r="B597" s="196">
        <v>6</v>
      </c>
      <c r="C597" s="196">
        <v>41</v>
      </c>
      <c r="D597" s="196">
        <v>24</v>
      </c>
      <c r="E597" s="196">
        <v>3</v>
      </c>
      <c r="G597" s="196">
        <v>1</v>
      </c>
      <c r="H597" s="196">
        <v>6</v>
      </c>
      <c r="J597" s="196">
        <v>3</v>
      </c>
      <c r="K597" s="196">
        <v>1</v>
      </c>
      <c r="L597" s="193" t="s">
        <v>22</v>
      </c>
    </row>
    <row r="598" spans="1:18" x14ac:dyDescent="0.25">
      <c r="A598" s="195">
        <v>43685</v>
      </c>
      <c r="B598" s="196">
        <v>43</v>
      </c>
      <c r="C598" s="196">
        <v>40</v>
      </c>
      <c r="D598" s="196">
        <v>22</v>
      </c>
      <c r="E598" s="196">
        <v>6</v>
      </c>
      <c r="F598" s="196">
        <v>4</v>
      </c>
      <c r="G598" s="196">
        <v>4</v>
      </c>
      <c r="H598" s="196">
        <v>26</v>
      </c>
      <c r="J598" s="196">
        <v>4</v>
      </c>
      <c r="K598" s="196">
        <v>1</v>
      </c>
      <c r="L598" s="193" t="s">
        <v>28</v>
      </c>
    </row>
    <row r="599" spans="1:18" x14ac:dyDescent="0.25">
      <c r="A599" s="195">
        <v>43686</v>
      </c>
      <c r="B599" s="196">
        <v>58</v>
      </c>
      <c r="C599" s="196">
        <v>23</v>
      </c>
      <c r="D599" s="196">
        <v>8</v>
      </c>
      <c r="E599" s="196">
        <v>7</v>
      </c>
      <c r="F599" s="196">
        <v>8</v>
      </c>
      <c r="G599" s="196">
        <v>2</v>
      </c>
      <c r="H599" s="196">
        <v>6</v>
      </c>
      <c r="J599" s="196">
        <v>2</v>
      </c>
      <c r="K599" s="196">
        <v>1</v>
      </c>
      <c r="L599" s="193" t="s">
        <v>88</v>
      </c>
    </row>
    <row r="600" spans="1:18" x14ac:dyDescent="0.25">
      <c r="A600" s="195">
        <v>43687</v>
      </c>
      <c r="B600" s="196">
        <v>93</v>
      </c>
      <c r="C600" s="196">
        <v>67</v>
      </c>
      <c r="D600" s="196">
        <v>8</v>
      </c>
      <c r="H600" s="196">
        <v>4</v>
      </c>
      <c r="J600" s="196">
        <v>1</v>
      </c>
      <c r="L600" s="193"/>
    </row>
    <row r="601" spans="1:18" x14ac:dyDescent="0.25">
      <c r="A601" s="195">
        <v>43688</v>
      </c>
      <c r="B601" s="196">
        <v>110</v>
      </c>
      <c r="C601" s="196">
        <v>60</v>
      </c>
      <c r="D601" s="196">
        <v>8</v>
      </c>
      <c r="E601" s="196">
        <v>2</v>
      </c>
      <c r="G601" s="196">
        <v>5</v>
      </c>
      <c r="K601" s="196">
        <v>4</v>
      </c>
      <c r="L601" s="193" t="s">
        <v>129</v>
      </c>
      <c r="M601" s="196">
        <v>2</v>
      </c>
      <c r="N601" s="198" t="s">
        <v>88</v>
      </c>
      <c r="O601" s="196">
        <v>3</v>
      </c>
      <c r="P601" s="198" t="s">
        <v>100</v>
      </c>
    </row>
    <row r="602" spans="1:18" x14ac:dyDescent="0.25">
      <c r="A602" s="195">
        <v>43689</v>
      </c>
      <c r="B602" s="196">
        <v>49</v>
      </c>
      <c r="C602" s="196">
        <v>54</v>
      </c>
      <c r="D602" s="196">
        <v>17</v>
      </c>
      <c r="E602" s="196">
        <v>9</v>
      </c>
      <c r="F602" s="196">
        <v>4</v>
      </c>
      <c r="G602" s="196">
        <v>11</v>
      </c>
      <c r="H602" s="196">
        <v>4</v>
      </c>
      <c r="I602" s="196">
        <v>3</v>
      </c>
      <c r="J602" s="196">
        <v>9</v>
      </c>
      <c r="K602" s="196">
        <v>1</v>
      </c>
      <c r="L602" s="193" t="s">
        <v>28</v>
      </c>
    </row>
    <row r="603" spans="1:18" x14ac:dyDescent="0.25">
      <c r="A603" s="195">
        <v>43690</v>
      </c>
      <c r="B603" s="196">
        <v>106</v>
      </c>
      <c r="C603" s="196">
        <v>65</v>
      </c>
      <c r="D603" s="196">
        <v>29</v>
      </c>
      <c r="E603" s="196">
        <v>9</v>
      </c>
      <c r="F603" s="196">
        <v>10</v>
      </c>
      <c r="G603" s="196">
        <v>6</v>
      </c>
      <c r="H603" s="196">
        <v>5</v>
      </c>
      <c r="J603" s="196">
        <v>4</v>
      </c>
      <c r="K603" s="196">
        <v>2</v>
      </c>
      <c r="L603" s="193" t="s">
        <v>74</v>
      </c>
      <c r="M603" s="196">
        <v>2</v>
      </c>
      <c r="N603" s="198" t="s">
        <v>26</v>
      </c>
      <c r="O603" s="196">
        <v>2</v>
      </c>
      <c r="P603" s="198" t="s">
        <v>47</v>
      </c>
    </row>
    <row r="604" spans="1:18" x14ac:dyDescent="0.25">
      <c r="A604" s="195">
        <v>43691</v>
      </c>
      <c r="B604" s="196">
        <v>82</v>
      </c>
      <c r="C604" s="196">
        <v>54</v>
      </c>
      <c r="D604" s="196">
        <v>15</v>
      </c>
      <c r="E604" s="196">
        <v>1</v>
      </c>
      <c r="G604" s="196">
        <v>6</v>
      </c>
      <c r="H604" s="196">
        <v>4</v>
      </c>
      <c r="J604" s="196">
        <v>6</v>
      </c>
      <c r="K604" s="196">
        <v>1</v>
      </c>
      <c r="L604" s="193" t="s">
        <v>22</v>
      </c>
      <c r="M604" s="196">
        <v>1</v>
      </c>
      <c r="N604" s="198" t="s">
        <v>28</v>
      </c>
      <c r="O604" s="196">
        <v>3</v>
      </c>
      <c r="P604" s="198" t="s">
        <v>628</v>
      </c>
    </row>
    <row r="605" spans="1:18" x14ac:dyDescent="0.25">
      <c r="A605" s="195">
        <v>43692</v>
      </c>
      <c r="B605" s="196">
        <v>128</v>
      </c>
      <c r="C605" s="196">
        <v>48</v>
      </c>
      <c r="D605" s="196">
        <v>14</v>
      </c>
      <c r="E605" s="196">
        <v>9</v>
      </c>
      <c r="F605" s="196">
        <v>2</v>
      </c>
      <c r="G605" s="196">
        <v>6</v>
      </c>
      <c r="H605" s="196">
        <v>6</v>
      </c>
      <c r="J605" s="196">
        <v>5</v>
      </c>
      <c r="K605" s="196">
        <v>2</v>
      </c>
      <c r="L605" s="193" t="s">
        <v>47</v>
      </c>
      <c r="M605" s="196">
        <v>2</v>
      </c>
      <c r="N605" s="198" t="s">
        <v>19</v>
      </c>
      <c r="O605" s="196">
        <v>1</v>
      </c>
      <c r="P605" s="198" t="s">
        <v>28</v>
      </c>
    </row>
    <row r="606" spans="1:18" x14ac:dyDescent="0.25">
      <c r="A606" s="195">
        <v>43693</v>
      </c>
      <c r="B606" s="196">
        <v>71</v>
      </c>
      <c r="C606" s="196">
        <v>31</v>
      </c>
      <c r="D606" s="196">
        <v>37</v>
      </c>
      <c r="G606" s="196">
        <v>5</v>
      </c>
      <c r="H606" s="196">
        <v>5</v>
      </c>
      <c r="J606" s="196">
        <v>5</v>
      </c>
      <c r="K606" s="196">
        <v>3</v>
      </c>
      <c r="L606" s="193" t="s">
        <v>26</v>
      </c>
      <c r="M606" s="196">
        <v>9</v>
      </c>
      <c r="N606" s="198" t="s">
        <v>443</v>
      </c>
    </row>
    <row r="607" spans="1:18" x14ac:dyDescent="0.25">
      <c r="A607" s="195">
        <v>43694</v>
      </c>
      <c r="B607" s="196">
        <v>101</v>
      </c>
      <c r="C607" s="196">
        <v>35</v>
      </c>
      <c r="D607" s="196">
        <v>25</v>
      </c>
      <c r="E607" s="196">
        <v>3</v>
      </c>
      <c r="G607" s="196">
        <v>2</v>
      </c>
      <c r="H607" s="196">
        <v>6</v>
      </c>
      <c r="J607" s="196">
        <v>12</v>
      </c>
      <c r="K607" s="196">
        <v>1</v>
      </c>
      <c r="L607" s="193" t="s">
        <v>113</v>
      </c>
    </row>
    <row r="608" spans="1:18" x14ac:dyDescent="0.25">
      <c r="A608" s="195">
        <v>43695</v>
      </c>
      <c r="B608" s="196">
        <v>69</v>
      </c>
      <c r="C608" s="196">
        <v>31</v>
      </c>
      <c r="D608" s="196">
        <v>14</v>
      </c>
      <c r="G608" s="196">
        <v>4</v>
      </c>
      <c r="H608" s="196">
        <v>4</v>
      </c>
      <c r="I608" s="196">
        <v>1</v>
      </c>
      <c r="J608" s="196">
        <v>2</v>
      </c>
      <c r="K608" s="196">
        <v>2</v>
      </c>
      <c r="L608" s="193" t="s">
        <v>22</v>
      </c>
      <c r="M608" s="196">
        <v>2</v>
      </c>
      <c r="N608" s="198" t="s">
        <v>28</v>
      </c>
    </row>
    <row r="609" spans="1:20" x14ac:dyDescent="0.25">
      <c r="A609" s="195">
        <v>43696</v>
      </c>
      <c r="B609" s="196">
        <v>84</v>
      </c>
      <c r="C609" s="196">
        <v>45</v>
      </c>
      <c r="D609" s="196">
        <v>23</v>
      </c>
      <c r="E609" s="196">
        <v>2</v>
      </c>
      <c r="F609" s="196">
        <v>2</v>
      </c>
      <c r="G609" s="196">
        <v>2</v>
      </c>
      <c r="H609" s="196">
        <v>2</v>
      </c>
      <c r="I609" s="196">
        <v>2</v>
      </c>
      <c r="J609" s="196">
        <v>4</v>
      </c>
      <c r="K609" s="196">
        <v>2</v>
      </c>
      <c r="L609" s="193" t="s">
        <v>66</v>
      </c>
      <c r="M609" s="196">
        <v>2</v>
      </c>
      <c r="N609" s="198" t="s">
        <v>47</v>
      </c>
    </row>
    <row r="610" spans="1:20" x14ac:dyDescent="0.25">
      <c r="A610" s="195">
        <v>43697</v>
      </c>
      <c r="B610" s="196">
        <v>106</v>
      </c>
      <c r="C610" s="196">
        <v>26</v>
      </c>
      <c r="D610" s="196">
        <v>26</v>
      </c>
      <c r="F610" s="196">
        <v>2</v>
      </c>
      <c r="G610" s="196">
        <v>6</v>
      </c>
      <c r="H610" s="196">
        <v>17</v>
      </c>
      <c r="J610" s="196">
        <v>4</v>
      </c>
      <c r="K610" s="196">
        <v>3</v>
      </c>
      <c r="L610" s="193" t="s">
        <v>28</v>
      </c>
      <c r="M610" s="196">
        <v>4</v>
      </c>
      <c r="N610" s="198" t="s">
        <v>22</v>
      </c>
      <c r="O610" s="196">
        <v>3</v>
      </c>
      <c r="P610" s="198" t="s">
        <v>71</v>
      </c>
      <c r="Q610" s="196">
        <v>2</v>
      </c>
      <c r="R610" s="198" t="s">
        <v>100</v>
      </c>
      <c r="S610" s="196">
        <v>1</v>
      </c>
      <c r="T610" s="198" t="s">
        <v>113</v>
      </c>
    </row>
    <row r="611" spans="1:20" x14ac:dyDescent="0.25">
      <c r="A611" s="195">
        <v>43698</v>
      </c>
      <c r="B611" s="196">
        <v>103</v>
      </c>
      <c r="C611" s="196">
        <v>19</v>
      </c>
      <c r="D611" s="196">
        <v>33</v>
      </c>
      <c r="E611" s="196">
        <v>2</v>
      </c>
      <c r="F611" s="196">
        <v>5</v>
      </c>
      <c r="H611" s="196">
        <v>6</v>
      </c>
      <c r="I611" s="196">
        <v>2</v>
      </c>
      <c r="J611" s="196">
        <v>12</v>
      </c>
      <c r="K611" s="196">
        <v>3</v>
      </c>
      <c r="L611" s="193" t="s">
        <v>47</v>
      </c>
      <c r="M611" s="196">
        <v>6</v>
      </c>
      <c r="N611" s="198" t="s">
        <v>28</v>
      </c>
      <c r="O611" s="196">
        <v>2</v>
      </c>
      <c r="P611" s="198" t="s">
        <v>18</v>
      </c>
      <c r="Q611" s="196">
        <v>1</v>
      </c>
      <c r="R611" s="198" t="s">
        <v>443</v>
      </c>
      <c r="S611" s="196">
        <v>1</v>
      </c>
      <c r="T611" s="198" t="s">
        <v>22</v>
      </c>
    </row>
    <row r="612" spans="1:20" x14ac:dyDescent="0.25">
      <c r="A612" s="195">
        <v>43699</v>
      </c>
      <c r="B612" s="196">
        <v>89</v>
      </c>
      <c r="C612" s="196">
        <v>24</v>
      </c>
      <c r="D612" s="196">
        <v>47</v>
      </c>
      <c r="E612" s="196">
        <v>2</v>
      </c>
      <c r="F612" s="196">
        <v>2</v>
      </c>
      <c r="G612" s="196">
        <v>8</v>
      </c>
      <c r="J612" s="196">
        <v>13</v>
      </c>
      <c r="K612" s="196">
        <v>1</v>
      </c>
      <c r="L612" s="193" t="s">
        <v>121</v>
      </c>
    </row>
    <row r="613" spans="1:20" x14ac:dyDescent="0.25">
      <c r="A613" s="195">
        <v>43700</v>
      </c>
      <c r="B613" s="196">
        <v>57</v>
      </c>
      <c r="C613" s="196">
        <v>24</v>
      </c>
      <c r="D613" s="196">
        <v>42</v>
      </c>
      <c r="F613" s="196">
        <v>2</v>
      </c>
      <c r="G613" s="196">
        <v>2</v>
      </c>
      <c r="H613" s="196">
        <v>4</v>
      </c>
      <c r="J613" s="196">
        <v>1</v>
      </c>
      <c r="L613" s="193"/>
    </row>
    <row r="614" spans="1:20" x14ac:dyDescent="0.25">
      <c r="A614" s="195">
        <v>43701</v>
      </c>
      <c r="B614" s="196">
        <v>49</v>
      </c>
      <c r="C614" s="196">
        <v>16</v>
      </c>
      <c r="D614" s="196">
        <v>16</v>
      </c>
      <c r="E614" s="196">
        <v>7</v>
      </c>
      <c r="F614" s="196">
        <v>3</v>
      </c>
      <c r="H614" s="196">
        <v>9</v>
      </c>
      <c r="K614" s="196">
        <v>1</v>
      </c>
      <c r="L614" s="193" t="s">
        <v>26</v>
      </c>
    </row>
    <row r="615" spans="1:20" x14ac:dyDescent="0.25">
      <c r="A615" s="195">
        <v>43702</v>
      </c>
      <c r="B615" s="196">
        <v>140</v>
      </c>
      <c r="C615" s="196">
        <v>19</v>
      </c>
      <c r="D615" s="196">
        <v>19</v>
      </c>
      <c r="F615" s="196">
        <v>2</v>
      </c>
      <c r="G615" s="196">
        <v>4</v>
      </c>
      <c r="H615" s="196">
        <v>2</v>
      </c>
      <c r="J615" s="196">
        <v>2</v>
      </c>
      <c r="K615" s="196">
        <v>1</v>
      </c>
      <c r="L615" s="193" t="s">
        <v>28</v>
      </c>
    </row>
    <row r="616" spans="1:20" x14ac:dyDescent="0.25">
      <c r="A616" s="195">
        <v>43703</v>
      </c>
      <c r="B616" s="196">
        <v>54</v>
      </c>
      <c r="C616" s="196">
        <v>30</v>
      </c>
      <c r="D616" s="196">
        <v>17</v>
      </c>
      <c r="E616" s="196">
        <v>14</v>
      </c>
      <c r="G616" s="196">
        <v>2</v>
      </c>
      <c r="H616" s="196">
        <v>6</v>
      </c>
      <c r="J616" s="196">
        <v>2</v>
      </c>
      <c r="K616" s="196">
        <v>4</v>
      </c>
      <c r="L616" s="193" t="s">
        <v>28</v>
      </c>
      <c r="M616" s="196">
        <v>2</v>
      </c>
      <c r="N616" s="198" t="s">
        <v>100</v>
      </c>
    </row>
    <row r="617" spans="1:20" x14ac:dyDescent="0.25">
      <c r="A617" s="195">
        <v>43704</v>
      </c>
      <c r="B617" s="196">
        <v>53</v>
      </c>
      <c r="C617" s="196">
        <v>27</v>
      </c>
      <c r="D617" s="196">
        <v>28</v>
      </c>
      <c r="E617" s="196">
        <v>6</v>
      </c>
      <c r="H617" s="196">
        <v>2</v>
      </c>
      <c r="J617" s="196">
        <v>6</v>
      </c>
      <c r="K617" s="196">
        <v>1</v>
      </c>
      <c r="L617" s="193" t="s">
        <v>603</v>
      </c>
      <c r="M617" s="196">
        <v>12</v>
      </c>
      <c r="N617" s="198" t="s">
        <v>113</v>
      </c>
    </row>
    <row r="618" spans="1:20" x14ac:dyDescent="0.25">
      <c r="A618" s="195">
        <v>43705</v>
      </c>
      <c r="B618" s="196">
        <v>22</v>
      </c>
      <c r="C618" s="196">
        <v>32</v>
      </c>
      <c r="D618" s="196">
        <v>21</v>
      </c>
      <c r="E618" s="196">
        <v>3</v>
      </c>
      <c r="G618" s="196">
        <v>2</v>
      </c>
      <c r="H618" s="196">
        <v>8</v>
      </c>
      <c r="J618" s="196">
        <v>2</v>
      </c>
      <c r="K618" s="196">
        <v>2</v>
      </c>
      <c r="L618" s="193" t="s">
        <v>47</v>
      </c>
      <c r="M618" s="196">
        <v>1</v>
      </c>
      <c r="N618" s="198" t="s">
        <v>18</v>
      </c>
    </row>
    <row r="619" spans="1:20" x14ac:dyDescent="0.25">
      <c r="A619" s="195">
        <v>43706</v>
      </c>
      <c r="B619" s="196">
        <v>49</v>
      </c>
      <c r="C619" s="196">
        <v>21</v>
      </c>
      <c r="D619" s="196">
        <v>21</v>
      </c>
      <c r="G619" s="196">
        <v>4</v>
      </c>
      <c r="H619" s="196">
        <v>8</v>
      </c>
      <c r="J619" s="196">
        <v>3</v>
      </c>
      <c r="L619" s="193"/>
    </row>
    <row r="620" spans="1:20" x14ac:dyDescent="0.25">
      <c r="A620" s="195">
        <v>43707</v>
      </c>
      <c r="B620" s="196">
        <v>64</v>
      </c>
      <c r="C620" s="196">
        <v>21</v>
      </c>
      <c r="D620" s="196">
        <v>38</v>
      </c>
      <c r="E620" s="196">
        <v>10</v>
      </c>
      <c r="F620" s="196">
        <v>5</v>
      </c>
      <c r="H620" s="196">
        <v>2</v>
      </c>
      <c r="L620" s="193"/>
    </row>
    <row r="621" spans="1:20" x14ac:dyDescent="0.25">
      <c r="A621" s="195">
        <v>43708</v>
      </c>
      <c r="B621" s="196">
        <v>86</v>
      </c>
      <c r="C621" s="196">
        <v>6</v>
      </c>
      <c r="D621" s="196">
        <v>13</v>
      </c>
      <c r="E621" s="196">
        <v>2</v>
      </c>
      <c r="F621" s="196">
        <v>4</v>
      </c>
      <c r="L621" s="193"/>
    </row>
    <row r="622" spans="1:20" x14ac:dyDescent="0.25">
      <c r="A622" s="195">
        <v>43709</v>
      </c>
      <c r="B622" s="196">
        <v>120</v>
      </c>
      <c r="C622" s="196">
        <v>8</v>
      </c>
      <c r="D622" s="196">
        <v>10</v>
      </c>
      <c r="E622" s="196">
        <v>2</v>
      </c>
      <c r="F622" s="196">
        <v>11</v>
      </c>
      <c r="G622" s="196">
        <v>2</v>
      </c>
      <c r="H622" s="196">
        <v>4</v>
      </c>
      <c r="I622" s="196">
        <v>2</v>
      </c>
      <c r="K622" s="196">
        <v>1</v>
      </c>
      <c r="L622" s="193" t="s">
        <v>100</v>
      </c>
    </row>
    <row r="623" spans="1:20" x14ac:dyDescent="0.25">
      <c r="A623" s="195">
        <v>43710</v>
      </c>
      <c r="B623" s="196">
        <v>49</v>
      </c>
      <c r="C623" s="196">
        <v>26</v>
      </c>
      <c r="D623" s="196">
        <v>35</v>
      </c>
      <c r="E623" s="196">
        <v>4</v>
      </c>
      <c r="F623" s="196">
        <v>6</v>
      </c>
      <c r="G623" s="196">
        <v>2</v>
      </c>
      <c r="H623" s="196">
        <v>12</v>
      </c>
      <c r="J623" s="196">
        <v>2</v>
      </c>
      <c r="L623" s="193"/>
    </row>
    <row r="624" spans="1:20" x14ac:dyDescent="0.25">
      <c r="A624" s="195">
        <v>43711</v>
      </c>
      <c r="B624" s="196">
        <v>34</v>
      </c>
      <c r="C624" s="196">
        <v>30</v>
      </c>
      <c r="D624" s="196">
        <v>12</v>
      </c>
      <c r="E624" s="196">
        <v>4</v>
      </c>
      <c r="G624" s="196">
        <v>6</v>
      </c>
      <c r="H624" s="196">
        <v>2</v>
      </c>
      <c r="K624" s="196">
        <v>2</v>
      </c>
      <c r="L624" s="193" t="s">
        <v>26</v>
      </c>
      <c r="M624" s="196">
        <v>2</v>
      </c>
      <c r="N624" s="198" t="s">
        <v>100</v>
      </c>
      <c r="O624" s="196">
        <v>2</v>
      </c>
      <c r="P624" s="198" t="s">
        <v>70</v>
      </c>
    </row>
    <row r="625" spans="1:18" x14ac:dyDescent="0.25">
      <c r="A625" s="195">
        <v>43712</v>
      </c>
      <c r="B625" s="196">
        <v>47</v>
      </c>
      <c r="C625" s="196">
        <v>29</v>
      </c>
      <c r="D625" s="196">
        <v>38</v>
      </c>
      <c r="E625" s="196">
        <v>7</v>
      </c>
      <c r="F625" s="196">
        <v>3</v>
      </c>
      <c r="G625" s="196">
        <v>11</v>
      </c>
      <c r="H625" s="196">
        <v>4</v>
      </c>
      <c r="J625" s="196">
        <v>2</v>
      </c>
      <c r="K625" s="196">
        <v>1</v>
      </c>
      <c r="L625" s="193" t="s">
        <v>100</v>
      </c>
    </row>
    <row r="626" spans="1:18" x14ac:dyDescent="0.25">
      <c r="A626" s="195">
        <v>43713</v>
      </c>
      <c r="B626" s="196">
        <v>34</v>
      </c>
      <c r="C626" s="196">
        <v>28</v>
      </c>
      <c r="D626" s="196">
        <v>14</v>
      </c>
      <c r="E626" s="196">
        <v>13</v>
      </c>
      <c r="H626" s="196">
        <v>4</v>
      </c>
      <c r="I626" s="196">
        <v>6</v>
      </c>
      <c r="J626" s="196">
        <v>2</v>
      </c>
      <c r="K626" s="196">
        <v>1</v>
      </c>
      <c r="L626" s="193" t="s">
        <v>100</v>
      </c>
    </row>
    <row r="627" spans="1:18" x14ac:dyDescent="0.25">
      <c r="A627" s="195">
        <v>43714</v>
      </c>
      <c r="B627" s="196">
        <v>20</v>
      </c>
      <c r="C627" s="196">
        <v>34</v>
      </c>
      <c r="D627" s="196">
        <v>25</v>
      </c>
      <c r="E627" s="196">
        <v>14</v>
      </c>
      <c r="G627" s="196">
        <v>4</v>
      </c>
      <c r="H627" s="196">
        <v>2</v>
      </c>
      <c r="J627" s="196">
        <v>4</v>
      </c>
      <c r="K627" s="196">
        <v>1</v>
      </c>
      <c r="L627" s="193" t="s">
        <v>26</v>
      </c>
    </row>
    <row r="628" spans="1:18" x14ac:dyDescent="0.25">
      <c r="A628" s="195">
        <v>43715</v>
      </c>
      <c r="B628" s="196">
        <v>79</v>
      </c>
      <c r="C628" s="196">
        <v>17</v>
      </c>
      <c r="D628" s="196">
        <v>18</v>
      </c>
      <c r="E628" s="196">
        <v>8</v>
      </c>
      <c r="G628" s="196">
        <v>2</v>
      </c>
      <c r="H628" s="196">
        <v>4</v>
      </c>
      <c r="J628" s="196">
        <v>1</v>
      </c>
      <c r="K628" s="196">
        <v>1</v>
      </c>
      <c r="L628" s="193" t="s">
        <v>22</v>
      </c>
    </row>
    <row r="629" spans="1:18" x14ac:dyDescent="0.25">
      <c r="A629" s="195">
        <v>43716</v>
      </c>
      <c r="B629" s="196">
        <v>46</v>
      </c>
      <c r="C629" s="196">
        <v>22</v>
      </c>
      <c r="D629" s="196">
        <v>17</v>
      </c>
      <c r="E629" s="196">
        <v>8</v>
      </c>
      <c r="H629" s="196">
        <v>5</v>
      </c>
      <c r="J629" s="196">
        <v>2</v>
      </c>
      <c r="K629" s="196">
        <v>2</v>
      </c>
      <c r="L629" s="193" t="s">
        <v>100</v>
      </c>
      <c r="M629" s="196">
        <v>1</v>
      </c>
      <c r="N629" s="198" t="s">
        <v>47</v>
      </c>
    </row>
    <row r="630" spans="1:18" x14ac:dyDescent="0.25">
      <c r="A630" s="195">
        <v>43717</v>
      </c>
      <c r="B630" s="196">
        <v>24</v>
      </c>
      <c r="C630" s="196">
        <v>42</v>
      </c>
      <c r="D630" s="196">
        <v>53</v>
      </c>
      <c r="E630" s="196">
        <v>8</v>
      </c>
      <c r="F630" s="196">
        <v>2</v>
      </c>
      <c r="G630" s="196">
        <v>2</v>
      </c>
      <c r="H630" s="196">
        <v>3</v>
      </c>
      <c r="J630" s="196">
        <v>3</v>
      </c>
      <c r="K630" s="196">
        <v>2</v>
      </c>
      <c r="L630" s="193" t="s">
        <v>28</v>
      </c>
      <c r="M630" s="196">
        <v>2</v>
      </c>
      <c r="N630" s="198" t="s">
        <v>47</v>
      </c>
    </row>
    <row r="631" spans="1:18" x14ac:dyDescent="0.25">
      <c r="A631" s="195">
        <v>43718</v>
      </c>
      <c r="B631" s="196">
        <v>35</v>
      </c>
      <c r="C631" s="196">
        <v>44</v>
      </c>
      <c r="D631" s="196">
        <v>30</v>
      </c>
      <c r="E631" s="196">
        <v>8</v>
      </c>
      <c r="F631" s="196">
        <v>4</v>
      </c>
      <c r="G631" s="196">
        <v>6</v>
      </c>
      <c r="I631" s="196">
        <v>2</v>
      </c>
      <c r="J631" s="196">
        <v>4</v>
      </c>
      <c r="K631" s="196">
        <v>2</v>
      </c>
      <c r="L631" s="193" t="s">
        <v>47</v>
      </c>
      <c r="M631" s="196">
        <v>2</v>
      </c>
      <c r="N631" s="198" t="s">
        <v>18</v>
      </c>
      <c r="O631" s="196">
        <v>8</v>
      </c>
      <c r="P631" s="198" t="s">
        <v>71</v>
      </c>
    </row>
    <row r="632" spans="1:18" x14ac:dyDescent="0.25">
      <c r="A632" s="195">
        <v>43719</v>
      </c>
      <c r="B632" s="196">
        <v>25</v>
      </c>
      <c r="C632" s="196">
        <v>43</v>
      </c>
      <c r="D632" s="196">
        <v>10</v>
      </c>
      <c r="E632" s="196">
        <v>9</v>
      </c>
      <c r="H632" s="196">
        <v>3</v>
      </c>
      <c r="J632" s="196">
        <v>12</v>
      </c>
      <c r="L632" s="193"/>
    </row>
    <row r="633" spans="1:18" x14ac:dyDescent="0.25">
      <c r="A633" s="195">
        <v>43720</v>
      </c>
      <c r="B633" s="196">
        <v>45</v>
      </c>
      <c r="C633" s="196">
        <v>38</v>
      </c>
      <c r="D633" s="196">
        <v>33</v>
      </c>
      <c r="E633" s="196">
        <v>16</v>
      </c>
      <c r="H633" s="196">
        <v>4</v>
      </c>
      <c r="I633" s="196">
        <v>3</v>
      </c>
      <c r="K633" s="196">
        <v>1</v>
      </c>
      <c r="L633" s="193" t="s">
        <v>47</v>
      </c>
    </row>
    <row r="634" spans="1:18" x14ac:dyDescent="0.25">
      <c r="A634" s="195">
        <v>43721</v>
      </c>
      <c r="B634" s="196">
        <v>37</v>
      </c>
      <c r="C634" s="196">
        <v>35</v>
      </c>
      <c r="D634" s="196">
        <v>30</v>
      </c>
      <c r="E634" s="196">
        <v>10</v>
      </c>
      <c r="F634" s="196">
        <v>2</v>
      </c>
      <c r="G634" s="196">
        <v>9</v>
      </c>
      <c r="H634" s="196">
        <v>4</v>
      </c>
      <c r="I634" s="196">
        <v>2</v>
      </c>
      <c r="J634" s="196">
        <v>2</v>
      </c>
      <c r="L634" s="193"/>
    </row>
    <row r="635" spans="1:18" x14ac:dyDescent="0.25">
      <c r="A635" s="195">
        <v>43722</v>
      </c>
      <c r="B635" s="196">
        <v>57</v>
      </c>
      <c r="C635" s="196">
        <v>13</v>
      </c>
      <c r="D635" s="196">
        <v>23</v>
      </c>
      <c r="E635" s="196">
        <v>2</v>
      </c>
      <c r="H635" s="196">
        <v>11</v>
      </c>
      <c r="K635" s="196">
        <v>1</v>
      </c>
      <c r="L635" s="193" t="s">
        <v>111</v>
      </c>
    </row>
    <row r="636" spans="1:18" x14ac:dyDescent="0.25">
      <c r="A636" s="195">
        <v>43723</v>
      </c>
      <c r="B636" s="196">
        <v>135</v>
      </c>
      <c r="C636" s="196">
        <v>18</v>
      </c>
      <c r="D636" s="196">
        <v>20</v>
      </c>
      <c r="E636" s="196">
        <v>8</v>
      </c>
      <c r="H636" s="196">
        <v>2</v>
      </c>
      <c r="J636" s="196">
        <v>3</v>
      </c>
      <c r="K636" s="196">
        <v>1</v>
      </c>
      <c r="L636" s="193" t="s">
        <v>100</v>
      </c>
    </row>
    <row r="637" spans="1:18" x14ac:dyDescent="0.25">
      <c r="A637" s="195">
        <v>43724</v>
      </c>
      <c r="B637" s="196">
        <v>23</v>
      </c>
      <c r="C637" s="196">
        <v>11</v>
      </c>
      <c r="D637" s="196">
        <v>17</v>
      </c>
      <c r="E637" s="196">
        <v>15</v>
      </c>
      <c r="H637" s="196">
        <v>8</v>
      </c>
      <c r="J637" s="196">
        <v>2</v>
      </c>
      <c r="K637" s="196">
        <v>4</v>
      </c>
      <c r="L637" s="193" t="s">
        <v>47</v>
      </c>
      <c r="M637" s="196">
        <v>1</v>
      </c>
      <c r="N637" s="198" t="s">
        <v>71</v>
      </c>
    </row>
    <row r="638" spans="1:18" x14ac:dyDescent="0.25">
      <c r="A638" s="195">
        <v>43725</v>
      </c>
      <c r="B638" s="196">
        <v>32</v>
      </c>
      <c r="C638" s="196">
        <v>28</v>
      </c>
      <c r="D638" s="196">
        <v>10</v>
      </c>
      <c r="E638" s="196">
        <v>13</v>
      </c>
      <c r="F638" s="196">
        <v>6</v>
      </c>
      <c r="G638" s="196">
        <v>2</v>
      </c>
      <c r="I638" s="196">
        <v>2</v>
      </c>
      <c r="J638" s="196">
        <v>5</v>
      </c>
      <c r="K638" s="196">
        <v>1</v>
      </c>
      <c r="L638" s="193" t="s">
        <v>79</v>
      </c>
    </row>
    <row r="639" spans="1:18" x14ac:dyDescent="0.25">
      <c r="A639" s="195">
        <v>43726</v>
      </c>
      <c r="B639" s="196">
        <v>20</v>
      </c>
      <c r="C639" s="196">
        <v>37</v>
      </c>
      <c r="D639" s="196">
        <v>25</v>
      </c>
      <c r="E639" s="196">
        <v>8</v>
      </c>
      <c r="G639" s="196">
        <v>5</v>
      </c>
      <c r="H639" s="196">
        <v>6</v>
      </c>
      <c r="I639" s="196">
        <v>2</v>
      </c>
      <c r="J639" s="196">
        <v>2</v>
      </c>
      <c r="K639" s="196">
        <v>2</v>
      </c>
      <c r="L639" s="193" t="s">
        <v>125</v>
      </c>
      <c r="M639" s="196">
        <v>4</v>
      </c>
      <c r="N639" s="198" t="s">
        <v>79</v>
      </c>
      <c r="O639" s="196">
        <v>3</v>
      </c>
      <c r="P639" s="198" t="s">
        <v>28</v>
      </c>
      <c r="Q639" s="196">
        <v>5</v>
      </c>
      <c r="R639" s="198" t="s">
        <v>443</v>
      </c>
    </row>
    <row r="640" spans="1:18" x14ac:dyDescent="0.25">
      <c r="A640" s="195">
        <v>43727</v>
      </c>
      <c r="B640" s="196">
        <v>33</v>
      </c>
      <c r="C640" s="196">
        <v>34</v>
      </c>
      <c r="D640" s="196">
        <v>15</v>
      </c>
      <c r="E640" s="196">
        <v>6</v>
      </c>
      <c r="F640" s="196">
        <v>2</v>
      </c>
      <c r="G640" s="196">
        <v>2</v>
      </c>
      <c r="H640" s="196">
        <v>16</v>
      </c>
      <c r="J640" s="196">
        <v>12</v>
      </c>
      <c r="K640" s="196">
        <v>2</v>
      </c>
      <c r="L640" s="193" t="s">
        <v>88</v>
      </c>
      <c r="M640" s="196">
        <v>2</v>
      </c>
      <c r="N640" s="198" t="s">
        <v>603</v>
      </c>
      <c r="O640" s="196">
        <v>2</v>
      </c>
      <c r="P640" s="198" t="s">
        <v>47</v>
      </c>
    </row>
    <row r="641" spans="1:20" x14ac:dyDescent="0.25">
      <c r="A641" s="195">
        <v>43728</v>
      </c>
      <c r="B641" s="196">
        <v>33</v>
      </c>
      <c r="C641" s="196">
        <v>25</v>
      </c>
      <c r="D641" s="196">
        <v>45</v>
      </c>
      <c r="E641" s="196">
        <v>6</v>
      </c>
      <c r="F641" s="196">
        <v>2</v>
      </c>
      <c r="G641" s="196">
        <v>2</v>
      </c>
      <c r="H641" s="196">
        <v>4</v>
      </c>
      <c r="J641" s="196">
        <v>6</v>
      </c>
      <c r="K641" s="196">
        <v>2</v>
      </c>
      <c r="L641" s="193" t="s">
        <v>29</v>
      </c>
      <c r="M641" s="196">
        <v>5</v>
      </c>
      <c r="N641" s="198" t="s">
        <v>18</v>
      </c>
    </row>
    <row r="642" spans="1:20" x14ac:dyDescent="0.25">
      <c r="A642" s="195">
        <v>43729</v>
      </c>
      <c r="B642" s="196">
        <v>90</v>
      </c>
      <c r="C642" s="196">
        <v>21</v>
      </c>
      <c r="D642" s="196">
        <v>20</v>
      </c>
      <c r="E642" s="196">
        <v>8</v>
      </c>
      <c r="G642" s="196">
        <v>2</v>
      </c>
      <c r="J642" s="196">
        <v>7</v>
      </c>
      <c r="K642" s="196">
        <v>4</v>
      </c>
      <c r="L642" s="193" t="s">
        <v>611</v>
      </c>
      <c r="M642" s="196">
        <v>2</v>
      </c>
      <c r="N642" s="198" t="s">
        <v>22</v>
      </c>
    </row>
    <row r="643" spans="1:20" x14ac:dyDescent="0.25">
      <c r="A643" s="195">
        <v>43730</v>
      </c>
      <c r="B643" s="196">
        <v>55</v>
      </c>
      <c r="C643" s="196">
        <v>19</v>
      </c>
      <c r="D643" s="196">
        <v>9</v>
      </c>
      <c r="E643" s="196">
        <v>4</v>
      </c>
      <c r="H643" s="196">
        <v>3</v>
      </c>
      <c r="J643" s="196">
        <v>6</v>
      </c>
      <c r="K643" s="196">
        <v>2</v>
      </c>
      <c r="L643" s="193" t="s">
        <v>100</v>
      </c>
      <c r="M643" s="196">
        <v>4</v>
      </c>
      <c r="N643" s="198" t="s">
        <v>28</v>
      </c>
    </row>
    <row r="644" spans="1:20" x14ac:dyDescent="0.25">
      <c r="A644" s="195">
        <v>43731</v>
      </c>
      <c r="B644" s="196">
        <v>22</v>
      </c>
      <c r="C644" s="196">
        <v>10</v>
      </c>
      <c r="D644" s="196">
        <v>21</v>
      </c>
      <c r="E644" s="196">
        <v>4</v>
      </c>
      <c r="F644" s="196">
        <v>5</v>
      </c>
      <c r="G644" s="196">
        <v>2</v>
      </c>
      <c r="H644" s="196">
        <v>6</v>
      </c>
      <c r="J644" s="196">
        <v>6</v>
      </c>
      <c r="K644" s="196">
        <v>1</v>
      </c>
      <c r="L644" s="193" t="s">
        <v>100</v>
      </c>
    </row>
    <row r="645" spans="1:20" x14ac:dyDescent="0.25">
      <c r="A645" s="195">
        <v>43732</v>
      </c>
      <c r="B645" s="196">
        <v>16</v>
      </c>
      <c r="C645" s="196">
        <v>10</v>
      </c>
      <c r="D645" s="196">
        <v>30</v>
      </c>
      <c r="E645" s="196">
        <v>10</v>
      </c>
      <c r="F645" s="196">
        <v>2</v>
      </c>
      <c r="G645" s="196">
        <v>4</v>
      </c>
      <c r="J645" s="196">
        <v>4</v>
      </c>
      <c r="K645" s="196">
        <v>4</v>
      </c>
      <c r="L645" s="193" t="s">
        <v>100</v>
      </c>
      <c r="M645" s="196">
        <v>2</v>
      </c>
      <c r="N645" s="198" t="s">
        <v>71</v>
      </c>
      <c r="O645" s="196">
        <v>2</v>
      </c>
      <c r="P645" s="198" t="s">
        <v>47</v>
      </c>
    </row>
    <row r="646" spans="1:20" x14ac:dyDescent="0.25">
      <c r="A646" s="195">
        <v>43733</v>
      </c>
      <c r="B646" s="196">
        <v>33</v>
      </c>
      <c r="C646" s="196">
        <v>21</v>
      </c>
      <c r="D646" s="196">
        <v>35</v>
      </c>
      <c r="E646" s="196">
        <v>4</v>
      </c>
      <c r="F646" s="196">
        <v>4</v>
      </c>
      <c r="G646" s="196">
        <v>4</v>
      </c>
      <c r="H646" s="196">
        <v>4</v>
      </c>
      <c r="J646" s="196">
        <v>8</v>
      </c>
      <c r="L646" s="193"/>
    </row>
    <row r="647" spans="1:20" x14ac:dyDescent="0.25">
      <c r="A647" s="195">
        <v>43734</v>
      </c>
      <c r="K647" s="196">
        <v>2</v>
      </c>
      <c r="L647" s="193" t="s">
        <v>100</v>
      </c>
      <c r="M647" s="196">
        <v>3</v>
      </c>
      <c r="N647" s="198" t="s">
        <v>204</v>
      </c>
      <c r="O647" s="196">
        <v>3</v>
      </c>
      <c r="P647" s="198" t="s">
        <v>71</v>
      </c>
      <c r="Q647" s="196">
        <v>2</v>
      </c>
      <c r="R647" s="198" t="s">
        <v>28</v>
      </c>
      <c r="S647" s="196">
        <v>2</v>
      </c>
      <c r="T647" s="198" t="s">
        <v>43</v>
      </c>
    </row>
    <row r="648" spans="1:20" x14ac:dyDescent="0.25">
      <c r="A648" s="195">
        <v>43735</v>
      </c>
      <c r="B648" s="196">
        <v>31</v>
      </c>
      <c r="C648" s="196">
        <v>10</v>
      </c>
      <c r="D648" s="196">
        <v>27</v>
      </c>
      <c r="E648" s="196">
        <v>4</v>
      </c>
      <c r="F648" s="196">
        <v>4</v>
      </c>
      <c r="G648" s="196">
        <v>2</v>
      </c>
      <c r="J648" s="196">
        <v>12</v>
      </c>
      <c r="K648" s="196">
        <v>1</v>
      </c>
      <c r="L648" s="193" t="s">
        <v>29</v>
      </c>
    </row>
    <row r="649" spans="1:20" x14ac:dyDescent="0.25">
      <c r="A649" s="195">
        <v>43736</v>
      </c>
      <c r="B649" s="196">
        <v>47</v>
      </c>
      <c r="C649" s="196">
        <v>8</v>
      </c>
      <c r="D649" s="196">
        <v>9</v>
      </c>
      <c r="E649" s="196">
        <v>2</v>
      </c>
      <c r="F649" s="196">
        <v>2</v>
      </c>
      <c r="K649" s="196">
        <v>1</v>
      </c>
      <c r="L649" s="193" t="s">
        <v>71</v>
      </c>
    </row>
    <row r="650" spans="1:20" x14ac:dyDescent="0.25">
      <c r="A650" s="195">
        <v>43737</v>
      </c>
      <c r="B650" s="196">
        <v>76</v>
      </c>
      <c r="C650" s="196">
        <v>10</v>
      </c>
      <c r="D650" s="196">
        <v>11</v>
      </c>
      <c r="E650" s="196">
        <v>4</v>
      </c>
      <c r="H650" s="196">
        <v>1</v>
      </c>
      <c r="J650" s="196">
        <v>2</v>
      </c>
      <c r="K650" s="196">
        <v>1</v>
      </c>
      <c r="L650" s="193" t="s">
        <v>28</v>
      </c>
    </row>
    <row r="651" spans="1:20" x14ac:dyDescent="0.25">
      <c r="A651" s="195">
        <v>43738</v>
      </c>
      <c r="B651" s="196">
        <v>12</v>
      </c>
      <c r="C651" s="196">
        <v>7</v>
      </c>
      <c r="D651" s="196">
        <v>13</v>
      </c>
      <c r="E651" s="196">
        <v>3</v>
      </c>
      <c r="J651" s="196">
        <v>1</v>
      </c>
      <c r="K651" s="196">
        <v>1</v>
      </c>
      <c r="L651" s="193" t="s">
        <v>88</v>
      </c>
    </row>
    <row r="652" spans="1:20" x14ac:dyDescent="0.25">
      <c r="A652" s="195">
        <v>43739</v>
      </c>
      <c r="B652" s="196">
        <v>5</v>
      </c>
      <c r="C652" s="196">
        <v>6</v>
      </c>
      <c r="D652" s="196">
        <v>25</v>
      </c>
      <c r="E652" s="196">
        <v>2</v>
      </c>
      <c r="G652" s="196">
        <v>7</v>
      </c>
      <c r="H652" s="196">
        <v>4</v>
      </c>
      <c r="I652" s="196">
        <v>2</v>
      </c>
      <c r="J652" s="196">
        <v>2</v>
      </c>
      <c r="K652" s="196">
        <v>2</v>
      </c>
      <c r="L652" s="193" t="s">
        <v>129</v>
      </c>
      <c r="M652" s="196">
        <v>2</v>
      </c>
      <c r="N652" s="198" t="s">
        <v>22</v>
      </c>
      <c r="O652" s="196">
        <v>2</v>
      </c>
      <c r="P652" s="198" t="s">
        <v>18</v>
      </c>
      <c r="Q652" s="196">
        <v>3</v>
      </c>
      <c r="R652" s="198" t="s">
        <v>607</v>
      </c>
    </row>
    <row r="653" spans="1:20" x14ac:dyDescent="0.25">
      <c r="A653" s="195">
        <v>43740</v>
      </c>
      <c r="B653" s="196">
        <v>20</v>
      </c>
      <c r="C653" s="196">
        <v>18</v>
      </c>
      <c r="D653" s="196">
        <v>27</v>
      </c>
      <c r="E653" s="196">
        <v>4</v>
      </c>
      <c r="F653" s="196">
        <v>6</v>
      </c>
      <c r="G653" s="196">
        <v>4</v>
      </c>
      <c r="I653" s="196">
        <v>2</v>
      </c>
      <c r="J653" s="196">
        <v>9</v>
      </c>
      <c r="L653" s="193"/>
    </row>
    <row r="654" spans="1:20" x14ac:dyDescent="0.25">
      <c r="A654" s="195">
        <v>43741</v>
      </c>
      <c r="B654" s="196">
        <v>17</v>
      </c>
      <c r="C654" s="196">
        <v>11</v>
      </c>
      <c r="D654" s="196">
        <v>32</v>
      </c>
      <c r="E654" s="196">
        <v>2</v>
      </c>
      <c r="I654" s="196">
        <v>2</v>
      </c>
      <c r="K654" s="196">
        <v>1</v>
      </c>
      <c r="L654" s="193" t="s">
        <v>100</v>
      </c>
      <c r="M654" s="196">
        <v>2</v>
      </c>
      <c r="N654" s="198" t="s">
        <v>79</v>
      </c>
    </row>
    <row r="655" spans="1:20" x14ac:dyDescent="0.25">
      <c r="A655" s="195">
        <v>43742</v>
      </c>
      <c r="B655" s="196">
        <v>38</v>
      </c>
      <c r="C655" s="196">
        <v>26</v>
      </c>
      <c r="D655" s="196">
        <v>44</v>
      </c>
      <c r="E655" s="196">
        <v>6</v>
      </c>
      <c r="F655" s="196">
        <v>2</v>
      </c>
      <c r="G655" s="196">
        <v>2</v>
      </c>
      <c r="H655" s="196">
        <v>2</v>
      </c>
      <c r="I655" s="196">
        <v>2</v>
      </c>
      <c r="J655" s="196">
        <v>3</v>
      </c>
      <c r="K655" s="196">
        <v>1</v>
      </c>
      <c r="L655" s="193" t="s">
        <v>74</v>
      </c>
    </row>
    <row r="656" spans="1:20" x14ac:dyDescent="0.25">
      <c r="A656" s="195">
        <v>43743</v>
      </c>
      <c r="B656" s="196">
        <v>35</v>
      </c>
      <c r="C656" s="196">
        <v>12</v>
      </c>
      <c r="D656" s="196">
        <v>16</v>
      </c>
      <c r="E656" s="196">
        <v>3</v>
      </c>
      <c r="H656" s="196">
        <v>3</v>
      </c>
      <c r="J656" s="196">
        <v>2</v>
      </c>
      <c r="K656" s="196">
        <v>1</v>
      </c>
      <c r="L656" s="193" t="s">
        <v>18</v>
      </c>
      <c r="M656" s="196">
        <v>2</v>
      </c>
      <c r="N656" s="198" t="s">
        <v>71</v>
      </c>
    </row>
    <row r="657" spans="1:14" x14ac:dyDescent="0.25">
      <c r="A657" s="195">
        <v>43744</v>
      </c>
      <c r="B657" s="196">
        <v>44</v>
      </c>
      <c r="C657" s="196">
        <v>9</v>
      </c>
      <c r="D657" s="196">
        <v>11</v>
      </c>
      <c r="E657" s="196">
        <v>2</v>
      </c>
      <c r="G657" s="196">
        <v>1</v>
      </c>
      <c r="H657" s="196">
        <v>3</v>
      </c>
      <c r="J657" s="196">
        <v>3</v>
      </c>
      <c r="K657" s="196">
        <v>5</v>
      </c>
      <c r="L657" s="193" t="s">
        <v>28</v>
      </c>
      <c r="M657" s="196">
        <v>4</v>
      </c>
      <c r="N657" s="198" t="s">
        <v>88</v>
      </c>
    </row>
    <row r="658" spans="1:14" x14ac:dyDescent="0.25">
      <c r="A658" s="195">
        <v>43745</v>
      </c>
      <c r="B658" s="196">
        <v>13</v>
      </c>
      <c r="C658" s="196">
        <v>7</v>
      </c>
      <c r="D658" s="196">
        <v>50</v>
      </c>
      <c r="E658" s="196">
        <v>6</v>
      </c>
      <c r="G658" s="196">
        <v>4</v>
      </c>
      <c r="H658" s="196">
        <v>4</v>
      </c>
      <c r="I658" s="196">
        <v>4</v>
      </c>
      <c r="J658" s="196">
        <v>9</v>
      </c>
      <c r="K658" s="196">
        <v>4</v>
      </c>
      <c r="L658" s="193" t="s">
        <v>28</v>
      </c>
      <c r="M658" s="196">
        <v>2</v>
      </c>
      <c r="N658" s="198" t="s">
        <v>88</v>
      </c>
    </row>
    <row r="659" spans="1:14" x14ac:dyDescent="0.25">
      <c r="A659" s="195">
        <v>43746</v>
      </c>
      <c r="B659" s="196">
        <v>28</v>
      </c>
      <c r="C659" s="196">
        <v>6</v>
      </c>
      <c r="D659" s="196">
        <v>23</v>
      </c>
      <c r="E659" s="196">
        <v>4</v>
      </c>
      <c r="F659" s="196">
        <v>2</v>
      </c>
      <c r="H659" s="196">
        <v>2</v>
      </c>
      <c r="I659" s="196">
        <v>2</v>
      </c>
      <c r="J659" s="196">
        <v>6</v>
      </c>
      <c r="L659" s="193"/>
    </row>
    <row r="660" spans="1:14" x14ac:dyDescent="0.25">
      <c r="A660" s="195">
        <v>43747</v>
      </c>
      <c r="B660" s="196">
        <v>4</v>
      </c>
      <c r="C660" s="196">
        <v>2</v>
      </c>
      <c r="D660" s="196">
        <v>10</v>
      </c>
      <c r="F660" s="196">
        <v>1</v>
      </c>
      <c r="H660" s="196">
        <v>6</v>
      </c>
      <c r="K660" s="196">
        <v>1</v>
      </c>
      <c r="L660" s="193" t="s">
        <v>28</v>
      </c>
    </row>
    <row r="661" spans="1:14" x14ac:dyDescent="0.25">
      <c r="A661" s="195">
        <v>43748</v>
      </c>
      <c r="B661" s="196">
        <v>18</v>
      </c>
      <c r="C661" s="196">
        <v>8</v>
      </c>
      <c r="D661" s="196">
        <v>9</v>
      </c>
      <c r="E661" s="196">
        <v>5</v>
      </c>
      <c r="F661" s="196">
        <v>2</v>
      </c>
      <c r="H661" s="196">
        <v>6</v>
      </c>
      <c r="J661" s="196">
        <v>1</v>
      </c>
      <c r="K661" s="196">
        <v>1</v>
      </c>
      <c r="L661" s="193" t="s">
        <v>204</v>
      </c>
    </row>
    <row r="662" spans="1:14" x14ac:dyDescent="0.25">
      <c r="A662" s="195">
        <v>43749</v>
      </c>
      <c r="B662" s="196">
        <v>31</v>
      </c>
      <c r="C662" s="196">
        <v>4</v>
      </c>
      <c r="D662" s="196">
        <v>13</v>
      </c>
      <c r="I662" s="196">
        <v>2</v>
      </c>
      <c r="J662" s="196">
        <v>2</v>
      </c>
      <c r="K662" s="196">
        <v>1</v>
      </c>
      <c r="L662" s="193" t="s">
        <v>19</v>
      </c>
    </row>
    <row r="663" spans="1:14" x14ac:dyDescent="0.25">
      <c r="A663" s="195">
        <v>43750</v>
      </c>
      <c r="B663" s="196">
        <v>50</v>
      </c>
      <c r="C663" s="196">
        <v>11</v>
      </c>
      <c r="D663" s="196">
        <v>13</v>
      </c>
      <c r="E663" s="196">
        <v>9</v>
      </c>
      <c r="J663" s="196">
        <v>2</v>
      </c>
      <c r="K663" s="196">
        <v>1</v>
      </c>
      <c r="L663" s="193" t="s">
        <v>100</v>
      </c>
      <c r="M663" s="196">
        <v>2</v>
      </c>
      <c r="N663" s="198" t="s">
        <v>71</v>
      </c>
    </row>
    <row r="664" spans="1:14" x14ac:dyDescent="0.25">
      <c r="A664" s="195">
        <v>43751</v>
      </c>
      <c r="B664" s="196">
        <v>51</v>
      </c>
      <c r="C664" s="196">
        <v>11</v>
      </c>
      <c r="D664" s="196">
        <v>10</v>
      </c>
      <c r="E664" s="196">
        <v>5</v>
      </c>
      <c r="H664" s="196">
        <v>2</v>
      </c>
      <c r="J664" s="196">
        <v>3</v>
      </c>
      <c r="K664" s="196">
        <v>2</v>
      </c>
      <c r="L664" s="193" t="s">
        <v>100</v>
      </c>
      <c r="M664" s="196">
        <v>7</v>
      </c>
      <c r="N664" s="198" t="s">
        <v>28</v>
      </c>
    </row>
    <row r="665" spans="1:14" x14ac:dyDescent="0.25">
      <c r="A665" s="195">
        <v>43752</v>
      </c>
      <c r="B665" s="196">
        <v>6</v>
      </c>
      <c r="C665" s="196">
        <v>17</v>
      </c>
      <c r="D665" s="196">
        <v>11</v>
      </c>
      <c r="E665" s="196">
        <v>2</v>
      </c>
      <c r="F665" s="196">
        <v>2</v>
      </c>
      <c r="H665" s="196">
        <v>4</v>
      </c>
      <c r="I665" s="196">
        <v>4</v>
      </c>
      <c r="J665" s="196">
        <v>9</v>
      </c>
      <c r="L665" s="193"/>
    </row>
    <row r="666" spans="1:14" x14ac:dyDescent="0.25">
      <c r="A666" s="195">
        <v>43753</v>
      </c>
      <c r="B666" s="196">
        <v>2</v>
      </c>
      <c r="C666" s="196">
        <v>2</v>
      </c>
      <c r="D666" s="196">
        <v>3</v>
      </c>
      <c r="E666" s="196">
        <v>3</v>
      </c>
      <c r="H666" s="196">
        <v>2</v>
      </c>
      <c r="K666" s="196">
        <v>1</v>
      </c>
      <c r="L666" s="193" t="s">
        <v>79</v>
      </c>
    </row>
    <row r="667" spans="1:14" x14ac:dyDescent="0.25">
      <c r="A667" s="195">
        <v>43754</v>
      </c>
      <c r="B667" s="196">
        <v>12</v>
      </c>
      <c r="C667" s="196">
        <v>2</v>
      </c>
      <c r="D667" s="196">
        <v>22</v>
      </c>
      <c r="E667" s="196">
        <v>2</v>
      </c>
      <c r="F667" s="196">
        <v>3</v>
      </c>
      <c r="I667" s="196">
        <v>2</v>
      </c>
      <c r="J667" s="196">
        <v>2</v>
      </c>
      <c r="K667" s="196">
        <v>1</v>
      </c>
      <c r="L667" s="193" t="s">
        <v>28</v>
      </c>
    </row>
    <row r="668" spans="1:14" x14ac:dyDescent="0.25">
      <c r="A668" s="195">
        <v>43755</v>
      </c>
      <c r="B668" s="196">
        <v>15</v>
      </c>
      <c r="C668" s="196">
        <v>2</v>
      </c>
      <c r="D668" s="196">
        <v>16</v>
      </c>
      <c r="E668" s="196">
        <v>2</v>
      </c>
      <c r="F668" s="196">
        <v>4</v>
      </c>
      <c r="J668" s="196">
        <v>2</v>
      </c>
      <c r="L668" s="193"/>
    </row>
    <row r="669" spans="1:14" x14ac:dyDescent="0.25">
      <c r="A669" s="195">
        <v>43756</v>
      </c>
      <c r="B669" s="196">
        <v>2</v>
      </c>
      <c r="D669" s="196">
        <v>4</v>
      </c>
      <c r="L669" s="193"/>
    </row>
    <row r="670" spans="1:14" x14ac:dyDescent="0.25">
      <c r="A670" s="195">
        <v>43757</v>
      </c>
      <c r="B670" s="196">
        <v>6</v>
      </c>
      <c r="D670" s="196">
        <v>2</v>
      </c>
      <c r="E670" s="196">
        <v>1</v>
      </c>
      <c r="H670" s="196">
        <v>2</v>
      </c>
      <c r="L670" s="193"/>
    </row>
    <row r="671" spans="1:14" x14ac:dyDescent="0.25">
      <c r="A671" s="195">
        <v>43758</v>
      </c>
      <c r="C671" s="196">
        <v>7</v>
      </c>
      <c r="E671" s="196">
        <v>2</v>
      </c>
      <c r="K671" s="196">
        <v>1</v>
      </c>
      <c r="L671" s="193" t="s">
        <v>28</v>
      </c>
    </row>
    <row r="672" spans="1:14" x14ac:dyDescent="0.25">
      <c r="A672" s="195">
        <v>43759</v>
      </c>
      <c r="B672" s="196">
        <v>1</v>
      </c>
      <c r="E672" s="196">
        <v>3</v>
      </c>
      <c r="G672" s="196">
        <v>1</v>
      </c>
      <c r="H672" s="196">
        <v>2</v>
      </c>
      <c r="J672" s="196">
        <v>2</v>
      </c>
      <c r="K672" s="196">
        <v>3</v>
      </c>
      <c r="L672" s="193" t="s">
        <v>71</v>
      </c>
      <c r="M672" s="196">
        <v>2</v>
      </c>
      <c r="N672" s="198" t="s">
        <v>28</v>
      </c>
    </row>
    <row r="673" spans="1:14" x14ac:dyDescent="0.25">
      <c r="A673" s="195">
        <v>43760</v>
      </c>
      <c r="B673" s="196">
        <v>6</v>
      </c>
      <c r="C673" s="196">
        <v>2</v>
      </c>
      <c r="D673" s="196">
        <v>2</v>
      </c>
      <c r="J673" s="196">
        <v>5</v>
      </c>
      <c r="L673" s="193"/>
    </row>
    <row r="674" spans="1:14" x14ac:dyDescent="0.25">
      <c r="A674" s="195">
        <v>43761</v>
      </c>
      <c r="B674" s="196">
        <v>7</v>
      </c>
      <c r="C674" s="196">
        <v>13</v>
      </c>
      <c r="D674" s="196">
        <v>3</v>
      </c>
      <c r="E674" s="196">
        <v>3</v>
      </c>
      <c r="I674" s="196">
        <v>2</v>
      </c>
      <c r="L674" s="193"/>
    </row>
    <row r="675" spans="1:14" x14ac:dyDescent="0.25">
      <c r="A675" s="195">
        <v>43762</v>
      </c>
      <c r="B675" s="196">
        <v>2</v>
      </c>
      <c r="C675" s="196">
        <v>4</v>
      </c>
      <c r="E675" s="196">
        <v>1</v>
      </c>
      <c r="K675" s="196">
        <v>2</v>
      </c>
      <c r="L675" s="193" t="s">
        <v>74</v>
      </c>
      <c r="M675" s="196">
        <v>3</v>
      </c>
      <c r="N675" s="198" t="s">
        <v>628</v>
      </c>
    </row>
    <row r="676" spans="1:14" x14ac:dyDescent="0.25">
      <c r="A676" s="195">
        <v>43763</v>
      </c>
      <c r="B676" s="196">
        <v>6</v>
      </c>
      <c r="C676" s="196">
        <v>13</v>
      </c>
      <c r="D676" s="196">
        <v>5</v>
      </c>
      <c r="E676" s="196">
        <v>3</v>
      </c>
      <c r="K676" s="196">
        <v>1</v>
      </c>
      <c r="L676" s="193" t="s">
        <v>47</v>
      </c>
    </row>
    <row r="677" spans="1:14" x14ac:dyDescent="0.25">
      <c r="A677" s="195">
        <v>43764</v>
      </c>
      <c r="B677" s="196">
        <v>36</v>
      </c>
      <c r="C677" s="196">
        <v>8</v>
      </c>
      <c r="D677" s="196">
        <v>8</v>
      </c>
      <c r="E677" s="196">
        <v>3</v>
      </c>
      <c r="J677" s="196">
        <v>2</v>
      </c>
      <c r="K677" s="196">
        <v>1</v>
      </c>
      <c r="L677" s="193" t="s">
        <v>79</v>
      </c>
    </row>
    <row r="678" spans="1:14" x14ac:dyDescent="0.25">
      <c r="A678" s="195">
        <v>43765</v>
      </c>
      <c r="B678" s="196">
        <v>52</v>
      </c>
      <c r="C678" s="196">
        <v>11</v>
      </c>
      <c r="D678" s="196">
        <v>4</v>
      </c>
      <c r="H678" s="196">
        <v>6</v>
      </c>
      <c r="I678" s="196">
        <v>1</v>
      </c>
      <c r="J678" s="196">
        <v>2</v>
      </c>
      <c r="K678" s="196">
        <v>1</v>
      </c>
      <c r="L678" s="193" t="s">
        <v>28</v>
      </c>
    </row>
    <row r="679" spans="1:14" x14ac:dyDescent="0.25">
      <c r="A679" s="195">
        <v>43766</v>
      </c>
      <c r="B679" s="196">
        <v>4</v>
      </c>
      <c r="C679" s="196">
        <v>11</v>
      </c>
      <c r="D679" s="196">
        <v>6</v>
      </c>
      <c r="E679" s="196">
        <v>3</v>
      </c>
      <c r="J679" s="196">
        <v>2</v>
      </c>
      <c r="K679" s="196">
        <v>2</v>
      </c>
      <c r="L679" s="193" t="s">
        <v>28</v>
      </c>
      <c r="M679" s="196">
        <v>2</v>
      </c>
      <c r="N679" s="198" t="s">
        <v>26</v>
      </c>
    </row>
    <row r="680" spans="1:14" x14ac:dyDescent="0.25">
      <c r="A680" s="195">
        <v>43767</v>
      </c>
      <c r="B680" s="196">
        <v>7</v>
      </c>
      <c r="C680" s="196">
        <v>11</v>
      </c>
      <c r="D680" s="196">
        <v>2</v>
      </c>
      <c r="J680" s="196">
        <v>4</v>
      </c>
      <c r="L680" s="193"/>
    </row>
    <row r="681" spans="1:14" x14ac:dyDescent="0.25">
      <c r="A681" s="195">
        <v>43768</v>
      </c>
      <c r="B681" s="196">
        <v>3</v>
      </c>
      <c r="C681" s="196">
        <v>15</v>
      </c>
      <c r="D681" s="196">
        <v>5</v>
      </c>
      <c r="L681" s="193"/>
    </row>
    <row r="682" spans="1:14" x14ac:dyDescent="0.25">
      <c r="A682" s="195">
        <v>43769</v>
      </c>
      <c r="B682" s="196">
        <v>5</v>
      </c>
      <c r="C682" s="196">
        <v>8</v>
      </c>
      <c r="D682" s="196">
        <v>4</v>
      </c>
      <c r="L682" s="193"/>
    </row>
    <row r="683" spans="1:14" x14ac:dyDescent="0.25">
      <c r="A683" s="195">
        <v>43770</v>
      </c>
      <c r="B683" s="196">
        <v>87</v>
      </c>
      <c r="C683" s="196">
        <v>5</v>
      </c>
      <c r="D683" s="196">
        <v>2</v>
      </c>
      <c r="K683" s="196">
        <v>1</v>
      </c>
      <c r="L683" s="193" t="s">
        <v>18</v>
      </c>
    </row>
    <row r="684" spans="1:14" x14ac:dyDescent="0.25">
      <c r="A684" s="195">
        <v>43771</v>
      </c>
      <c r="B684" s="196">
        <v>44</v>
      </c>
      <c r="C684" s="196">
        <v>3</v>
      </c>
      <c r="J684" s="196">
        <v>2</v>
      </c>
      <c r="L684" s="193"/>
    </row>
    <row r="685" spans="1:14" x14ac:dyDescent="0.25">
      <c r="A685" s="195">
        <v>43772</v>
      </c>
      <c r="B685" s="196">
        <v>4</v>
      </c>
      <c r="C685" s="196">
        <v>3</v>
      </c>
      <c r="H685" s="196">
        <v>2</v>
      </c>
      <c r="L685" s="193"/>
    </row>
    <row r="686" spans="1:14" x14ac:dyDescent="0.25">
      <c r="A686" s="195">
        <v>43778</v>
      </c>
      <c r="B686" s="196">
        <v>19</v>
      </c>
      <c r="L686" s="193"/>
    </row>
    <row r="687" spans="1:14" x14ac:dyDescent="0.25">
      <c r="A687" s="195">
        <v>43779</v>
      </c>
      <c r="B687" s="196">
        <v>12</v>
      </c>
      <c r="E687" s="196">
        <v>2</v>
      </c>
      <c r="L687" s="193"/>
    </row>
    <row r="688" spans="1:14" x14ac:dyDescent="0.25">
      <c r="A688" s="195">
        <v>43785</v>
      </c>
      <c r="B688" s="196">
        <v>3</v>
      </c>
      <c r="C688" s="196">
        <v>1</v>
      </c>
      <c r="D688" s="196">
        <v>1</v>
      </c>
      <c r="L688" s="193"/>
    </row>
    <row r="689" spans="1:12" x14ac:dyDescent="0.25">
      <c r="A689" s="195">
        <v>43786</v>
      </c>
      <c r="B689" s="196">
        <v>5</v>
      </c>
      <c r="L689" s="193"/>
    </row>
    <row r="690" spans="1:12" x14ac:dyDescent="0.25">
      <c r="A690" s="195">
        <v>43792</v>
      </c>
      <c r="B690" s="196">
        <v>6</v>
      </c>
      <c r="G690" s="196">
        <v>2</v>
      </c>
      <c r="L690" s="193"/>
    </row>
    <row r="691" spans="1:12" x14ac:dyDescent="0.25">
      <c r="A691" s="195">
        <v>43792</v>
      </c>
      <c r="B691" s="196">
        <v>7</v>
      </c>
      <c r="L691" s="193"/>
    </row>
    <row r="692" spans="1:12" x14ac:dyDescent="0.25">
      <c r="A692" s="195">
        <v>43799</v>
      </c>
      <c r="B692" s="196">
        <v>18</v>
      </c>
      <c r="H692" s="196">
        <v>2</v>
      </c>
      <c r="L692" s="193"/>
    </row>
    <row r="693" spans="1:12" x14ac:dyDescent="0.25">
      <c r="A693" s="195">
        <v>43800</v>
      </c>
      <c r="B693" s="200">
        <v>3</v>
      </c>
      <c r="C693" s="200">
        <v>2</v>
      </c>
      <c r="D693" s="200"/>
      <c r="E693" s="200"/>
      <c r="F693" s="200"/>
      <c r="G693" s="200"/>
      <c r="H693" s="200"/>
      <c r="I693" s="200"/>
      <c r="J693" s="200"/>
      <c r="L693" s="193"/>
    </row>
    <row r="694" spans="1:12" x14ac:dyDescent="0.25">
      <c r="A694" s="195">
        <v>43806</v>
      </c>
      <c r="B694" s="200">
        <v>17</v>
      </c>
      <c r="C694" s="200"/>
      <c r="D694" s="200"/>
      <c r="E694" s="200"/>
      <c r="F694" s="200"/>
      <c r="G694" s="200"/>
      <c r="H694" s="200">
        <v>5</v>
      </c>
      <c r="I694" s="200"/>
      <c r="J694" s="200"/>
      <c r="K694" s="197"/>
      <c r="L694" s="205"/>
    </row>
    <row r="695" spans="1:12" x14ac:dyDescent="0.25">
      <c r="A695" s="195">
        <v>43807</v>
      </c>
      <c r="B695" s="200">
        <v>14</v>
      </c>
      <c r="C695" s="200"/>
      <c r="D695" s="200"/>
      <c r="E695" s="200">
        <v>2</v>
      </c>
      <c r="F695" s="200"/>
      <c r="G695" s="200"/>
      <c r="H695" s="200"/>
      <c r="I695" s="200"/>
      <c r="J695" s="200"/>
      <c r="L695" s="193"/>
    </row>
    <row r="696" spans="1:12" x14ac:dyDescent="0.25">
      <c r="A696" s="195">
        <v>43813</v>
      </c>
      <c r="B696" s="200">
        <v>5</v>
      </c>
      <c r="C696" s="200"/>
      <c r="D696" s="200"/>
      <c r="E696" s="200"/>
      <c r="F696" s="200"/>
      <c r="G696" s="200"/>
      <c r="H696" s="200"/>
      <c r="I696" s="200"/>
      <c r="J696" s="200"/>
      <c r="L696" s="193"/>
    </row>
    <row r="697" spans="1:12" x14ac:dyDescent="0.25">
      <c r="A697" s="195">
        <v>43814</v>
      </c>
      <c r="B697" s="200">
        <v>12</v>
      </c>
      <c r="C697" s="200"/>
      <c r="D697" s="200"/>
      <c r="E697" s="200"/>
      <c r="F697" s="200"/>
      <c r="G697" s="200"/>
      <c r="H697" s="200"/>
      <c r="I697" s="200"/>
      <c r="J697" s="200"/>
      <c r="L697" s="193"/>
    </row>
    <row r="698" spans="1:12" x14ac:dyDescent="0.25">
      <c r="A698" s="195">
        <v>43820</v>
      </c>
      <c r="B698" s="200">
        <v>7</v>
      </c>
      <c r="C698" s="200">
        <v>2</v>
      </c>
      <c r="D698" s="200"/>
      <c r="E698" s="200"/>
      <c r="F698" s="200"/>
      <c r="G698" s="200"/>
      <c r="H698" s="200"/>
      <c r="I698" s="200"/>
      <c r="J698" s="200"/>
      <c r="L698" s="193"/>
    </row>
    <row r="699" spans="1:12" x14ac:dyDescent="0.25">
      <c r="A699" s="195">
        <v>43821</v>
      </c>
      <c r="B699" s="200">
        <v>12</v>
      </c>
      <c r="C699" s="200"/>
      <c r="D699" s="200"/>
      <c r="E699" s="200"/>
      <c r="F699" s="200"/>
      <c r="G699" s="200"/>
      <c r="H699" s="200"/>
      <c r="I699" s="200"/>
      <c r="J699" s="200"/>
      <c r="L699" s="193"/>
    </row>
    <row r="700" spans="1:12" x14ac:dyDescent="0.25">
      <c r="A700" s="195">
        <v>43827</v>
      </c>
      <c r="B700" s="200">
        <v>22</v>
      </c>
      <c r="C700" s="200">
        <v>1</v>
      </c>
      <c r="D700" s="200"/>
      <c r="E700" s="200"/>
      <c r="F700" s="200"/>
      <c r="G700" s="200"/>
      <c r="H700" s="200">
        <v>1</v>
      </c>
      <c r="I700" s="200"/>
      <c r="J700" s="200"/>
      <c r="K700" s="196">
        <v>1</v>
      </c>
      <c r="L700" s="193" t="s">
        <v>28</v>
      </c>
    </row>
    <row r="701" spans="1:12" x14ac:dyDescent="0.25">
      <c r="A701" s="195">
        <v>43828</v>
      </c>
      <c r="B701" s="200">
        <v>20</v>
      </c>
      <c r="C701" s="200">
        <v>2</v>
      </c>
      <c r="D701" s="200"/>
      <c r="E701" s="200"/>
      <c r="F701" s="200"/>
      <c r="G701" s="200"/>
      <c r="H701" s="200"/>
      <c r="I701" s="200"/>
      <c r="J701" s="200">
        <v>1</v>
      </c>
      <c r="K701" s="201"/>
      <c r="L701" s="206"/>
    </row>
    <row r="702" spans="1:12" x14ac:dyDescent="0.25">
      <c r="A702" s="202">
        <v>43983</v>
      </c>
      <c r="B702" s="201">
        <v>101</v>
      </c>
      <c r="C702" s="201"/>
      <c r="D702" s="201"/>
      <c r="E702" s="201"/>
      <c r="F702" s="201"/>
      <c r="G702" s="201"/>
      <c r="H702" s="201"/>
      <c r="I702" s="201"/>
      <c r="J702" s="201"/>
      <c r="K702" s="201"/>
      <c r="L702" s="206"/>
    </row>
    <row r="703" spans="1:12" x14ac:dyDescent="0.25">
      <c r="A703" s="202">
        <v>43984</v>
      </c>
      <c r="B703" s="201">
        <v>70</v>
      </c>
      <c r="C703" s="201"/>
      <c r="D703" s="201"/>
      <c r="E703" s="201"/>
      <c r="F703" s="201"/>
      <c r="G703" s="201"/>
      <c r="H703" s="201"/>
      <c r="I703" s="201"/>
      <c r="J703" s="201"/>
      <c r="K703" s="201"/>
      <c r="L703" s="206"/>
    </row>
    <row r="704" spans="1:12" x14ac:dyDescent="0.25">
      <c r="A704" s="202">
        <v>43985</v>
      </c>
      <c r="B704" s="201">
        <v>8</v>
      </c>
      <c r="C704" s="201"/>
      <c r="D704" s="201"/>
      <c r="E704" s="201"/>
      <c r="F704" s="201"/>
      <c r="G704" s="201"/>
      <c r="H704" s="201"/>
      <c r="I704" s="201"/>
      <c r="J704" s="201"/>
      <c r="K704" s="201"/>
      <c r="L704" s="206"/>
    </row>
    <row r="705" spans="1:12" x14ac:dyDescent="0.25">
      <c r="A705" s="202">
        <v>43986</v>
      </c>
      <c r="B705" s="201">
        <v>2</v>
      </c>
      <c r="C705" s="201"/>
      <c r="D705" s="201"/>
      <c r="E705" s="201"/>
      <c r="F705" s="201"/>
      <c r="G705" s="201"/>
      <c r="H705" s="201"/>
      <c r="I705" s="201"/>
      <c r="J705" s="201"/>
      <c r="K705" s="201"/>
      <c r="L705" s="206"/>
    </row>
    <row r="706" spans="1:12" x14ac:dyDescent="0.25">
      <c r="A706" s="202">
        <v>43987</v>
      </c>
      <c r="B706" s="201">
        <v>16</v>
      </c>
      <c r="C706" s="201">
        <v>2</v>
      </c>
      <c r="D706" s="201"/>
      <c r="E706" s="201"/>
      <c r="F706" s="201"/>
      <c r="G706" s="201"/>
      <c r="H706" s="201"/>
      <c r="I706" s="201"/>
      <c r="J706" s="201"/>
      <c r="K706" s="201"/>
      <c r="L706" s="206"/>
    </row>
    <row r="707" spans="1:12" x14ac:dyDescent="0.25">
      <c r="A707" s="202">
        <v>43988</v>
      </c>
      <c r="B707" s="201">
        <v>40</v>
      </c>
      <c r="C707" s="201"/>
      <c r="D707" s="201"/>
      <c r="E707" s="201"/>
      <c r="F707" s="201"/>
      <c r="G707" s="201"/>
      <c r="H707" s="201"/>
      <c r="I707" s="201"/>
      <c r="J707" s="201"/>
      <c r="K707" s="201"/>
      <c r="L707" s="206"/>
    </row>
    <row r="708" spans="1:12" x14ac:dyDescent="0.25">
      <c r="A708" s="202">
        <v>43989</v>
      </c>
      <c r="B708" s="201">
        <v>7</v>
      </c>
      <c r="C708" s="201">
        <v>1</v>
      </c>
      <c r="D708" s="201"/>
      <c r="E708" s="201"/>
      <c r="F708" s="201"/>
      <c r="G708" s="201"/>
      <c r="H708" s="201"/>
      <c r="I708" s="201"/>
      <c r="J708" s="201"/>
      <c r="K708" s="201"/>
      <c r="L708" s="206"/>
    </row>
    <row r="709" spans="1:12" x14ac:dyDescent="0.25">
      <c r="A709" s="202">
        <v>43990</v>
      </c>
      <c r="B709" s="201">
        <v>13</v>
      </c>
      <c r="C709" s="201"/>
      <c r="D709" s="201"/>
      <c r="E709" s="201"/>
      <c r="F709" s="201"/>
      <c r="G709" s="201"/>
      <c r="H709" s="201"/>
      <c r="I709" s="201"/>
      <c r="J709" s="201"/>
      <c r="K709" s="201"/>
      <c r="L709" s="206"/>
    </row>
    <row r="710" spans="1:12" x14ac:dyDescent="0.25">
      <c r="A710" s="202">
        <v>43991</v>
      </c>
      <c r="B710" s="201">
        <v>3</v>
      </c>
      <c r="C710" s="201"/>
      <c r="D710" s="201"/>
      <c r="E710" s="201"/>
      <c r="F710" s="201"/>
      <c r="G710" s="201"/>
      <c r="H710" s="201"/>
      <c r="I710" s="201"/>
      <c r="J710" s="201"/>
      <c r="K710" s="201"/>
      <c r="L710" s="206"/>
    </row>
    <row r="711" spans="1:12" x14ac:dyDescent="0.25">
      <c r="A711" s="202">
        <v>43992</v>
      </c>
      <c r="B711" s="201">
        <v>0</v>
      </c>
      <c r="C711" s="201"/>
      <c r="D711" s="201"/>
      <c r="E711" s="201"/>
      <c r="F711" s="201"/>
      <c r="G711" s="201"/>
      <c r="H711" s="201"/>
      <c r="I711" s="201"/>
      <c r="J711" s="201"/>
      <c r="K711" s="201"/>
      <c r="L711" s="206"/>
    </row>
    <row r="712" spans="1:12" x14ac:dyDescent="0.25">
      <c r="A712" s="202">
        <v>43993</v>
      </c>
      <c r="B712" s="201">
        <v>1</v>
      </c>
      <c r="C712" s="201">
        <v>2</v>
      </c>
      <c r="D712" s="201"/>
      <c r="E712" s="201"/>
      <c r="F712" s="201"/>
      <c r="G712" s="201"/>
      <c r="H712" s="201"/>
      <c r="I712" s="201"/>
      <c r="J712" s="201"/>
      <c r="K712" s="201"/>
      <c r="L712" s="206"/>
    </row>
    <row r="713" spans="1:12" x14ac:dyDescent="0.25">
      <c r="A713" s="202">
        <v>43994</v>
      </c>
      <c r="B713" s="201">
        <v>8</v>
      </c>
      <c r="C713" s="201"/>
      <c r="D713" s="201"/>
      <c r="E713" s="201"/>
      <c r="F713" s="201"/>
      <c r="G713" s="201"/>
      <c r="H713" s="201"/>
      <c r="I713" s="201"/>
      <c r="J713" s="201"/>
      <c r="K713" s="201"/>
      <c r="L713" s="206"/>
    </row>
    <row r="714" spans="1:12" x14ac:dyDescent="0.25">
      <c r="A714" s="202">
        <v>43995</v>
      </c>
      <c r="B714" s="201">
        <v>36</v>
      </c>
      <c r="C714" s="201">
        <v>2</v>
      </c>
      <c r="D714" s="201"/>
      <c r="E714" s="201"/>
      <c r="F714" s="201"/>
      <c r="G714" s="201"/>
      <c r="H714" s="201"/>
      <c r="I714" s="201"/>
      <c r="J714" s="201"/>
      <c r="K714" s="201"/>
      <c r="L714" s="206"/>
    </row>
    <row r="715" spans="1:12" x14ac:dyDescent="0.25">
      <c r="A715" s="202">
        <v>43996</v>
      </c>
      <c r="B715" s="201">
        <v>85</v>
      </c>
      <c r="C715" s="201"/>
      <c r="D715" s="201"/>
      <c r="E715" s="201"/>
      <c r="F715" s="201"/>
      <c r="G715" s="201"/>
      <c r="H715" s="201"/>
      <c r="I715" s="201"/>
      <c r="J715" s="201"/>
      <c r="K715" s="201"/>
      <c r="L715" s="206"/>
    </row>
    <row r="716" spans="1:12" x14ac:dyDescent="0.25">
      <c r="A716" s="202">
        <v>43997</v>
      </c>
      <c r="B716" s="201">
        <v>48</v>
      </c>
      <c r="C716" s="201"/>
      <c r="D716" s="201"/>
      <c r="E716" s="201"/>
      <c r="F716" s="201"/>
      <c r="G716" s="201"/>
      <c r="H716" s="201"/>
      <c r="I716" s="201"/>
      <c r="J716" s="201"/>
      <c r="K716" s="201"/>
      <c r="L716" s="206"/>
    </row>
    <row r="717" spans="1:12" x14ac:dyDescent="0.25">
      <c r="A717" s="202">
        <v>43998</v>
      </c>
      <c r="B717" s="201">
        <v>14</v>
      </c>
      <c r="C717" s="201">
        <v>2</v>
      </c>
      <c r="D717" s="201">
        <v>2</v>
      </c>
      <c r="E717" s="201"/>
      <c r="F717" s="201"/>
      <c r="G717" s="201"/>
      <c r="H717" s="201"/>
      <c r="I717" s="201"/>
      <c r="J717" s="201"/>
      <c r="K717" s="201"/>
      <c r="L717" s="206"/>
    </row>
    <row r="718" spans="1:12" x14ac:dyDescent="0.25">
      <c r="A718" s="202">
        <v>43999</v>
      </c>
      <c r="B718" s="201">
        <v>8</v>
      </c>
      <c r="C718" s="201"/>
      <c r="D718" s="201"/>
      <c r="E718" s="201"/>
      <c r="F718" s="201"/>
      <c r="G718" s="201"/>
      <c r="H718" s="201"/>
      <c r="I718" s="201"/>
      <c r="J718" s="201"/>
      <c r="K718" s="201">
        <v>1</v>
      </c>
      <c r="L718" s="193" t="s">
        <v>66</v>
      </c>
    </row>
    <row r="719" spans="1:12" x14ac:dyDescent="0.25">
      <c r="A719" s="202">
        <v>44000</v>
      </c>
      <c r="B719" s="201">
        <v>18</v>
      </c>
      <c r="C719" s="201">
        <v>2</v>
      </c>
      <c r="D719" s="201">
        <v>2</v>
      </c>
      <c r="E719" s="201"/>
      <c r="F719" s="201"/>
      <c r="G719" s="201"/>
      <c r="H719" s="201"/>
      <c r="I719" s="201"/>
      <c r="J719" s="201">
        <v>2</v>
      </c>
      <c r="K719" s="201"/>
      <c r="L719" s="206"/>
    </row>
    <row r="720" spans="1:12" x14ac:dyDescent="0.25">
      <c r="A720" s="202">
        <v>44001</v>
      </c>
      <c r="B720" s="201">
        <v>43</v>
      </c>
      <c r="C720" s="201">
        <v>1</v>
      </c>
      <c r="D720" s="201"/>
      <c r="E720" s="201"/>
      <c r="F720" s="201"/>
      <c r="G720" s="201"/>
      <c r="H720" s="201"/>
      <c r="I720" s="201"/>
      <c r="J720" s="201"/>
      <c r="K720" s="201"/>
      <c r="L720" s="206"/>
    </row>
    <row r="721" spans="1:12" x14ac:dyDescent="0.25">
      <c r="A721" s="202">
        <v>44002</v>
      </c>
      <c r="B721" s="201">
        <v>52</v>
      </c>
      <c r="C721" s="201">
        <v>3</v>
      </c>
      <c r="D721" s="201"/>
      <c r="E721" s="201"/>
      <c r="F721" s="201"/>
      <c r="G721" s="201"/>
      <c r="H721" s="201"/>
      <c r="I721" s="201"/>
      <c r="J721" s="201"/>
      <c r="K721" s="201"/>
      <c r="L721" s="206"/>
    </row>
    <row r="722" spans="1:12" x14ac:dyDescent="0.25">
      <c r="A722" s="202">
        <v>44003</v>
      </c>
      <c r="B722" s="201">
        <v>90</v>
      </c>
      <c r="C722" s="201">
        <v>2</v>
      </c>
      <c r="D722" s="201">
        <v>2</v>
      </c>
      <c r="E722" s="201">
        <v>1</v>
      </c>
      <c r="F722" s="201">
        <v>2</v>
      </c>
      <c r="G722" s="201">
        <v>2</v>
      </c>
      <c r="H722" s="201"/>
      <c r="I722" s="201"/>
      <c r="J722" s="201"/>
      <c r="K722" s="201"/>
      <c r="L722" s="206"/>
    </row>
    <row r="723" spans="1:12" x14ac:dyDescent="0.25">
      <c r="A723" s="202">
        <v>44004</v>
      </c>
      <c r="B723" s="201">
        <v>18</v>
      </c>
      <c r="C723" s="201">
        <v>4</v>
      </c>
      <c r="D723" s="201">
        <v>2</v>
      </c>
      <c r="E723" s="201"/>
      <c r="F723" s="201"/>
      <c r="G723" s="201"/>
      <c r="H723" s="201">
        <v>2</v>
      </c>
      <c r="I723" s="201"/>
      <c r="J723" s="201"/>
      <c r="K723" s="201"/>
      <c r="L723" s="206"/>
    </row>
    <row r="724" spans="1:12" x14ac:dyDescent="0.25">
      <c r="A724" s="202">
        <v>44005</v>
      </c>
      <c r="B724" s="201">
        <v>16</v>
      </c>
      <c r="C724" s="201"/>
      <c r="D724" s="201">
        <v>2</v>
      </c>
      <c r="E724" s="201"/>
      <c r="F724" s="201"/>
      <c r="G724" s="201"/>
      <c r="H724" s="201"/>
      <c r="I724" s="201"/>
      <c r="J724" s="201"/>
      <c r="K724" s="201"/>
      <c r="L724" s="206"/>
    </row>
    <row r="725" spans="1:12" x14ac:dyDescent="0.25">
      <c r="A725" s="202">
        <v>44006</v>
      </c>
      <c r="B725" s="201">
        <v>60</v>
      </c>
      <c r="C725" s="201"/>
      <c r="D725" s="201">
        <v>3</v>
      </c>
      <c r="E725" s="201"/>
      <c r="F725" s="201"/>
      <c r="G725" s="201"/>
      <c r="H725" s="201"/>
      <c r="I725" s="201"/>
      <c r="J725" s="201"/>
      <c r="K725" s="201"/>
      <c r="L725" s="206"/>
    </row>
    <row r="726" spans="1:12" x14ac:dyDescent="0.25">
      <c r="A726" s="202">
        <v>44007</v>
      </c>
      <c r="B726" s="201">
        <v>17</v>
      </c>
      <c r="C726" s="201"/>
      <c r="D726" s="201"/>
      <c r="E726" s="201"/>
      <c r="F726" s="201"/>
      <c r="G726" s="201"/>
      <c r="H726" s="201"/>
      <c r="I726" s="201"/>
      <c r="J726" s="201"/>
      <c r="K726" s="201"/>
      <c r="L726" s="206"/>
    </row>
    <row r="727" spans="1:12" x14ac:dyDescent="0.25">
      <c r="A727" s="202">
        <v>44008</v>
      </c>
      <c r="B727" s="201">
        <v>27</v>
      </c>
      <c r="C727" s="201"/>
      <c r="D727" s="201">
        <v>4</v>
      </c>
      <c r="E727" s="201"/>
      <c r="F727" s="201"/>
      <c r="G727" s="201"/>
      <c r="H727" s="201"/>
      <c r="I727" s="201"/>
      <c r="J727" s="201"/>
      <c r="K727" s="201"/>
      <c r="L727" s="206"/>
    </row>
    <row r="728" spans="1:12" x14ac:dyDescent="0.25">
      <c r="A728" s="202">
        <v>44009</v>
      </c>
      <c r="B728" s="201">
        <v>97</v>
      </c>
      <c r="C728" s="201">
        <v>6</v>
      </c>
      <c r="D728" s="201">
        <v>6</v>
      </c>
      <c r="E728" s="201"/>
      <c r="F728" s="201">
        <v>2</v>
      </c>
      <c r="G728" s="201"/>
      <c r="H728" s="201"/>
      <c r="I728" s="201"/>
      <c r="J728" s="201"/>
      <c r="K728" s="201"/>
      <c r="L728" s="206"/>
    </row>
    <row r="729" spans="1:12" x14ac:dyDescent="0.25">
      <c r="A729" s="202">
        <v>44010</v>
      </c>
      <c r="B729" s="201">
        <v>104</v>
      </c>
      <c r="C729" s="201"/>
      <c r="D729" s="201"/>
      <c r="E729" s="201"/>
      <c r="F729" s="201"/>
      <c r="G729" s="201"/>
      <c r="H729" s="201"/>
      <c r="I729" s="201"/>
      <c r="J729" s="201"/>
      <c r="K729" s="201"/>
      <c r="L729" s="206"/>
    </row>
    <row r="730" spans="1:12" x14ac:dyDescent="0.25">
      <c r="A730" s="202">
        <v>44011</v>
      </c>
      <c r="B730" s="201">
        <v>35</v>
      </c>
      <c r="C730" s="201"/>
      <c r="D730" s="201"/>
      <c r="E730" s="201"/>
      <c r="F730" s="201"/>
      <c r="G730" s="201"/>
      <c r="H730" s="201"/>
      <c r="I730" s="201"/>
      <c r="J730" s="201"/>
      <c r="K730" s="201"/>
      <c r="L730" s="206"/>
    </row>
    <row r="731" spans="1:12" x14ac:dyDescent="0.25">
      <c r="A731" s="202">
        <v>44012</v>
      </c>
      <c r="B731" s="201">
        <v>24</v>
      </c>
      <c r="C731" s="201"/>
      <c r="D731" s="201"/>
      <c r="E731" s="201"/>
      <c r="F731" s="201"/>
      <c r="G731" s="201">
        <v>2</v>
      </c>
      <c r="H731" s="201"/>
      <c r="I731" s="201"/>
      <c r="J731" s="201"/>
      <c r="K731" s="201"/>
      <c r="L731" s="206"/>
    </row>
    <row r="732" spans="1:12" x14ac:dyDescent="0.25">
      <c r="A732" s="202">
        <v>44013</v>
      </c>
      <c r="B732" s="201">
        <v>11</v>
      </c>
      <c r="C732" s="201"/>
      <c r="D732" s="201">
        <v>1</v>
      </c>
      <c r="E732" s="201"/>
      <c r="F732" s="201"/>
      <c r="G732" s="201"/>
      <c r="H732" s="201"/>
      <c r="I732" s="201"/>
      <c r="J732" s="201"/>
      <c r="K732" s="201"/>
      <c r="L732" s="206"/>
    </row>
    <row r="733" spans="1:12" x14ac:dyDescent="0.25">
      <c r="A733" s="202">
        <v>44014</v>
      </c>
      <c r="B733" s="201">
        <v>23</v>
      </c>
      <c r="C733" s="201"/>
      <c r="D733" s="201">
        <v>2</v>
      </c>
      <c r="E733" s="201"/>
      <c r="F733" s="201"/>
      <c r="G733" s="201"/>
      <c r="H733" s="201"/>
      <c r="I733" s="201"/>
      <c r="J733" s="201"/>
      <c r="K733" s="201"/>
      <c r="L733" s="206"/>
    </row>
    <row r="734" spans="1:12" x14ac:dyDescent="0.25">
      <c r="A734" s="202">
        <v>44015</v>
      </c>
      <c r="B734" s="201">
        <v>12</v>
      </c>
      <c r="C734" s="201">
        <v>4</v>
      </c>
      <c r="D734" s="201"/>
      <c r="E734" s="201"/>
      <c r="F734" s="201"/>
      <c r="G734" s="201"/>
      <c r="H734" s="201"/>
      <c r="I734" s="201"/>
      <c r="J734" s="201"/>
      <c r="K734" s="201"/>
      <c r="L734" s="206"/>
    </row>
    <row r="735" spans="1:12" x14ac:dyDescent="0.25">
      <c r="A735" s="202">
        <v>44016</v>
      </c>
      <c r="B735" s="201">
        <v>72</v>
      </c>
      <c r="C735" s="201">
        <v>2</v>
      </c>
      <c r="D735" s="201">
        <v>2</v>
      </c>
      <c r="E735" s="201"/>
      <c r="F735" s="201"/>
      <c r="G735" s="201"/>
      <c r="H735" s="201"/>
      <c r="I735" s="201"/>
      <c r="J735" s="201"/>
      <c r="K735" s="201"/>
      <c r="L735" s="206"/>
    </row>
    <row r="736" spans="1:12" x14ac:dyDescent="0.25">
      <c r="A736" s="202">
        <v>44017</v>
      </c>
      <c r="B736" s="201">
        <v>94</v>
      </c>
      <c r="C736" s="201"/>
      <c r="D736" s="201">
        <v>1</v>
      </c>
      <c r="E736" s="201"/>
      <c r="F736" s="201"/>
      <c r="G736" s="201">
        <v>1</v>
      </c>
      <c r="H736" s="201"/>
      <c r="I736" s="201"/>
      <c r="J736" s="201"/>
      <c r="K736" s="201"/>
      <c r="L736" s="206"/>
    </row>
    <row r="737" spans="1:14" x14ac:dyDescent="0.25">
      <c r="A737" s="202">
        <v>44018</v>
      </c>
      <c r="B737" s="201">
        <v>10</v>
      </c>
      <c r="C737" s="201">
        <v>2</v>
      </c>
      <c r="D737" s="201">
        <v>1</v>
      </c>
      <c r="E737" s="201"/>
      <c r="F737" s="201"/>
      <c r="G737" s="201">
        <v>6</v>
      </c>
      <c r="H737" s="201"/>
      <c r="I737" s="201"/>
      <c r="J737" s="201"/>
      <c r="K737" s="201"/>
      <c r="L737" s="206"/>
    </row>
    <row r="738" spans="1:14" x14ac:dyDescent="0.25">
      <c r="A738" s="202">
        <v>44019</v>
      </c>
      <c r="B738" s="201">
        <v>24</v>
      </c>
      <c r="C738" s="201">
        <v>2</v>
      </c>
      <c r="D738" s="201">
        <v>1</v>
      </c>
      <c r="E738" s="201"/>
      <c r="F738" s="201"/>
      <c r="G738" s="201">
        <v>3</v>
      </c>
      <c r="H738" s="201"/>
      <c r="I738" s="201">
        <v>1</v>
      </c>
      <c r="J738" s="201"/>
      <c r="K738" s="201"/>
      <c r="L738" s="206"/>
    </row>
    <row r="739" spans="1:14" x14ac:dyDescent="0.25">
      <c r="A739" s="202">
        <v>44020</v>
      </c>
      <c r="B739" s="201">
        <v>30</v>
      </c>
      <c r="C739" s="201">
        <v>9</v>
      </c>
      <c r="D739" s="201">
        <v>7</v>
      </c>
      <c r="E739" s="201">
        <v>2</v>
      </c>
      <c r="F739" s="201"/>
      <c r="G739" s="201">
        <v>9</v>
      </c>
      <c r="H739" s="201"/>
      <c r="I739" s="201"/>
      <c r="J739" s="201"/>
      <c r="K739" s="201">
        <v>1</v>
      </c>
      <c r="L739" s="193" t="s">
        <v>47</v>
      </c>
    </row>
    <row r="740" spans="1:14" x14ac:dyDescent="0.25">
      <c r="A740" s="202">
        <v>44021</v>
      </c>
      <c r="B740" s="201">
        <v>40</v>
      </c>
      <c r="C740" s="201">
        <v>14</v>
      </c>
      <c r="D740" s="201">
        <v>8</v>
      </c>
      <c r="E740" s="201"/>
      <c r="F740" s="201">
        <v>4</v>
      </c>
      <c r="G740" s="201">
        <v>2</v>
      </c>
      <c r="H740" s="201"/>
      <c r="I740" s="201"/>
      <c r="J740" s="201">
        <v>2</v>
      </c>
      <c r="K740" s="201"/>
      <c r="L740" s="206"/>
    </row>
    <row r="741" spans="1:14" x14ac:dyDescent="0.25">
      <c r="A741" s="202">
        <v>44022</v>
      </c>
      <c r="B741" s="201">
        <v>33</v>
      </c>
      <c r="C741" s="201">
        <v>2</v>
      </c>
      <c r="D741" s="201"/>
      <c r="E741" s="201"/>
      <c r="F741" s="201">
        <v>9</v>
      </c>
      <c r="G741" s="201"/>
      <c r="H741" s="201"/>
      <c r="I741" s="201"/>
      <c r="J741" s="201"/>
      <c r="K741" s="201"/>
      <c r="L741" s="206"/>
    </row>
    <row r="742" spans="1:14" x14ac:dyDescent="0.25">
      <c r="A742" s="202">
        <v>44023</v>
      </c>
      <c r="B742" s="201">
        <v>67</v>
      </c>
      <c r="C742" s="201">
        <v>6</v>
      </c>
      <c r="D742" s="201">
        <v>2</v>
      </c>
      <c r="E742" s="201"/>
      <c r="F742" s="201">
        <v>4</v>
      </c>
      <c r="G742" s="201"/>
      <c r="H742" s="201"/>
      <c r="I742" s="201"/>
      <c r="J742" s="201"/>
      <c r="K742" s="201"/>
      <c r="L742" s="206"/>
    </row>
    <row r="743" spans="1:14" x14ac:dyDescent="0.25">
      <c r="A743" s="202">
        <v>44024</v>
      </c>
      <c r="B743" s="201">
        <v>68</v>
      </c>
      <c r="C743" s="201">
        <v>11</v>
      </c>
      <c r="D743" s="201">
        <v>3</v>
      </c>
      <c r="E743" s="201"/>
      <c r="F743" s="201"/>
      <c r="G743" s="201">
        <v>2</v>
      </c>
      <c r="H743" s="201"/>
      <c r="I743" s="201"/>
      <c r="J743" s="201"/>
      <c r="K743" s="201"/>
      <c r="L743" s="206"/>
    </row>
    <row r="744" spans="1:14" x14ac:dyDescent="0.25">
      <c r="A744" s="202">
        <v>44025</v>
      </c>
      <c r="B744" s="201">
        <v>33</v>
      </c>
      <c r="C744" s="201">
        <v>10</v>
      </c>
      <c r="D744" s="201">
        <v>5</v>
      </c>
      <c r="E744" s="201"/>
      <c r="F744" s="201">
        <v>1</v>
      </c>
      <c r="G744" s="201">
        <v>4</v>
      </c>
      <c r="H744" s="201"/>
      <c r="I744" s="201"/>
      <c r="J744" s="201"/>
      <c r="K744" s="201">
        <v>1</v>
      </c>
      <c r="L744" s="206" t="s">
        <v>204</v>
      </c>
      <c r="M744" s="196">
        <v>4</v>
      </c>
      <c r="N744" s="198" t="s">
        <v>47</v>
      </c>
    </row>
    <row r="745" spans="1:14" x14ac:dyDescent="0.25">
      <c r="A745" s="202">
        <v>44026</v>
      </c>
      <c r="B745" s="201">
        <v>14</v>
      </c>
      <c r="C745" s="201">
        <v>13</v>
      </c>
      <c r="D745" s="201">
        <v>2</v>
      </c>
      <c r="E745" s="201"/>
      <c r="F745" s="201">
        <v>3</v>
      </c>
      <c r="G745" s="201">
        <v>4</v>
      </c>
      <c r="H745" s="201"/>
      <c r="I745" s="201"/>
      <c r="J745" s="201">
        <v>5</v>
      </c>
      <c r="K745" s="201"/>
      <c r="L745" s="206"/>
    </row>
    <row r="746" spans="1:14" x14ac:dyDescent="0.25">
      <c r="A746" s="202">
        <v>44027</v>
      </c>
      <c r="B746" s="201">
        <v>27</v>
      </c>
      <c r="C746" s="201">
        <v>6</v>
      </c>
      <c r="D746" s="201">
        <v>2</v>
      </c>
      <c r="E746" s="201"/>
      <c r="F746" s="201">
        <v>2</v>
      </c>
      <c r="G746" s="201"/>
      <c r="H746" s="201"/>
      <c r="I746" s="201"/>
      <c r="J746" s="201"/>
      <c r="K746" s="201">
        <v>1</v>
      </c>
      <c r="L746" s="193" t="s">
        <v>69</v>
      </c>
    </row>
    <row r="747" spans="1:14" x14ac:dyDescent="0.25">
      <c r="A747" s="202">
        <v>44028</v>
      </c>
      <c r="B747" s="201">
        <v>59</v>
      </c>
      <c r="C747" s="201"/>
      <c r="D747" s="201">
        <v>7</v>
      </c>
      <c r="E747" s="201">
        <v>2</v>
      </c>
      <c r="F747" s="201">
        <v>2</v>
      </c>
      <c r="G747" s="201">
        <v>9</v>
      </c>
      <c r="H747" s="201">
        <v>4</v>
      </c>
      <c r="I747" s="201"/>
      <c r="J747" s="201">
        <v>2</v>
      </c>
      <c r="K747" s="201"/>
      <c r="L747" s="206"/>
    </row>
    <row r="748" spans="1:14" x14ac:dyDescent="0.25">
      <c r="A748" s="202">
        <v>44029</v>
      </c>
      <c r="B748" s="201">
        <v>38</v>
      </c>
      <c r="C748" s="201">
        <v>13</v>
      </c>
      <c r="D748" s="201"/>
      <c r="E748" s="201"/>
      <c r="F748" s="201">
        <v>4</v>
      </c>
      <c r="G748" s="201"/>
      <c r="H748" s="201"/>
      <c r="I748" s="201"/>
      <c r="J748" s="201"/>
      <c r="K748" s="201"/>
      <c r="L748" s="206"/>
    </row>
    <row r="749" spans="1:14" x14ac:dyDescent="0.25">
      <c r="A749" s="202">
        <v>44030</v>
      </c>
      <c r="B749" s="201">
        <v>124</v>
      </c>
      <c r="C749" s="201">
        <v>4</v>
      </c>
      <c r="D749" s="201">
        <v>2</v>
      </c>
      <c r="E749" s="201"/>
      <c r="F749" s="201"/>
      <c r="G749" s="201"/>
      <c r="H749" s="201"/>
      <c r="I749" s="201"/>
      <c r="J749" s="201"/>
      <c r="K749" s="201"/>
      <c r="L749" s="206"/>
    </row>
    <row r="750" spans="1:14" x14ac:dyDescent="0.25">
      <c r="A750" s="202">
        <v>44031</v>
      </c>
      <c r="B750" s="201">
        <v>75</v>
      </c>
      <c r="C750" s="201">
        <v>3</v>
      </c>
      <c r="D750" s="201">
        <v>2</v>
      </c>
      <c r="E750" s="201"/>
      <c r="F750" s="201"/>
      <c r="G750" s="201"/>
      <c r="H750" s="201">
        <v>3</v>
      </c>
      <c r="I750" s="201"/>
      <c r="J750" s="201"/>
      <c r="K750" s="201">
        <v>1</v>
      </c>
      <c r="L750" s="193" t="s">
        <v>70</v>
      </c>
    </row>
    <row r="751" spans="1:14" x14ac:dyDescent="0.25">
      <c r="A751" s="202">
        <v>44032</v>
      </c>
      <c r="B751" s="201">
        <v>24</v>
      </c>
      <c r="C751" s="201">
        <v>4</v>
      </c>
      <c r="D751" s="201">
        <v>6</v>
      </c>
      <c r="E751" s="201">
        <v>2</v>
      </c>
      <c r="F751" s="201"/>
      <c r="G751" s="201">
        <v>2</v>
      </c>
      <c r="H751" s="201"/>
      <c r="I751" s="201"/>
      <c r="J751" s="201">
        <v>2</v>
      </c>
      <c r="K751" s="201">
        <v>1</v>
      </c>
      <c r="L751" s="193" t="s">
        <v>71</v>
      </c>
    </row>
    <row r="752" spans="1:14" x14ac:dyDescent="0.25">
      <c r="A752" s="202">
        <v>44033</v>
      </c>
      <c r="B752" s="201">
        <v>28</v>
      </c>
      <c r="C752" s="201">
        <v>9</v>
      </c>
      <c r="D752" s="201">
        <v>2</v>
      </c>
      <c r="E752" s="201"/>
      <c r="F752" s="201"/>
      <c r="G752" s="201"/>
      <c r="H752" s="201">
        <v>2</v>
      </c>
      <c r="I752" s="201"/>
      <c r="J752" s="201">
        <v>2</v>
      </c>
      <c r="K752" s="201"/>
      <c r="L752" s="206"/>
    </row>
    <row r="753" spans="1:16" x14ac:dyDescent="0.25">
      <c r="A753" s="202">
        <v>44034</v>
      </c>
      <c r="B753" s="201">
        <v>29</v>
      </c>
      <c r="C753" s="201">
        <v>4</v>
      </c>
      <c r="D753" s="201">
        <v>5</v>
      </c>
      <c r="E753" s="201"/>
      <c r="F753" s="201">
        <v>2</v>
      </c>
      <c r="G753" s="201">
        <v>2</v>
      </c>
      <c r="H753" s="201"/>
      <c r="I753" s="201"/>
      <c r="J753" s="201"/>
      <c r="K753" s="201">
        <v>2</v>
      </c>
      <c r="L753" s="206" t="s">
        <v>73</v>
      </c>
      <c r="M753" s="196">
        <v>2</v>
      </c>
      <c r="N753" s="198" t="s">
        <v>26</v>
      </c>
    </row>
    <row r="754" spans="1:16" x14ac:dyDescent="0.25">
      <c r="A754" s="202">
        <v>44035</v>
      </c>
      <c r="B754" s="201">
        <v>42</v>
      </c>
      <c r="C754" s="201">
        <v>16</v>
      </c>
      <c r="D754" s="201"/>
      <c r="E754" s="201"/>
      <c r="F754" s="201">
        <v>2</v>
      </c>
      <c r="G754" s="201">
        <v>5</v>
      </c>
      <c r="H754" s="201"/>
      <c r="I754" s="201"/>
      <c r="J754" s="201">
        <v>4</v>
      </c>
      <c r="K754" s="201"/>
      <c r="L754" s="206"/>
    </row>
    <row r="755" spans="1:16" x14ac:dyDescent="0.25">
      <c r="A755" s="202">
        <v>44036</v>
      </c>
      <c r="B755" s="201">
        <v>34</v>
      </c>
      <c r="C755" s="201">
        <v>8</v>
      </c>
      <c r="D755" s="201">
        <v>10</v>
      </c>
      <c r="E755" s="201"/>
      <c r="F755" s="201">
        <v>2</v>
      </c>
      <c r="G755" s="201">
        <v>7</v>
      </c>
      <c r="H755" s="201"/>
      <c r="I755" s="201"/>
      <c r="J755" s="201"/>
      <c r="K755" s="201">
        <v>1</v>
      </c>
      <c r="L755" s="193" t="s">
        <v>73</v>
      </c>
    </row>
    <row r="756" spans="1:16" x14ac:dyDescent="0.25">
      <c r="A756" s="202">
        <v>44037</v>
      </c>
      <c r="B756" s="201">
        <v>40</v>
      </c>
      <c r="C756" s="201">
        <v>4</v>
      </c>
      <c r="D756" s="201"/>
      <c r="E756" s="201"/>
      <c r="F756" s="201"/>
      <c r="G756" s="201"/>
      <c r="H756" s="201"/>
      <c r="I756" s="201"/>
      <c r="J756" s="201">
        <v>2</v>
      </c>
      <c r="K756" s="201">
        <v>1</v>
      </c>
      <c r="L756" s="193" t="s">
        <v>74</v>
      </c>
    </row>
    <row r="757" spans="1:16" x14ac:dyDescent="0.25">
      <c r="A757" s="202">
        <v>44038</v>
      </c>
      <c r="B757" s="201">
        <v>74</v>
      </c>
      <c r="C757" s="201">
        <v>1</v>
      </c>
      <c r="D757" s="201"/>
      <c r="E757" s="201"/>
      <c r="F757" s="201"/>
      <c r="G757" s="201"/>
      <c r="H757" s="201"/>
      <c r="I757" s="201"/>
      <c r="J757" s="201">
        <v>3</v>
      </c>
      <c r="K757" s="201">
        <v>1</v>
      </c>
      <c r="L757" s="193" t="s">
        <v>47</v>
      </c>
    </row>
    <row r="758" spans="1:16" x14ac:dyDescent="0.25">
      <c r="A758" s="202">
        <v>44039</v>
      </c>
      <c r="B758" s="201">
        <v>49</v>
      </c>
      <c r="C758" s="201">
        <v>6</v>
      </c>
      <c r="D758" s="201">
        <v>2</v>
      </c>
      <c r="E758" s="201"/>
      <c r="F758" s="201"/>
      <c r="G758" s="201">
        <v>3</v>
      </c>
      <c r="H758" s="201"/>
      <c r="I758" s="201"/>
      <c r="J758" s="201">
        <v>2</v>
      </c>
      <c r="K758" s="201">
        <v>2</v>
      </c>
      <c r="L758" s="206" t="s">
        <v>47</v>
      </c>
      <c r="M758" s="196">
        <v>2</v>
      </c>
      <c r="N758" s="198" t="s">
        <v>125</v>
      </c>
    </row>
    <row r="759" spans="1:16" x14ac:dyDescent="0.25">
      <c r="A759" s="202">
        <v>44040</v>
      </c>
      <c r="B759" s="201">
        <v>78</v>
      </c>
      <c r="C759" s="201">
        <v>18</v>
      </c>
      <c r="D759" s="201">
        <v>5</v>
      </c>
      <c r="E759" s="201"/>
      <c r="F759" s="201">
        <v>7</v>
      </c>
      <c r="G759" s="201">
        <v>11</v>
      </c>
      <c r="H759" s="201"/>
      <c r="I759" s="201"/>
      <c r="J759" s="201">
        <v>4</v>
      </c>
      <c r="K759" s="201">
        <v>1</v>
      </c>
      <c r="L759" s="193" t="s">
        <v>47</v>
      </c>
    </row>
    <row r="760" spans="1:16" x14ac:dyDescent="0.25">
      <c r="A760" s="202">
        <v>44041</v>
      </c>
      <c r="B760" s="201">
        <v>40</v>
      </c>
      <c r="C760" s="201">
        <v>5</v>
      </c>
      <c r="D760" s="201">
        <v>7</v>
      </c>
      <c r="E760" s="201"/>
      <c r="F760" s="201">
        <v>1</v>
      </c>
      <c r="G760" s="201">
        <v>4</v>
      </c>
      <c r="H760" s="201"/>
      <c r="I760" s="201"/>
      <c r="J760" s="201">
        <v>3</v>
      </c>
      <c r="K760" s="201">
        <v>1</v>
      </c>
      <c r="L760" s="193" t="s">
        <v>47</v>
      </c>
    </row>
    <row r="761" spans="1:16" x14ac:dyDescent="0.25">
      <c r="A761" s="202">
        <v>44042</v>
      </c>
      <c r="B761" s="201">
        <v>28</v>
      </c>
      <c r="C761" s="201">
        <v>2</v>
      </c>
      <c r="D761" s="201">
        <v>2</v>
      </c>
      <c r="E761" s="201">
        <v>4</v>
      </c>
      <c r="F761" s="201"/>
      <c r="G761" s="201"/>
      <c r="H761" s="201"/>
      <c r="I761" s="201"/>
      <c r="J761" s="201">
        <v>2</v>
      </c>
      <c r="K761" s="201"/>
      <c r="L761" s="206"/>
    </row>
    <row r="762" spans="1:16" x14ac:dyDescent="0.25">
      <c r="A762" s="202">
        <v>44043</v>
      </c>
      <c r="B762" s="201">
        <v>40</v>
      </c>
      <c r="C762" s="201">
        <v>4</v>
      </c>
      <c r="D762" s="201">
        <v>10</v>
      </c>
      <c r="E762" s="201"/>
      <c r="F762" s="201"/>
      <c r="G762" s="201"/>
      <c r="H762" s="201"/>
      <c r="I762" s="201"/>
      <c r="J762" s="201"/>
      <c r="K762" s="201"/>
      <c r="L762" s="206"/>
    </row>
    <row r="763" spans="1:16" x14ac:dyDescent="0.25">
      <c r="A763" s="202">
        <v>44044</v>
      </c>
      <c r="B763" s="201">
        <v>33</v>
      </c>
      <c r="C763" s="201">
        <v>7</v>
      </c>
      <c r="D763" s="201">
        <v>5</v>
      </c>
      <c r="E763" s="201"/>
      <c r="F763" s="201"/>
      <c r="G763" s="201">
        <v>1</v>
      </c>
      <c r="H763" s="201">
        <v>1</v>
      </c>
      <c r="I763" s="201"/>
      <c r="J763" s="201"/>
      <c r="K763" s="201"/>
      <c r="L763" s="206"/>
    </row>
    <row r="764" spans="1:16" x14ac:dyDescent="0.25">
      <c r="A764" s="202">
        <v>44045</v>
      </c>
      <c r="B764" s="201">
        <v>32</v>
      </c>
      <c r="C764" s="201">
        <v>6</v>
      </c>
      <c r="D764" s="201">
        <v>5</v>
      </c>
      <c r="E764" s="201"/>
      <c r="F764" s="201">
        <v>2</v>
      </c>
      <c r="G764" s="201"/>
      <c r="H764" s="201"/>
      <c r="I764" s="201"/>
      <c r="J764" s="201"/>
      <c r="K764" s="201">
        <v>1</v>
      </c>
      <c r="L764" s="193" t="s">
        <v>77</v>
      </c>
    </row>
    <row r="765" spans="1:16" x14ac:dyDescent="0.25">
      <c r="A765" s="202">
        <v>44046</v>
      </c>
      <c r="B765" s="201">
        <v>30</v>
      </c>
      <c r="C765" s="201">
        <v>23</v>
      </c>
      <c r="D765" s="201">
        <v>13</v>
      </c>
      <c r="E765" s="201">
        <v>2</v>
      </c>
      <c r="F765" s="201"/>
      <c r="G765" s="201">
        <v>2</v>
      </c>
      <c r="H765" s="201"/>
      <c r="I765" s="201"/>
      <c r="J765" s="201">
        <v>2</v>
      </c>
      <c r="K765" s="201">
        <v>4</v>
      </c>
      <c r="L765" s="206" t="s">
        <v>47</v>
      </c>
      <c r="M765" s="196">
        <v>2</v>
      </c>
      <c r="N765" s="198" t="s">
        <v>204</v>
      </c>
      <c r="O765" s="196">
        <v>2</v>
      </c>
      <c r="P765" s="198" t="s">
        <v>85</v>
      </c>
    </row>
    <row r="766" spans="1:16" x14ac:dyDescent="0.25">
      <c r="A766" s="202">
        <v>44047</v>
      </c>
      <c r="B766" s="201">
        <v>68</v>
      </c>
      <c r="C766" s="201">
        <v>23</v>
      </c>
      <c r="D766" s="201"/>
      <c r="E766" s="201"/>
      <c r="F766" s="201"/>
      <c r="G766" s="201"/>
      <c r="H766" s="201">
        <v>4</v>
      </c>
      <c r="I766" s="201"/>
      <c r="J766" s="201">
        <v>8</v>
      </c>
      <c r="K766" s="201"/>
      <c r="L766" s="206"/>
    </row>
    <row r="767" spans="1:16" x14ac:dyDescent="0.25">
      <c r="A767" s="202">
        <v>44048</v>
      </c>
      <c r="B767" s="201">
        <v>23</v>
      </c>
      <c r="C767" s="201">
        <v>8</v>
      </c>
      <c r="D767" s="201">
        <v>3</v>
      </c>
      <c r="E767" s="201">
        <v>1</v>
      </c>
      <c r="F767" s="201">
        <v>1</v>
      </c>
      <c r="G767" s="201"/>
      <c r="H767" s="201"/>
      <c r="I767" s="201"/>
      <c r="J767" s="201"/>
      <c r="K767" s="201"/>
      <c r="L767" s="206"/>
    </row>
    <row r="768" spans="1:16" x14ac:dyDescent="0.25">
      <c r="A768" s="202">
        <v>44049</v>
      </c>
      <c r="B768" s="201">
        <v>16</v>
      </c>
      <c r="C768" s="201">
        <v>10</v>
      </c>
      <c r="D768" s="201">
        <v>3</v>
      </c>
      <c r="E768" s="201"/>
      <c r="F768" s="201"/>
      <c r="G768" s="201"/>
      <c r="H768" s="201"/>
      <c r="I768" s="201"/>
      <c r="J768" s="201"/>
      <c r="K768" s="201">
        <v>1</v>
      </c>
      <c r="L768" s="193" t="s">
        <v>79</v>
      </c>
    </row>
    <row r="769" spans="1:16" x14ac:dyDescent="0.25">
      <c r="A769" s="202">
        <v>44050</v>
      </c>
      <c r="B769" s="201">
        <v>22</v>
      </c>
      <c r="C769" s="201">
        <v>6</v>
      </c>
      <c r="D769" s="201">
        <v>3</v>
      </c>
      <c r="E769" s="201">
        <v>2</v>
      </c>
      <c r="F769" s="201">
        <v>1</v>
      </c>
      <c r="G769" s="201"/>
      <c r="H769" s="201"/>
      <c r="I769" s="201"/>
      <c r="J769" s="201">
        <v>3</v>
      </c>
      <c r="K769" s="201">
        <v>1</v>
      </c>
      <c r="L769" s="193" t="s">
        <v>47</v>
      </c>
    </row>
    <row r="770" spans="1:16" x14ac:dyDescent="0.25">
      <c r="A770" s="202">
        <v>44051</v>
      </c>
      <c r="B770" s="201">
        <v>22</v>
      </c>
      <c r="C770" s="201">
        <v>8</v>
      </c>
      <c r="D770" s="201">
        <v>2</v>
      </c>
      <c r="E770" s="201"/>
      <c r="F770" s="201"/>
      <c r="G770" s="201"/>
      <c r="H770" s="201"/>
      <c r="I770" s="201"/>
      <c r="J770" s="201">
        <v>2</v>
      </c>
      <c r="K770" s="201">
        <v>1</v>
      </c>
      <c r="L770" s="193" t="s">
        <v>19</v>
      </c>
    </row>
    <row r="771" spans="1:16" x14ac:dyDescent="0.25">
      <c r="A771" s="202">
        <v>44052</v>
      </c>
      <c r="B771" s="201">
        <v>72</v>
      </c>
      <c r="C771" s="201">
        <v>12</v>
      </c>
      <c r="D771" s="201">
        <v>7</v>
      </c>
      <c r="E771" s="201"/>
      <c r="F771" s="201">
        <v>3</v>
      </c>
      <c r="G771" s="201"/>
      <c r="H771" s="201"/>
      <c r="I771" s="201">
        <v>1</v>
      </c>
      <c r="J771" s="201">
        <v>1</v>
      </c>
      <c r="K771" s="201"/>
      <c r="L771" s="206"/>
    </row>
    <row r="772" spans="1:16" x14ac:dyDescent="0.25">
      <c r="A772" s="202">
        <v>44053</v>
      </c>
      <c r="B772" s="201">
        <v>50</v>
      </c>
      <c r="C772" s="201">
        <v>15</v>
      </c>
      <c r="D772" s="201">
        <v>6</v>
      </c>
      <c r="E772" s="201"/>
      <c r="F772" s="201"/>
      <c r="G772" s="201">
        <v>4</v>
      </c>
      <c r="H772" s="201"/>
      <c r="I772" s="201"/>
      <c r="J772" s="201"/>
      <c r="K772" s="201">
        <v>1</v>
      </c>
      <c r="L772" s="193" t="s">
        <v>47</v>
      </c>
    </row>
    <row r="773" spans="1:16" x14ac:dyDescent="0.25">
      <c r="A773" s="202">
        <v>44054</v>
      </c>
      <c r="B773" s="201">
        <v>47</v>
      </c>
      <c r="C773" s="201">
        <v>13</v>
      </c>
      <c r="D773" s="201"/>
      <c r="E773" s="201"/>
      <c r="F773" s="201">
        <v>1</v>
      </c>
      <c r="G773" s="201"/>
      <c r="H773" s="201"/>
      <c r="I773" s="201"/>
      <c r="J773" s="201">
        <v>1</v>
      </c>
      <c r="K773" s="201">
        <v>1</v>
      </c>
      <c r="L773" s="193" t="s">
        <v>71</v>
      </c>
    </row>
    <row r="774" spans="1:16" x14ac:dyDescent="0.25">
      <c r="A774" s="202">
        <v>44055</v>
      </c>
      <c r="B774" s="201">
        <v>72</v>
      </c>
      <c r="C774" s="201">
        <v>16</v>
      </c>
      <c r="D774" s="201">
        <v>5</v>
      </c>
      <c r="E774" s="201"/>
      <c r="F774" s="201"/>
      <c r="G774" s="201"/>
      <c r="H774" s="201">
        <v>2</v>
      </c>
      <c r="I774" s="201"/>
      <c r="J774" s="201">
        <v>2</v>
      </c>
      <c r="K774" s="201"/>
      <c r="L774" s="206"/>
    </row>
    <row r="775" spans="1:16" x14ac:dyDescent="0.25">
      <c r="A775" s="202">
        <v>44056</v>
      </c>
      <c r="B775" s="201">
        <v>41</v>
      </c>
      <c r="C775" s="201">
        <v>9</v>
      </c>
      <c r="D775" s="201">
        <v>2</v>
      </c>
      <c r="E775" s="201"/>
      <c r="F775" s="201"/>
      <c r="G775" s="201">
        <v>2</v>
      </c>
      <c r="H775" s="201"/>
      <c r="I775" s="201"/>
      <c r="J775" s="201"/>
      <c r="K775" s="201"/>
      <c r="L775" s="206"/>
    </row>
    <row r="776" spans="1:16" x14ac:dyDescent="0.25">
      <c r="A776" s="202">
        <v>44057</v>
      </c>
      <c r="B776" s="201">
        <v>61</v>
      </c>
      <c r="C776" s="201">
        <v>4</v>
      </c>
      <c r="D776" s="201">
        <v>4</v>
      </c>
      <c r="E776" s="201"/>
      <c r="F776" s="201"/>
      <c r="G776" s="201">
        <v>2</v>
      </c>
      <c r="H776" s="201"/>
      <c r="I776" s="201"/>
      <c r="J776" s="201"/>
      <c r="K776" s="201">
        <v>1</v>
      </c>
      <c r="L776" s="193" t="s">
        <v>74</v>
      </c>
    </row>
    <row r="777" spans="1:16" x14ac:dyDescent="0.25">
      <c r="A777" s="202">
        <v>44058</v>
      </c>
      <c r="B777" s="201">
        <v>130</v>
      </c>
      <c r="C777" s="201">
        <v>25</v>
      </c>
      <c r="D777" s="201">
        <v>6</v>
      </c>
      <c r="E777" s="201">
        <v>2</v>
      </c>
      <c r="F777" s="201"/>
      <c r="G777" s="201"/>
      <c r="H777" s="201"/>
      <c r="I777" s="201"/>
      <c r="J777" s="201">
        <v>2</v>
      </c>
      <c r="K777" s="201">
        <v>3</v>
      </c>
      <c r="L777" s="206" t="s">
        <v>26</v>
      </c>
      <c r="M777" s="196">
        <v>1</v>
      </c>
      <c r="N777" s="198" t="s">
        <v>100</v>
      </c>
      <c r="O777" s="196">
        <v>2</v>
      </c>
      <c r="P777" s="198" t="s">
        <v>71</v>
      </c>
    </row>
    <row r="778" spans="1:16" x14ac:dyDescent="0.25">
      <c r="A778" s="202">
        <v>44059</v>
      </c>
      <c r="B778" s="201">
        <v>83</v>
      </c>
      <c r="C778" s="201">
        <v>9</v>
      </c>
      <c r="D778" s="201">
        <v>4</v>
      </c>
      <c r="E778" s="201">
        <v>1</v>
      </c>
      <c r="F778" s="201"/>
      <c r="G778" s="201"/>
      <c r="H778" s="201"/>
      <c r="I778" s="201"/>
      <c r="J778" s="201">
        <v>6</v>
      </c>
      <c r="K778" s="201"/>
      <c r="L778" s="206"/>
    </row>
    <row r="779" spans="1:16" x14ac:dyDescent="0.25">
      <c r="A779" s="202">
        <v>44060</v>
      </c>
      <c r="B779" s="201">
        <v>86</v>
      </c>
      <c r="C779" s="201">
        <v>12</v>
      </c>
      <c r="D779" s="201">
        <v>6</v>
      </c>
      <c r="E779" s="201">
        <v>4</v>
      </c>
      <c r="F779" s="201"/>
      <c r="G779" s="201">
        <v>2</v>
      </c>
      <c r="H779" s="201"/>
      <c r="I779" s="201"/>
      <c r="J779" s="201"/>
      <c r="K779" s="201"/>
      <c r="L779" s="206"/>
    </row>
    <row r="780" spans="1:16" x14ac:dyDescent="0.25">
      <c r="A780" s="202">
        <v>44061</v>
      </c>
      <c r="B780" s="201">
        <v>75</v>
      </c>
      <c r="C780" s="201"/>
      <c r="D780" s="201">
        <v>5</v>
      </c>
      <c r="E780" s="201">
        <v>4</v>
      </c>
      <c r="F780" s="201"/>
      <c r="G780" s="201"/>
      <c r="H780" s="201"/>
      <c r="I780" s="201"/>
      <c r="J780" s="201"/>
      <c r="K780" s="201"/>
      <c r="L780" s="206"/>
    </row>
    <row r="781" spans="1:16" x14ac:dyDescent="0.25">
      <c r="A781" s="202">
        <v>44062</v>
      </c>
      <c r="B781" s="201">
        <v>99</v>
      </c>
      <c r="C781" s="201">
        <v>10</v>
      </c>
      <c r="D781" s="201">
        <v>4</v>
      </c>
      <c r="E781" s="201"/>
      <c r="F781" s="201"/>
      <c r="G781" s="201"/>
      <c r="H781" s="201"/>
      <c r="I781" s="201"/>
      <c r="J781" s="201"/>
      <c r="K781" s="201"/>
      <c r="L781" s="206"/>
    </row>
    <row r="782" spans="1:16" x14ac:dyDescent="0.25">
      <c r="A782" s="202">
        <v>44063</v>
      </c>
      <c r="B782" s="201">
        <v>94</v>
      </c>
      <c r="C782" s="201">
        <v>11</v>
      </c>
      <c r="D782" s="201"/>
      <c r="E782" s="201">
        <v>6</v>
      </c>
      <c r="F782" s="201">
        <v>3</v>
      </c>
      <c r="G782" s="201">
        <v>2</v>
      </c>
      <c r="H782" s="201"/>
      <c r="I782" s="201"/>
      <c r="J782" s="201"/>
      <c r="K782" s="201"/>
      <c r="L782" s="206"/>
    </row>
    <row r="783" spans="1:16" x14ac:dyDescent="0.25">
      <c r="A783" s="202">
        <v>44064</v>
      </c>
      <c r="B783" s="201">
        <v>112</v>
      </c>
      <c r="C783" s="201">
        <v>5</v>
      </c>
      <c r="D783" s="201">
        <v>3</v>
      </c>
      <c r="E783" s="201"/>
      <c r="F783" s="201">
        <v>3</v>
      </c>
      <c r="G783" s="201">
        <v>9</v>
      </c>
      <c r="H783" s="201"/>
      <c r="I783" s="201"/>
      <c r="J783" s="201"/>
      <c r="K783" s="201"/>
      <c r="L783" s="206"/>
    </row>
    <row r="784" spans="1:16" x14ac:dyDescent="0.25">
      <c r="A784" s="202">
        <v>44065</v>
      </c>
      <c r="B784" s="201">
        <v>120</v>
      </c>
      <c r="C784" s="201">
        <v>14</v>
      </c>
      <c r="D784" s="201"/>
      <c r="E784" s="201">
        <v>2</v>
      </c>
      <c r="F784" s="201">
        <v>2</v>
      </c>
      <c r="G784" s="201"/>
      <c r="H784" s="201"/>
      <c r="I784" s="201"/>
      <c r="J784" s="201"/>
      <c r="K784" s="201"/>
      <c r="L784" s="206"/>
    </row>
    <row r="785" spans="1:16" x14ac:dyDescent="0.25">
      <c r="A785" s="202">
        <v>44066</v>
      </c>
      <c r="B785" s="201">
        <v>45</v>
      </c>
      <c r="C785" s="201">
        <v>2</v>
      </c>
      <c r="D785" s="201">
        <v>1</v>
      </c>
      <c r="E785" s="201">
        <v>1</v>
      </c>
      <c r="F785" s="201"/>
      <c r="G785" s="201"/>
      <c r="H785" s="201"/>
      <c r="I785" s="201"/>
      <c r="J785" s="201"/>
      <c r="K785" s="201">
        <v>1</v>
      </c>
      <c r="L785" s="193" t="s">
        <v>47</v>
      </c>
    </row>
    <row r="786" spans="1:16" x14ac:dyDescent="0.25">
      <c r="A786" s="202">
        <v>44067</v>
      </c>
      <c r="B786" s="201">
        <v>63</v>
      </c>
      <c r="C786" s="201">
        <v>4</v>
      </c>
      <c r="D786" s="201">
        <v>13</v>
      </c>
      <c r="E786" s="201"/>
      <c r="F786" s="201">
        <v>4</v>
      </c>
      <c r="G786" s="201">
        <v>2</v>
      </c>
      <c r="H786" s="201"/>
      <c r="I786" s="201"/>
      <c r="J786" s="201">
        <v>2</v>
      </c>
      <c r="K786" s="201">
        <v>2</v>
      </c>
      <c r="L786" s="206" t="s">
        <v>66</v>
      </c>
      <c r="M786" s="196">
        <v>2</v>
      </c>
      <c r="N786" s="198" t="s">
        <v>18</v>
      </c>
    </row>
    <row r="787" spans="1:16" x14ac:dyDescent="0.25">
      <c r="A787" s="202">
        <v>44068</v>
      </c>
      <c r="B787" s="201">
        <v>98</v>
      </c>
      <c r="C787" s="201">
        <v>5</v>
      </c>
      <c r="D787" s="201">
        <v>23</v>
      </c>
      <c r="E787" s="201"/>
      <c r="F787" s="201"/>
      <c r="G787" s="201">
        <v>3</v>
      </c>
      <c r="H787" s="201"/>
      <c r="I787" s="201"/>
      <c r="J787" s="201">
        <v>4</v>
      </c>
      <c r="K787" s="201"/>
      <c r="L787" s="206"/>
    </row>
    <row r="788" spans="1:16" x14ac:dyDescent="0.25">
      <c r="A788" s="202">
        <v>44069</v>
      </c>
      <c r="B788" s="201">
        <v>66</v>
      </c>
      <c r="C788" s="201">
        <v>6</v>
      </c>
      <c r="D788" s="201">
        <v>15</v>
      </c>
      <c r="E788" s="201"/>
      <c r="F788" s="201"/>
      <c r="G788" s="201">
        <v>4</v>
      </c>
      <c r="H788" s="201"/>
      <c r="I788" s="201"/>
      <c r="J788" s="201"/>
      <c r="K788" s="201"/>
      <c r="L788" s="206"/>
    </row>
    <row r="789" spans="1:16" x14ac:dyDescent="0.25">
      <c r="A789" s="202">
        <v>44070</v>
      </c>
      <c r="B789" s="201">
        <v>92</v>
      </c>
      <c r="C789" s="201">
        <v>1</v>
      </c>
      <c r="D789" s="201">
        <v>6</v>
      </c>
      <c r="E789" s="201">
        <v>2</v>
      </c>
      <c r="F789" s="201"/>
      <c r="G789" s="201"/>
      <c r="H789" s="201">
        <v>2</v>
      </c>
      <c r="I789" s="201"/>
      <c r="J789" s="201"/>
      <c r="K789" s="201"/>
      <c r="L789" s="206"/>
    </row>
    <row r="790" spans="1:16" x14ac:dyDescent="0.25">
      <c r="A790" s="202">
        <v>44071</v>
      </c>
      <c r="B790" s="201">
        <v>27</v>
      </c>
      <c r="C790" s="201">
        <v>4</v>
      </c>
      <c r="D790" s="201">
        <v>4</v>
      </c>
      <c r="E790" s="201"/>
      <c r="F790" s="201"/>
      <c r="G790" s="201"/>
      <c r="H790" s="201">
        <v>2</v>
      </c>
      <c r="I790" s="201"/>
      <c r="J790" s="201"/>
      <c r="K790" s="201">
        <v>1</v>
      </c>
      <c r="L790" s="193" t="s">
        <v>74</v>
      </c>
    </row>
    <row r="791" spans="1:16" x14ac:dyDescent="0.25">
      <c r="A791" s="202">
        <v>44072</v>
      </c>
      <c r="B791" s="201">
        <v>8</v>
      </c>
      <c r="C791" s="201">
        <v>4</v>
      </c>
      <c r="D791" s="201">
        <v>10</v>
      </c>
      <c r="E791" s="201"/>
      <c r="F791" s="201"/>
      <c r="G791" s="201"/>
      <c r="H791" s="201"/>
      <c r="I791" s="201"/>
      <c r="J791" s="201">
        <v>1</v>
      </c>
      <c r="K791" s="201"/>
      <c r="L791" s="206"/>
    </row>
    <row r="792" spans="1:16" x14ac:dyDescent="0.25">
      <c r="A792" s="202">
        <v>44073</v>
      </c>
      <c r="B792" s="201">
        <v>43</v>
      </c>
      <c r="C792" s="201">
        <v>2</v>
      </c>
      <c r="D792" s="201">
        <v>11</v>
      </c>
      <c r="E792" s="201">
        <v>2</v>
      </c>
      <c r="F792" s="201"/>
      <c r="G792" s="201">
        <v>3</v>
      </c>
      <c r="H792" s="201">
        <v>1</v>
      </c>
      <c r="I792" s="201"/>
      <c r="J792" s="201"/>
      <c r="K792" s="201">
        <v>2</v>
      </c>
      <c r="L792" s="206" t="s">
        <v>70</v>
      </c>
      <c r="M792" s="196">
        <v>2</v>
      </c>
      <c r="N792" s="198" t="s">
        <v>85</v>
      </c>
      <c r="O792" s="196">
        <v>2</v>
      </c>
      <c r="P792" s="198" t="s">
        <v>47</v>
      </c>
    </row>
    <row r="793" spans="1:16" x14ac:dyDescent="0.25">
      <c r="A793" s="202">
        <v>44074</v>
      </c>
      <c r="B793" s="201">
        <v>49</v>
      </c>
      <c r="C793" s="201">
        <v>4</v>
      </c>
      <c r="D793" s="201">
        <v>22</v>
      </c>
      <c r="E793" s="201">
        <v>3</v>
      </c>
      <c r="F793" s="201"/>
      <c r="G793" s="201">
        <v>2</v>
      </c>
      <c r="H793" s="201"/>
      <c r="I793" s="201"/>
      <c r="J793" s="201">
        <v>6</v>
      </c>
      <c r="K793" s="201">
        <v>8</v>
      </c>
      <c r="L793" s="206" t="s">
        <v>47</v>
      </c>
      <c r="M793" s="196">
        <v>4</v>
      </c>
      <c r="N793" s="198" t="s">
        <v>204</v>
      </c>
    </row>
    <row r="794" spans="1:16" x14ac:dyDescent="0.25">
      <c r="A794" s="202">
        <v>44075</v>
      </c>
      <c r="B794" s="201">
        <v>61</v>
      </c>
      <c r="C794" s="201">
        <v>6</v>
      </c>
      <c r="D794" s="201">
        <v>20</v>
      </c>
      <c r="E794" s="201"/>
      <c r="F794" s="201"/>
      <c r="G794" s="201">
        <v>2</v>
      </c>
      <c r="H794" s="201"/>
      <c r="I794" s="201"/>
      <c r="J794" s="201">
        <v>12</v>
      </c>
      <c r="K794" s="201">
        <v>1</v>
      </c>
      <c r="L794" s="193" t="s">
        <v>47</v>
      </c>
    </row>
    <row r="795" spans="1:16" x14ac:dyDescent="0.25">
      <c r="A795" s="202">
        <v>44076</v>
      </c>
      <c r="B795" s="201">
        <v>44</v>
      </c>
      <c r="C795" s="201">
        <v>10</v>
      </c>
      <c r="D795" s="201">
        <v>4</v>
      </c>
      <c r="E795" s="201"/>
      <c r="F795" s="201"/>
      <c r="G795" s="201">
        <v>2</v>
      </c>
      <c r="H795" s="201"/>
      <c r="I795" s="201"/>
      <c r="J795" s="201">
        <v>2</v>
      </c>
      <c r="K795" s="201"/>
      <c r="L795" s="206"/>
    </row>
    <row r="796" spans="1:16" x14ac:dyDescent="0.25">
      <c r="A796" s="202">
        <v>44077</v>
      </c>
      <c r="B796" s="201">
        <v>28</v>
      </c>
      <c r="C796" s="201">
        <v>3</v>
      </c>
      <c r="D796" s="201">
        <v>6</v>
      </c>
      <c r="E796" s="201">
        <v>3</v>
      </c>
      <c r="F796" s="201">
        <v>1</v>
      </c>
      <c r="G796" s="201"/>
      <c r="H796" s="201"/>
      <c r="I796" s="201"/>
      <c r="J796" s="201"/>
      <c r="K796" s="201"/>
      <c r="L796" s="206"/>
    </row>
    <row r="797" spans="1:16" x14ac:dyDescent="0.25">
      <c r="A797" s="202">
        <v>44078</v>
      </c>
      <c r="B797" s="201">
        <v>34</v>
      </c>
      <c r="C797" s="201">
        <v>9</v>
      </c>
      <c r="D797" s="201">
        <v>11</v>
      </c>
      <c r="E797" s="201"/>
      <c r="F797" s="201"/>
      <c r="G797" s="201"/>
      <c r="H797" s="201"/>
      <c r="I797" s="201"/>
      <c r="J797" s="201"/>
      <c r="K797" s="201">
        <v>1</v>
      </c>
      <c r="L797" s="193" t="s">
        <v>47</v>
      </c>
    </row>
    <row r="798" spans="1:16" x14ac:dyDescent="0.25">
      <c r="A798" s="202">
        <v>44079</v>
      </c>
      <c r="B798" s="201">
        <v>62</v>
      </c>
      <c r="C798" s="201">
        <v>5</v>
      </c>
      <c r="D798" s="201">
        <v>6</v>
      </c>
      <c r="E798" s="201">
        <v>6</v>
      </c>
      <c r="F798" s="201"/>
      <c r="G798" s="201"/>
      <c r="H798" s="201"/>
      <c r="I798" s="201"/>
      <c r="J798" s="201">
        <v>2</v>
      </c>
      <c r="K798" s="201">
        <v>1</v>
      </c>
      <c r="L798" s="193" t="s">
        <v>85</v>
      </c>
    </row>
    <row r="799" spans="1:16" x14ac:dyDescent="0.25">
      <c r="A799" s="202">
        <v>44080</v>
      </c>
      <c r="B799" s="201">
        <v>68</v>
      </c>
      <c r="C799" s="201">
        <v>6</v>
      </c>
      <c r="D799" s="201">
        <v>5</v>
      </c>
      <c r="E799" s="201"/>
      <c r="F799" s="201"/>
      <c r="G799" s="201"/>
      <c r="H799" s="201"/>
      <c r="I799" s="201"/>
      <c r="J799" s="201">
        <v>1</v>
      </c>
      <c r="K799" s="201">
        <v>1</v>
      </c>
      <c r="L799" s="193" t="s">
        <v>47</v>
      </c>
    </row>
    <row r="800" spans="1:16" x14ac:dyDescent="0.25">
      <c r="A800" s="202">
        <v>44081</v>
      </c>
      <c r="B800" s="201">
        <v>16</v>
      </c>
      <c r="C800" s="201">
        <v>10</v>
      </c>
      <c r="D800" s="201">
        <v>17</v>
      </c>
      <c r="E800" s="201"/>
      <c r="F800" s="201">
        <v>2</v>
      </c>
      <c r="G800" s="201">
        <v>6</v>
      </c>
      <c r="H800" s="201"/>
      <c r="I800" s="201"/>
      <c r="J800" s="201">
        <v>2</v>
      </c>
      <c r="K800" s="201">
        <v>1</v>
      </c>
      <c r="L800" s="193" t="s">
        <v>26</v>
      </c>
    </row>
    <row r="801" spans="1:12" x14ac:dyDescent="0.25">
      <c r="A801" s="202">
        <v>44082</v>
      </c>
      <c r="B801" s="201">
        <v>24</v>
      </c>
      <c r="C801" s="201">
        <v>4</v>
      </c>
      <c r="D801" s="201">
        <v>10</v>
      </c>
      <c r="E801" s="201">
        <v>2</v>
      </c>
      <c r="F801" s="201">
        <v>2</v>
      </c>
      <c r="G801" s="201">
        <v>4</v>
      </c>
      <c r="H801" s="201"/>
      <c r="I801" s="201"/>
      <c r="J801" s="201">
        <v>3</v>
      </c>
      <c r="K801" s="201">
        <v>1</v>
      </c>
      <c r="L801" s="193" t="s">
        <v>47</v>
      </c>
    </row>
    <row r="802" spans="1:12" x14ac:dyDescent="0.25">
      <c r="A802" s="202">
        <v>44083</v>
      </c>
      <c r="B802" s="201">
        <v>45</v>
      </c>
      <c r="C802" s="201">
        <v>14</v>
      </c>
      <c r="D802" s="201">
        <v>6</v>
      </c>
      <c r="E802" s="201">
        <v>2</v>
      </c>
      <c r="F802" s="201"/>
      <c r="G802" s="201">
        <v>4</v>
      </c>
      <c r="H802" s="201"/>
      <c r="I802" s="201"/>
      <c r="J802" s="201">
        <v>2</v>
      </c>
      <c r="K802" s="201">
        <v>1</v>
      </c>
      <c r="L802" s="193" t="s">
        <v>29</v>
      </c>
    </row>
    <row r="803" spans="1:12" x14ac:dyDescent="0.25">
      <c r="A803" s="202">
        <v>44084</v>
      </c>
      <c r="B803" s="201">
        <v>41</v>
      </c>
      <c r="C803" s="201">
        <v>9</v>
      </c>
      <c r="D803" s="201">
        <v>2</v>
      </c>
      <c r="E803" s="201"/>
      <c r="F803" s="201"/>
      <c r="G803" s="201"/>
      <c r="H803" s="201"/>
      <c r="I803" s="201"/>
      <c r="J803" s="201">
        <v>1</v>
      </c>
      <c r="K803" s="201">
        <v>1</v>
      </c>
      <c r="L803" s="193" t="s">
        <v>47</v>
      </c>
    </row>
    <row r="804" spans="1:12" x14ac:dyDescent="0.25">
      <c r="A804" s="202">
        <v>44085</v>
      </c>
      <c r="B804" s="201">
        <v>30</v>
      </c>
      <c r="C804" s="201">
        <v>2</v>
      </c>
      <c r="D804" s="201">
        <v>9</v>
      </c>
      <c r="E804" s="201">
        <v>3</v>
      </c>
      <c r="F804" s="201">
        <v>2</v>
      </c>
      <c r="G804" s="201">
        <v>2</v>
      </c>
      <c r="H804" s="201"/>
      <c r="I804" s="201"/>
      <c r="J804" s="201">
        <v>4</v>
      </c>
      <c r="K804" s="201"/>
      <c r="L804" s="206"/>
    </row>
    <row r="805" spans="1:12" x14ac:dyDescent="0.25">
      <c r="A805" s="202">
        <v>44086</v>
      </c>
      <c r="B805" s="201">
        <v>52</v>
      </c>
      <c r="C805" s="201">
        <v>10</v>
      </c>
      <c r="D805" s="201">
        <v>10</v>
      </c>
      <c r="E805" s="201">
        <v>5</v>
      </c>
      <c r="F805" s="201">
        <v>2</v>
      </c>
      <c r="G805" s="201"/>
      <c r="H805" s="201"/>
      <c r="I805" s="201"/>
      <c r="J805" s="201"/>
      <c r="K805" s="201">
        <v>1</v>
      </c>
      <c r="L805" s="193" t="s">
        <v>47</v>
      </c>
    </row>
    <row r="806" spans="1:12" x14ac:dyDescent="0.25">
      <c r="A806" s="202">
        <v>44087</v>
      </c>
      <c r="B806" s="201">
        <v>90</v>
      </c>
      <c r="C806" s="201">
        <v>8</v>
      </c>
      <c r="D806" s="201">
        <v>2</v>
      </c>
      <c r="E806" s="201"/>
      <c r="F806" s="201"/>
      <c r="G806" s="201"/>
      <c r="H806" s="201"/>
      <c r="I806" s="201"/>
      <c r="J806" s="201">
        <v>2</v>
      </c>
      <c r="K806" s="201">
        <v>1</v>
      </c>
      <c r="L806" s="193" t="s">
        <v>71</v>
      </c>
    </row>
    <row r="807" spans="1:12" x14ac:dyDescent="0.25">
      <c r="A807" s="202">
        <v>44088</v>
      </c>
      <c r="B807" s="201">
        <v>29</v>
      </c>
      <c r="C807" s="201">
        <v>6</v>
      </c>
      <c r="D807" s="201">
        <v>16</v>
      </c>
      <c r="E807" s="201">
        <v>3</v>
      </c>
      <c r="F807" s="201"/>
      <c r="G807" s="201"/>
      <c r="H807" s="201"/>
      <c r="I807" s="201"/>
      <c r="J807" s="201">
        <v>2</v>
      </c>
      <c r="K807" s="201">
        <v>1</v>
      </c>
      <c r="L807" s="193" t="s">
        <v>47</v>
      </c>
    </row>
    <row r="808" spans="1:12" x14ac:dyDescent="0.25">
      <c r="A808" s="202">
        <v>44089</v>
      </c>
      <c r="B808" s="201">
        <v>21</v>
      </c>
      <c r="C808" s="201">
        <v>2</v>
      </c>
      <c r="D808" s="201">
        <v>6</v>
      </c>
      <c r="E808" s="201"/>
      <c r="F808" s="201"/>
      <c r="G808" s="201"/>
      <c r="H808" s="201">
        <v>2</v>
      </c>
      <c r="I808" s="201"/>
      <c r="J808" s="201">
        <v>2</v>
      </c>
      <c r="K808" s="201">
        <v>1</v>
      </c>
      <c r="L808" s="193" t="s">
        <v>47</v>
      </c>
    </row>
    <row r="809" spans="1:12" x14ac:dyDescent="0.25">
      <c r="A809" s="202">
        <v>44090</v>
      </c>
      <c r="B809" s="201">
        <v>49</v>
      </c>
      <c r="C809" s="201">
        <v>7</v>
      </c>
      <c r="D809" s="201">
        <v>16</v>
      </c>
      <c r="E809" s="201">
        <v>2</v>
      </c>
      <c r="F809" s="201"/>
      <c r="G809" s="201"/>
      <c r="H809" s="201"/>
      <c r="I809" s="201"/>
      <c r="J809" s="201">
        <v>2</v>
      </c>
      <c r="K809" s="201"/>
      <c r="L809" s="206"/>
    </row>
    <row r="810" spans="1:12" x14ac:dyDescent="0.25">
      <c r="A810" s="202">
        <v>44091</v>
      </c>
      <c r="B810" s="201">
        <v>20</v>
      </c>
      <c r="C810" s="201">
        <v>1</v>
      </c>
      <c r="D810" s="201">
        <v>8</v>
      </c>
      <c r="E810" s="201"/>
      <c r="F810" s="201"/>
      <c r="G810" s="201"/>
      <c r="H810" s="201"/>
      <c r="I810" s="201"/>
      <c r="J810" s="201"/>
      <c r="K810" s="201"/>
      <c r="L810" s="206"/>
    </row>
    <row r="811" spans="1:12" x14ac:dyDescent="0.25">
      <c r="A811" s="202">
        <v>44092</v>
      </c>
      <c r="B811" s="201">
        <v>27</v>
      </c>
      <c r="C811" s="201">
        <v>4</v>
      </c>
      <c r="D811" s="201">
        <v>11</v>
      </c>
      <c r="E811" s="201"/>
      <c r="F811" s="201">
        <v>3</v>
      </c>
      <c r="G811" s="201"/>
      <c r="H811" s="201"/>
      <c r="I811" s="201"/>
      <c r="J811" s="201"/>
      <c r="K811" s="201"/>
      <c r="L811" s="206"/>
    </row>
    <row r="812" spans="1:12" x14ac:dyDescent="0.25">
      <c r="A812" s="202">
        <v>44093</v>
      </c>
      <c r="B812" s="201">
        <v>25</v>
      </c>
      <c r="C812" s="201">
        <v>4</v>
      </c>
      <c r="D812" s="201">
        <v>3</v>
      </c>
      <c r="E812" s="201">
        <v>2</v>
      </c>
      <c r="F812" s="201">
        <v>1</v>
      </c>
      <c r="G812" s="201">
        <v>2</v>
      </c>
      <c r="H812" s="201"/>
      <c r="I812" s="201"/>
      <c r="J812" s="201"/>
      <c r="K812" s="201"/>
      <c r="L812" s="206"/>
    </row>
    <row r="813" spans="1:12" x14ac:dyDescent="0.25">
      <c r="A813" s="202">
        <v>44094</v>
      </c>
      <c r="B813" s="201">
        <v>25</v>
      </c>
      <c r="C813" s="201">
        <v>5</v>
      </c>
      <c r="D813" s="201">
        <v>4</v>
      </c>
      <c r="E813" s="201"/>
      <c r="F813" s="201">
        <v>1</v>
      </c>
      <c r="G813" s="201"/>
      <c r="H813" s="201"/>
      <c r="I813" s="201"/>
      <c r="J813" s="201"/>
      <c r="K813" s="201"/>
      <c r="L813" s="206"/>
    </row>
    <row r="814" spans="1:12" x14ac:dyDescent="0.25">
      <c r="A814" s="202">
        <v>44095</v>
      </c>
      <c r="B814" s="201">
        <v>7</v>
      </c>
      <c r="C814" s="201">
        <v>2</v>
      </c>
      <c r="D814" s="201">
        <v>6</v>
      </c>
      <c r="E814" s="201">
        <v>2</v>
      </c>
      <c r="F814" s="201"/>
      <c r="G814" s="201"/>
      <c r="H814" s="201"/>
      <c r="I814" s="201"/>
      <c r="J814" s="201"/>
      <c r="K814" s="201"/>
      <c r="L814" s="206"/>
    </row>
    <row r="815" spans="1:12" x14ac:dyDescent="0.25">
      <c r="A815" s="202">
        <v>44096</v>
      </c>
      <c r="B815" s="201">
        <v>8</v>
      </c>
      <c r="C815" s="201">
        <v>1</v>
      </c>
      <c r="D815" s="201">
        <v>3</v>
      </c>
      <c r="E815" s="201"/>
      <c r="F815" s="201"/>
      <c r="G815" s="201"/>
      <c r="H815" s="201"/>
      <c r="I815" s="201"/>
      <c r="J815" s="201"/>
      <c r="K815" s="201"/>
      <c r="L815" s="206"/>
    </row>
    <row r="816" spans="1:12" x14ac:dyDescent="0.25">
      <c r="A816" s="202">
        <v>44097</v>
      </c>
      <c r="B816" s="201">
        <v>8</v>
      </c>
      <c r="C816" s="201">
        <v>3</v>
      </c>
      <c r="D816" s="201">
        <v>2</v>
      </c>
      <c r="E816" s="201"/>
      <c r="F816" s="201"/>
      <c r="G816" s="201">
        <v>2</v>
      </c>
      <c r="H816" s="201"/>
      <c r="I816" s="201"/>
      <c r="J816" s="201"/>
      <c r="K816" s="201"/>
      <c r="L816" s="206"/>
    </row>
    <row r="817" spans="1:14" x14ac:dyDescent="0.25">
      <c r="A817" s="202">
        <v>44098</v>
      </c>
      <c r="B817" s="201">
        <v>16</v>
      </c>
      <c r="C817" s="201">
        <v>2</v>
      </c>
      <c r="D817" s="201">
        <v>2</v>
      </c>
      <c r="E817" s="201">
        <v>2</v>
      </c>
      <c r="F817" s="201"/>
      <c r="G817" s="201"/>
      <c r="H817" s="201"/>
      <c r="I817" s="201"/>
      <c r="J817" s="201"/>
      <c r="K817" s="201">
        <v>1</v>
      </c>
      <c r="L817" s="193" t="s">
        <v>47</v>
      </c>
    </row>
    <row r="818" spans="1:14" x14ac:dyDescent="0.25">
      <c r="A818" s="202">
        <v>44099</v>
      </c>
      <c r="B818" s="201">
        <v>8</v>
      </c>
      <c r="C818" s="201">
        <v>4</v>
      </c>
      <c r="D818" s="201">
        <v>1</v>
      </c>
      <c r="E818" s="201"/>
      <c r="F818" s="201"/>
      <c r="G818" s="201"/>
      <c r="H818" s="201"/>
      <c r="I818" s="201"/>
      <c r="J818" s="201">
        <v>2</v>
      </c>
      <c r="K818" s="201"/>
      <c r="L818" s="206"/>
    </row>
    <row r="819" spans="1:14" x14ac:dyDescent="0.25">
      <c r="A819" s="202">
        <v>44100</v>
      </c>
      <c r="B819" s="201">
        <v>55</v>
      </c>
      <c r="C819" s="201">
        <v>2</v>
      </c>
      <c r="D819" s="201">
        <v>6</v>
      </c>
      <c r="E819" s="201"/>
      <c r="F819" s="201">
        <v>2</v>
      </c>
      <c r="G819" s="201"/>
      <c r="H819" s="201"/>
      <c r="I819" s="201"/>
      <c r="J819" s="201"/>
      <c r="K819" s="201">
        <v>1</v>
      </c>
      <c r="L819" s="193" t="s">
        <v>47</v>
      </c>
    </row>
    <row r="820" spans="1:14" x14ac:dyDescent="0.25">
      <c r="A820" s="202">
        <v>44101</v>
      </c>
      <c r="B820" s="201">
        <v>55</v>
      </c>
      <c r="C820" s="201">
        <v>1</v>
      </c>
      <c r="D820" s="201">
        <v>12</v>
      </c>
      <c r="E820" s="201"/>
      <c r="F820" s="201"/>
      <c r="G820" s="201">
        <v>2</v>
      </c>
      <c r="H820" s="201"/>
      <c r="I820" s="201"/>
      <c r="J820" s="201">
        <v>1</v>
      </c>
      <c r="K820" s="201">
        <v>2</v>
      </c>
      <c r="L820" s="206" t="s">
        <v>47</v>
      </c>
      <c r="M820" s="196">
        <v>2</v>
      </c>
      <c r="N820" s="198" t="s">
        <v>26</v>
      </c>
    </row>
    <row r="821" spans="1:14" x14ac:dyDescent="0.25">
      <c r="A821" s="202">
        <v>44102</v>
      </c>
      <c r="B821" s="201">
        <v>24</v>
      </c>
      <c r="C821" s="201">
        <v>10</v>
      </c>
      <c r="D821" s="201">
        <v>8</v>
      </c>
      <c r="E821" s="201">
        <v>2</v>
      </c>
      <c r="F821" s="201">
        <v>4</v>
      </c>
      <c r="G821" s="201"/>
      <c r="H821" s="201"/>
      <c r="I821" s="201"/>
      <c r="J821" s="201"/>
      <c r="K821" s="201"/>
      <c r="L821" s="206"/>
    </row>
    <row r="822" spans="1:14" x14ac:dyDescent="0.25">
      <c r="A822" s="202">
        <v>44103</v>
      </c>
      <c r="B822" s="201">
        <v>21</v>
      </c>
      <c r="C822" s="201">
        <v>3</v>
      </c>
      <c r="D822" s="201">
        <v>16</v>
      </c>
      <c r="E822" s="201"/>
      <c r="F822" s="201">
        <v>1</v>
      </c>
      <c r="G822" s="201"/>
      <c r="H822" s="201"/>
      <c r="I822" s="201"/>
      <c r="J822" s="201"/>
      <c r="K822" s="201">
        <v>1</v>
      </c>
      <c r="L822" s="193" t="s">
        <v>86</v>
      </c>
    </row>
    <row r="823" spans="1:14" x14ac:dyDescent="0.25">
      <c r="A823" s="202">
        <v>44104</v>
      </c>
      <c r="B823" s="201">
        <v>19</v>
      </c>
      <c r="C823" s="201">
        <v>2</v>
      </c>
      <c r="D823" s="201">
        <v>8</v>
      </c>
      <c r="E823" s="201"/>
      <c r="F823" s="201">
        <v>1</v>
      </c>
      <c r="G823" s="201"/>
      <c r="H823" s="201"/>
      <c r="I823" s="201"/>
      <c r="J823" s="201">
        <v>1</v>
      </c>
      <c r="K823" s="201"/>
      <c r="L823" s="206"/>
    </row>
    <row r="824" spans="1:14" x14ac:dyDescent="0.25">
      <c r="A824" s="202">
        <v>44105</v>
      </c>
      <c r="B824" s="201">
        <v>11</v>
      </c>
      <c r="C824" s="201">
        <v>2</v>
      </c>
      <c r="D824" s="201"/>
      <c r="E824" s="201">
        <v>2</v>
      </c>
      <c r="F824" s="201"/>
      <c r="G824" s="201">
        <v>2</v>
      </c>
      <c r="H824" s="201"/>
      <c r="I824" s="201"/>
      <c r="J824" s="201"/>
      <c r="K824" s="201"/>
      <c r="L824" s="206"/>
    </row>
    <row r="825" spans="1:14" x14ac:dyDescent="0.25">
      <c r="A825" s="202">
        <v>44106</v>
      </c>
      <c r="B825" s="201">
        <v>5</v>
      </c>
      <c r="C825" s="201"/>
      <c r="D825" s="201"/>
      <c r="E825" s="201">
        <v>3</v>
      </c>
      <c r="F825" s="201"/>
      <c r="G825" s="201"/>
      <c r="H825" s="201"/>
      <c r="I825" s="201"/>
      <c r="J825" s="201"/>
      <c r="K825" s="201"/>
      <c r="L825" s="206"/>
    </row>
    <row r="826" spans="1:14" x14ac:dyDescent="0.25">
      <c r="A826" s="202">
        <v>44107</v>
      </c>
      <c r="B826" s="201">
        <v>11</v>
      </c>
      <c r="C826" s="201">
        <v>1</v>
      </c>
      <c r="D826" s="201">
        <v>2</v>
      </c>
      <c r="E826" s="201"/>
      <c r="F826" s="201"/>
      <c r="G826" s="201"/>
      <c r="H826" s="201"/>
      <c r="I826" s="201"/>
      <c r="J826" s="201"/>
      <c r="K826" s="201"/>
      <c r="L826" s="206"/>
    </row>
    <row r="827" spans="1:14" x14ac:dyDescent="0.25">
      <c r="A827" s="202">
        <v>44108</v>
      </c>
      <c r="B827" s="201">
        <v>16</v>
      </c>
      <c r="C827" s="201">
        <v>3</v>
      </c>
      <c r="D827" s="201">
        <v>4</v>
      </c>
      <c r="E827" s="201"/>
      <c r="F827" s="201"/>
      <c r="G827" s="201">
        <v>4</v>
      </c>
      <c r="H827" s="201"/>
      <c r="I827" s="201"/>
      <c r="J827" s="201"/>
      <c r="K827" s="201"/>
      <c r="L827" s="206"/>
    </row>
    <row r="828" spans="1:14" x14ac:dyDescent="0.25">
      <c r="A828" s="202">
        <v>44109</v>
      </c>
      <c r="B828" s="201">
        <v>22</v>
      </c>
      <c r="C828" s="201">
        <v>6</v>
      </c>
      <c r="D828" s="201">
        <v>16</v>
      </c>
      <c r="E828" s="201"/>
      <c r="F828" s="201"/>
      <c r="G828" s="201">
        <v>4</v>
      </c>
      <c r="H828" s="201"/>
      <c r="I828" s="201"/>
      <c r="J828" s="201"/>
      <c r="K828" s="201"/>
      <c r="L828" s="206"/>
    </row>
    <row r="829" spans="1:14" x14ac:dyDescent="0.25">
      <c r="A829" s="202">
        <v>44110</v>
      </c>
      <c r="B829" s="201">
        <v>6</v>
      </c>
      <c r="C829" s="201">
        <v>8</v>
      </c>
      <c r="D829" s="201"/>
      <c r="E829" s="201"/>
      <c r="F829" s="201"/>
      <c r="G829" s="201"/>
      <c r="H829" s="201"/>
      <c r="I829" s="201"/>
      <c r="J829" s="201"/>
      <c r="K829" s="201"/>
      <c r="L829" s="206"/>
    </row>
    <row r="830" spans="1:14" x14ac:dyDescent="0.25">
      <c r="A830" s="202">
        <v>44111</v>
      </c>
      <c r="B830" s="201">
        <v>13</v>
      </c>
      <c r="C830" s="201">
        <v>3</v>
      </c>
      <c r="D830" s="201">
        <v>2</v>
      </c>
      <c r="E830" s="201"/>
      <c r="F830" s="201">
        <v>2</v>
      </c>
      <c r="G830" s="201"/>
      <c r="H830" s="201">
        <v>1</v>
      </c>
      <c r="I830" s="201"/>
      <c r="J830" s="201"/>
      <c r="K830" s="201"/>
      <c r="L830" s="206"/>
    </row>
    <row r="831" spans="1:14" x14ac:dyDescent="0.25">
      <c r="A831" s="202">
        <v>44112</v>
      </c>
      <c r="B831" s="201">
        <v>17</v>
      </c>
      <c r="C831" s="201"/>
      <c r="D831" s="201">
        <v>7</v>
      </c>
      <c r="E831" s="201"/>
      <c r="F831" s="201">
        <v>3</v>
      </c>
      <c r="G831" s="201"/>
      <c r="H831" s="201"/>
      <c r="I831" s="201"/>
      <c r="J831" s="201"/>
      <c r="K831" s="201"/>
      <c r="L831" s="206"/>
    </row>
    <row r="832" spans="1:14" x14ac:dyDescent="0.25">
      <c r="A832" s="202">
        <v>44113</v>
      </c>
      <c r="B832" s="201">
        <v>13</v>
      </c>
      <c r="C832" s="201">
        <v>2</v>
      </c>
      <c r="D832" s="201">
        <v>10</v>
      </c>
      <c r="E832" s="201"/>
      <c r="F832" s="201">
        <v>2</v>
      </c>
      <c r="G832" s="201"/>
      <c r="H832" s="201"/>
      <c r="I832" s="201"/>
      <c r="J832" s="201"/>
      <c r="K832" s="201"/>
      <c r="L832" s="206"/>
    </row>
    <row r="833" spans="1:12" x14ac:dyDescent="0.25">
      <c r="A833" s="202">
        <v>44114</v>
      </c>
      <c r="B833" s="201">
        <v>45</v>
      </c>
      <c r="C833" s="201">
        <v>1</v>
      </c>
      <c r="D833" s="201">
        <v>4</v>
      </c>
      <c r="E833" s="201"/>
      <c r="F833" s="201">
        <v>2</v>
      </c>
      <c r="G833" s="201"/>
      <c r="H833" s="201"/>
      <c r="I833" s="201"/>
      <c r="J833" s="201"/>
      <c r="K833" s="201">
        <v>1</v>
      </c>
      <c r="L833" s="193" t="s">
        <v>88</v>
      </c>
    </row>
    <row r="834" spans="1:12" x14ac:dyDescent="0.25">
      <c r="A834" s="202">
        <v>44115</v>
      </c>
      <c r="B834" s="201">
        <v>20</v>
      </c>
      <c r="C834" s="201"/>
      <c r="D834" s="201">
        <v>4</v>
      </c>
      <c r="E834" s="201"/>
      <c r="F834" s="201"/>
      <c r="G834" s="201"/>
      <c r="H834" s="201"/>
      <c r="I834" s="201"/>
      <c r="J834" s="201">
        <v>2</v>
      </c>
      <c r="K834" s="201"/>
      <c r="L834" s="206"/>
    </row>
    <row r="835" spans="1:12" x14ac:dyDescent="0.25">
      <c r="A835" s="202">
        <v>44116</v>
      </c>
      <c r="B835" s="201">
        <v>9</v>
      </c>
      <c r="C835" s="201">
        <v>2</v>
      </c>
      <c r="D835" s="201">
        <v>4</v>
      </c>
      <c r="E835" s="201">
        <v>2</v>
      </c>
      <c r="F835" s="201">
        <v>2</v>
      </c>
      <c r="G835" s="201"/>
      <c r="H835" s="201"/>
      <c r="I835" s="201"/>
      <c r="J835" s="201"/>
      <c r="K835" s="201"/>
      <c r="L835" s="206"/>
    </row>
    <row r="836" spans="1:12" x14ac:dyDescent="0.25">
      <c r="A836" s="202">
        <v>44117</v>
      </c>
      <c r="B836" s="201">
        <v>11</v>
      </c>
      <c r="C836" s="201"/>
      <c r="D836" s="201">
        <v>8</v>
      </c>
      <c r="E836" s="201"/>
      <c r="F836" s="201"/>
      <c r="G836" s="201"/>
      <c r="H836" s="201"/>
      <c r="I836" s="201"/>
      <c r="J836" s="201"/>
      <c r="K836" s="201"/>
      <c r="L836" s="206"/>
    </row>
    <row r="837" spans="1:12" x14ac:dyDescent="0.25">
      <c r="A837" s="202">
        <v>44118</v>
      </c>
      <c r="B837" s="201">
        <v>8</v>
      </c>
      <c r="C837" s="201"/>
      <c r="D837" s="201">
        <v>4</v>
      </c>
      <c r="E837" s="201"/>
      <c r="F837" s="201"/>
      <c r="G837" s="201"/>
      <c r="H837" s="201"/>
      <c r="I837" s="201"/>
      <c r="J837" s="201"/>
      <c r="K837" s="201"/>
      <c r="L837" s="206"/>
    </row>
    <row r="838" spans="1:12" x14ac:dyDescent="0.25">
      <c r="A838" s="202">
        <v>44119</v>
      </c>
      <c r="B838" s="201">
        <v>5</v>
      </c>
      <c r="C838" s="201"/>
      <c r="D838" s="201">
        <v>6</v>
      </c>
      <c r="E838" s="201"/>
      <c r="F838" s="201">
        <v>4</v>
      </c>
      <c r="G838" s="201"/>
      <c r="H838" s="201"/>
      <c r="I838" s="201"/>
      <c r="J838" s="201"/>
      <c r="K838" s="201">
        <v>1</v>
      </c>
      <c r="L838" s="193" t="s">
        <v>47</v>
      </c>
    </row>
    <row r="839" spans="1:12" x14ac:dyDescent="0.25">
      <c r="A839" s="202">
        <v>44120</v>
      </c>
      <c r="B839" s="201">
        <v>23</v>
      </c>
      <c r="C839" s="201"/>
      <c r="D839" s="201">
        <v>4</v>
      </c>
      <c r="E839" s="201"/>
      <c r="F839" s="201">
        <v>2</v>
      </c>
      <c r="G839" s="201"/>
      <c r="H839" s="201"/>
      <c r="I839" s="201"/>
      <c r="J839" s="201">
        <v>2</v>
      </c>
      <c r="K839" s="201"/>
      <c r="L839" s="206"/>
    </row>
    <row r="840" spans="1:12" x14ac:dyDescent="0.25">
      <c r="A840" s="202">
        <v>44121</v>
      </c>
      <c r="B840" s="201">
        <v>13</v>
      </c>
      <c r="C840" s="201"/>
      <c r="D840" s="201">
        <v>4</v>
      </c>
      <c r="E840" s="201"/>
      <c r="F840" s="201">
        <v>2</v>
      </c>
      <c r="G840" s="201"/>
      <c r="H840" s="201"/>
      <c r="I840" s="201"/>
      <c r="J840" s="201"/>
      <c r="K840" s="201"/>
      <c r="L840" s="206"/>
    </row>
    <row r="841" spans="1:12" x14ac:dyDescent="0.25">
      <c r="A841" s="202">
        <v>44122</v>
      </c>
      <c r="B841" s="201">
        <v>17</v>
      </c>
      <c r="C841" s="201"/>
      <c r="D841" s="201">
        <v>1</v>
      </c>
      <c r="E841" s="201"/>
      <c r="F841" s="201"/>
      <c r="G841" s="201"/>
      <c r="H841" s="201"/>
      <c r="I841" s="201"/>
      <c r="J841" s="201"/>
      <c r="K841" s="201"/>
      <c r="L841" s="206"/>
    </row>
    <row r="842" spans="1:12" x14ac:dyDescent="0.25">
      <c r="A842" s="202">
        <v>44123</v>
      </c>
      <c r="B842" s="201">
        <v>3</v>
      </c>
      <c r="C842" s="201">
        <v>4</v>
      </c>
      <c r="D842" s="201"/>
      <c r="E842" s="201"/>
      <c r="F842" s="201">
        <v>2</v>
      </c>
      <c r="G842" s="201"/>
      <c r="H842" s="201"/>
      <c r="I842" s="201"/>
      <c r="J842" s="201"/>
      <c r="K842" s="201"/>
      <c r="L842" s="206"/>
    </row>
    <row r="843" spans="1:12" x14ac:dyDescent="0.25">
      <c r="A843" s="202">
        <v>44124</v>
      </c>
      <c r="B843" s="201">
        <v>5</v>
      </c>
      <c r="C843" s="201">
        <v>2</v>
      </c>
      <c r="D843" s="201"/>
      <c r="E843" s="201">
        <v>2</v>
      </c>
      <c r="F843" s="201"/>
      <c r="G843" s="201"/>
      <c r="H843" s="201"/>
      <c r="I843" s="201"/>
      <c r="J843" s="201"/>
      <c r="K843" s="201"/>
      <c r="L843" s="206"/>
    </row>
    <row r="844" spans="1:12" x14ac:dyDescent="0.25">
      <c r="A844" s="202">
        <v>44125</v>
      </c>
      <c r="B844" s="201">
        <v>7</v>
      </c>
      <c r="C844" s="201">
        <v>4</v>
      </c>
      <c r="D844" s="201"/>
      <c r="E844" s="201">
        <v>1</v>
      </c>
      <c r="F844" s="201"/>
      <c r="G844" s="201"/>
      <c r="H844" s="201"/>
      <c r="I844" s="201"/>
      <c r="J844" s="201"/>
      <c r="K844" s="201"/>
      <c r="L844" s="206"/>
    </row>
    <row r="845" spans="1:12" x14ac:dyDescent="0.25">
      <c r="A845" s="202">
        <v>44126</v>
      </c>
      <c r="B845" s="201">
        <v>5</v>
      </c>
      <c r="C845" s="201"/>
      <c r="D845" s="201"/>
      <c r="E845" s="201"/>
      <c r="F845" s="201">
        <v>2</v>
      </c>
      <c r="G845" s="201"/>
      <c r="H845" s="201"/>
      <c r="I845" s="201"/>
      <c r="J845" s="201"/>
      <c r="K845" s="201"/>
      <c r="L845" s="206"/>
    </row>
    <row r="846" spans="1:12" x14ac:dyDescent="0.25">
      <c r="A846" s="202">
        <v>44127</v>
      </c>
      <c r="B846" s="201"/>
      <c r="C846" s="201"/>
      <c r="D846" s="201"/>
      <c r="E846" s="201"/>
      <c r="F846" s="201"/>
      <c r="G846" s="201"/>
      <c r="H846" s="201"/>
      <c r="I846" s="201"/>
      <c r="J846" s="201"/>
      <c r="K846" s="201"/>
      <c r="L846" s="206"/>
    </row>
    <row r="847" spans="1:12" x14ac:dyDescent="0.25">
      <c r="A847" s="202">
        <v>44128</v>
      </c>
      <c r="B847" s="201">
        <v>5</v>
      </c>
      <c r="C847" s="201"/>
      <c r="D847" s="201">
        <v>1</v>
      </c>
      <c r="E847" s="201"/>
      <c r="F847" s="201"/>
      <c r="G847" s="201"/>
      <c r="H847" s="201"/>
      <c r="I847" s="201"/>
      <c r="J847" s="201"/>
      <c r="K847" s="201"/>
      <c r="L847" s="206"/>
    </row>
    <row r="848" spans="1:12" x14ac:dyDescent="0.25">
      <c r="A848" s="202">
        <v>44129</v>
      </c>
      <c r="B848" s="201">
        <v>22</v>
      </c>
      <c r="C848" s="201"/>
      <c r="D848" s="201"/>
      <c r="E848" s="201"/>
      <c r="F848" s="201">
        <v>3</v>
      </c>
      <c r="G848" s="201"/>
      <c r="H848" s="201"/>
      <c r="I848" s="201"/>
      <c r="J848" s="201"/>
      <c r="K848" s="201"/>
      <c r="L848" s="206"/>
    </row>
    <row r="849" spans="1:12" x14ac:dyDescent="0.25">
      <c r="A849" s="202">
        <v>44130</v>
      </c>
      <c r="B849" s="201"/>
      <c r="C849" s="201"/>
      <c r="D849" s="201"/>
      <c r="E849" s="201"/>
      <c r="F849" s="201"/>
      <c r="G849" s="201"/>
      <c r="H849" s="201">
        <v>2</v>
      </c>
      <c r="I849" s="201"/>
      <c r="J849" s="201"/>
      <c r="K849" s="201"/>
      <c r="L849" s="206"/>
    </row>
    <row r="850" spans="1:12" x14ac:dyDescent="0.25">
      <c r="A850" s="202">
        <v>44131</v>
      </c>
      <c r="B850" s="201">
        <v>4</v>
      </c>
      <c r="C850" s="201"/>
      <c r="D850" s="201">
        <v>2</v>
      </c>
      <c r="E850" s="201"/>
      <c r="F850" s="201"/>
      <c r="G850" s="201"/>
      <c r="H850" s="201"/>
      <c r="I850" s="201"/>
      <c r="J850" s="201"/>
      <c r="K850" s="201"/>
      <c r="L850" s="206"/>
    </row>
    <row r="851" spans="1:12" x14ac:dyDescent="0.25">
      <c r="A851" s="202">
        <v>44132</v>
      </c>
      <c r="B851" s="201">
        <v>2</v>
      </c>
      <c r="C851" s="201">
        <v>3</v>
      </c>
      <c r="D851" s="201">
        <v>1</v>
      </c>
      <c r="E851" s="201"/>
      <c r="F851" s="201"/>
      <c r="G851" s="201"/>
      <c r="H851" s="201"/>
      <c r="I851" s="201"/>
      <c r="J851" s="201"/>
      <c r="K851" s="201"/>
      <c r="L851" s="206"/>
    </row>
    <row r="852" spans="1:12" x14ac:dyDescent="0.25">
      <c r="A852" s="202">
        <v>44133</v>
      </c>
      <c r="B852" s="201">
        <v>13</v>
      </c>
      <c r="C852" s="201">
        <v>2</v>
      </c>
      <c r="D852" s="201"/>
      <c r="E852" s="201"/>
      <c r="F852" s="201"/>
      <c r="G852" s="201"/>
      <c r="H852" s="201"/>
      <c r="I852" s="201"/>
      <c r="J852" s="201"/>
      <c r="K852" s="201"/>
      <c r="L852" s="206"/>
    </row>
    <row r="853" spans="1:12" x14ac:dyDescent="0.25">
      <c r="A853" s="202">
        <v>44134</v>
      </c>
      <c r="B853" s="201">
        <v>9</v>
      </c>
      <c r="C853" s="201"/>
      <c r="D853" s="201"/>
      <c r="E853" s="201"/>
      <c r="F853" s="201"/>
      <c r="G853" s="201"/>
      <c r="H853" s="201"/>
      <c r="I853" s="201"/>
      <c r="J853" s="201"/>
      <c r="K853" s="201"/>
      <c r="L853" s="206"/>
    </row>
    <row r="854" spans="1:12" x14ac:dyDescent="0.25">
      <c r="A854" s="202">
        <v>44135</v>
      </c>
      <c r="B854" s="201">
        <v>17</v>
      </c>
      <c r="C854" s="201"/>
      <c r="D854" s="201">
        <v>1</v>
      </c>
      <c r="E854" s="201"/>
      <c r="F854" s="201"/>
      <c r="G854" s="201"/>
      <c r="H854" s="201"/>
      <c r="I854" s="201"/>
      <c r="J854" s="201"/>
      <c r="K854" s="201"/>
      <c r="L854" s="206"/>
    </row>
    <row r="855" spans="1:12" x14ac:dyDescent="0.25">
      <c r="A855" s="202">
        <v>44136</v>
      </c>
      <c r="B855" s="201">
        <v>7</v>
      </c>
      <c r="C855" s="201"/>
      <c r="D855" s="201"/>
      <c r="E855" s="201"/>
      <c r="F855" s="201"/>
      <c r="G855" s="201"/>
      <c r="H855" s="201"/>
      <c r="I855" s="201"/>
      <c r="J855" s="201"/>
      <c r="K855" s="201"/>
      <c r="L855" s="206"/>
    </row>
    <row r="856" spans="1:12" x14ac:dyDescent="0.25">
      <c r="A856" s="202">
        <v>44137</v>
      </c>
      <c r="B856" s="201">
        <v>4</v>
      </c>
      <c r="C856" s="201">
        <v>2</v>
      </c>
      <c r="D856" s="201"/>
      <c r="E856" s="201"/>
      <c r="F856" s="201">
        <v>2</v>
      </c>
      <c r="G856" s="201"/>
      <c r="H856" s="201"/>
      <c r="I856" s="201"/>
      <c r="J856" s="201"/>
      <c r="K856" s="201"/>
      <c r="L856" s="206"/>
    </row>
    <row r="857" spans="1:12" x14ac:dyDescent="0.25">
      <c r="A857" s="202">
        <v>44138</v>
      </c>
      <c r="B857" s="201">
        <v>2</v>
      </c>
      <c r="C857" s="201"/>
      <c r="D857" s="201">
        <v>1</v>
      </c>
      <c r="E857" s="201"/>
      <c r="F857" s="201"/>
      <c r="G857" s="201"/>
      <c r="H857" s="201"/>
      <c r="I857" s="201"/>
      <c r="J857" s="201"/>
      <c r="K857" s="201"/>
      <c r="L857" s="206"/>
    </row>
    <row r="858" spans="1:12" x14ac:dyDescent="0.25">
      <c r="A858" s="202">
        <v>44139</v>
      </c>
      <c r="B858" s="201">
        <v>3</v>
      </c>
      <c r="C858" s="201">
        <v>2</v>
      </c>
      <c r="D858" s="201"/>
      <c r="E858" s="201"/>
      <c r="F858" s="201"/>
      <c r="G858" s="201"/>
      <c r="H858" s="201"/>
      <c r="I858" s="201"/>
      <c r="J858" s="201"/>
      <c r="K858" s="201"/>
      <c r="L858" s="206"/>
    </row>
    <row r="859" spans="1:12" x14ac:dyDescent="0.25">
      <c r="A859" s="202">
        <v>44140</v>
      </c>
      <c r="B859" s="201">
        <v>1</v>
      </c>
      <c r="C859" s="201"/>
      <c r="D859" s="201"/>
      <c r="E859" s="201"/>
      <c r="F859" s="201"/>
      <c r="G859" s="201"/>
      <c r="H859" s="201"/>
      <c r="I859" s="201"/>
      <c r="J859" s="201"/>
      <c r="K859" s="201"/>
      <c r="L859" s="206"/>
    </row>
    <row r="860" spans="1:12" x14ac:dyDescent="0.25">
      <c r="A860" s="202">
        <v>44141</v>
      </c>
      <c r="B860" s="201"/>
      <c r="C860" s="201"/>
      <c r="D860" s="201"/>
      <c r="E860" s="201"/>
      <c r="F860" s="201"/>
      <c r="G860" s="201"/>
      <c r="H860" s="201"/>
      <c r="I860" s="201"/>
      <c r="J860" s="201"/>
      <c r="L860" s="193"/>
    </row>
    <row r="861" spans="1:12" x14ac:dyDescent="0.25">
      <c r="A861" s="195">
        <v>44324</v>
      </c>
      <c r="B861" s="196">
        <v>64</v>
      </c>
      <c r="C861" s="196">
        <v>1</v>
      </c>
      <c r="G861" s="196">
        <v>2</v>
      </c>
      <c r="K861" s="196">
        <v>1</v>
      </c>
      <c r="L861" s="193" t="s">
        <v>18</v>
      </c>
    </row>
    <row r="862" spans="1:12" x14ac:dyDescent="0.25">
      <c r="A862" s="195">
        <v>44325</v>
      </c>
      <c r="B862" s="196">
        <v>80</v>
      </c>
      <c r="J862" s="196">
        <v>1</v>
      </c>
      <c r="L862" s="193"/>
    </row>
    <row r="863" spans="1:12" x14ac:dyDescent="0.25">
      <c r="A863" s="195">
        <v>44326</v>
      </c>
      <c r="B863" s="196">
        <v>1</v>
      </c>
      <c r="L863" s="193"/>
    </row>
    <row r="864" spans="1:12" x14ac:dyDescent="0.25">
      <c r="A864" s="195">
        <v>44327</v>
      </c>
      <c r="B864" s="196">
        <v>0</v>
      </c>
      <c r="L864" s="193"/>
    </row>
    <row r="865" spans="1:12" x14ac:dyDescent="0.25">
      <c r="A865" s="195">
        <v>44328</v>
      </c>
      <c r="B865" s="196">
        <v>14</v>
      </c>
      <c r="L865" s="193"/>
    </row>
    <row r="866" spans="1:12" x14ac:dyDescent="0.25">
      <c r="A866" s="195">
        <v>44329</v>
      </c>
      <c r="B866" s="196">
        <v>7</v>
      </c>
      <c r="D866" s="196">
        <v>1</v>
      </c>
      <c r="L866" s="193"/>
    </row>
    <row r="867" spans="1:12" x14ac:dyDescent="0.25">
      <c r="A867" s="195">
        <v>44330</v>
      </c>
      <c r="B867" s="196">
        <v>3</v>
      </c>
      <c r="D867" s="196">
        <v>2</v>
      </c>
      <c r="L867" s="193"/>
    </row>
    <row r="868" spans="1:12" x14ac:dyDescent="0.25">
      <c r="A868" s="195">
        <v>44331</v>
      </c>
      <c r="B868" s="196">
        <v>25</v>
      </c>
      <c r="F868" s="196">
        <v>1</v>
      </c>
      <c r="L868" s="193"/>
    </row>
    <row r="869" spans="1:12" x14ac:dyDescent="0.25">
      <c r="A869" s="195">
        <v>44332</v>
      </c>
      <c r="B869" s="196">
        <v>56</v>
      </c>
      <c r="C869" s="196">
        <v>1</v>
      </c>
      <c r="D869" s="196">
        <v>2</v>
      </c>
      <c r="L869" s="193"/>
    </row>
    <row r="870" spans="1:12" x14ac:dyDescent="0.25">
      <c r="A870" s="195">
        <v>44333</v>
      </c>
      <c r="B870" s="196">
        <v>22</v>
      </c>
      <c r="L870" s="193"/>
    </row>
    <row r="871" spans="1:12" x14ac:dyDescent="0.25">
      <c r="A871" s="195">
        <v>44334</v>
      </c>
      <c r="B871" s="196">
        <v>19</v>
      </c>
      <c r="L871" s="193"/>
    </row>
    <row r="872" spans="1:12" x14ac:dyDescent="0.25">
      <c r="A872" s="195">
        <v>44335</v>
      </c>
      <c r="B872" s="196">
        <v>23</v>
      </c>
      <c r="L872" s="193"/>
    </row>
    <row r="873" spans="1:12" x14ac:dyDescent="0.25">
      <c r="A873" s="195">
        <v>44336</v>
      </c>
      <c r="B873" s="196">
        <v>18</v>
      </c>
      <c r="C873" s="196">
        <v>1</v>
      </c>
      <c r="D873" s="196">
        <v>2</v>
      </c>
      <c r="L873" s="193"/>
    </row>
    <row r="874" spans="1:12" x14ac:dyDescent="0.25">
      <c r="A874" s="195">
        <v>44337</v>
      </c>
      <c r="B874" s="196">
        <v>13</v>
      </c>
      <c r="L874" s="193"/>
    </row>
    <row r="875" spans="1:12" x14ac:dyDescent="0.25">
      <c r="A875" s="195">
        <v>44338</v>
      </c>
      <c r="B875" s="196">
        <v>24</v>
      </c>
      <c r="K875" s="199">
        <v>1</v>
      </c>
      <c r="L875" s="193" t="s">
        <v>19</v>
      </c>
    </row>
    <row r="876" spans="1:12" x14ac:dyDescent="0.25">
      <c r="A876" s="195">
        <v>44339</v>
      </c>
      <c r="B876" s="196">
        <v>100</v>
      </c>
      <c r="C876" s="196">
        <v>2</v>
      </c>
      <c r="J876" s="196">
        <v>2</v>
      </c>
      <c r="K876" s="199"/>
      <c r="L876" s="204"/>
    </row>
    <row r="877" spans="1:12" x14ac:dyDescent="0.25">
      <c r="A877" s="195">
        <v>44340</v>
      </c>
      <c r="B877" s="196">
        <v>8</v>
      </c>
      <c r="K877" s="199"/>
      <c r="L877" s="204"/>
    </row>
    <row r="878" spans="1:12" x14ac:dyDescent="0.25">
      <c r="A878" s="195">
        <v>44341</v>
      </c>
      <c r="B878" s="196">
        <v>15</v>
      </c>
      <c r="D878" s="196">
        <v>8</v>
      </c>
      <c r="K878" s="199"/>
      <c r="L878" s="204"/>
    </row>
    <row r="879" spans="1:12" x14ac:dyDescent="0.25">
      <c r="A879" s="195">
        <v>44342</v>
      </c>
      <c r="B879" s="196">
        <v>6</v>
      </c>
      <c r="C879" s="196">
        <v>8</v>
      </c>
      <c r="G879" s="196">
        <v>2</v>
      </c>
      <c r="K879" s="199"/>
      <c r="L879" s="204"/>
    </row>
    <row r="880" spans="1:12" x14ac:dyDescent="0.25">
      <c r="A880" s="195">
        <v>44343</v>
      </c>
      <c r="B880" s="196">
        <v>23</v>
      </c>
      <c r="C880" s="196">
        <v>1</v>
      </c>
      <c r="D880" s="196">
        <v>8</v>
      </c>
      <c r="K880" s="199"/>
      <c r="L880" s="204"/>
    </row>
    <row r="881" spans="1:12" x14ac:dyDescent="0.25">
      <c r="A881" s="195">
        <v>44344</v>
      </c>
      <c r="B881" s="196">
        <v>20</v>
      </c>
      <c r="C881" s="196">
        <v>2</v>
      </c>
      <c r="D881" s="196">
        <v>11</v>
      </c>
      <c r="E881" s="196">
        <v>2</v>
      </c>
      <c r="F881" s="196">
        <v>1</v>
      </c>
      <c r="K881" s="199"/>
      <c r="L881" s="204"/>
    </row>
    <row r="882" spans="1:12" x14ac:dyDescent="0.25">
      <c r="A882" s="195">
        <v>44345</v>
      </c>
      <c r="B882" s="196">
        <v>36</v>
      </c>
      <c r="C882" s="196">
        <v>1</v>
      </c>
      <c r="D882" s="196">
        <v>3</v>
      </c>
      <c r="H882" s="196">
        <v>2</v>
      </c>
      <c r="K882" s="199"/>
      <c r="L882" s="204"/>
    </row>
    <row r="883" spans="1:12" x14ac:dyDescent="0.25">
      <c r="A883" s="195">
        <v>44346</v>
      </c>
      <c r="B883" s="196">
        <v>51</v>
      </c>
      <c r="C883" s="196">
        <v>3</v>
      </c>
      <c r="D883" s="196">
        <v>8</v>
      </c>
      <c r="K883" s="199"/>
      <c r="L883" s="204"/>
    </row>
    <row r="884" spans="1:12" x14ac:dyDescent="0.25">
      <c r="A884" s="195">
        <v>44347</v>
      </c>
      <c r="B884" s="196">
        <v>48</v>
      </c>
      <c r="D884" s="196">
        <v>11</v>
      </c>
      <c r="K884" s="199"/>
      <c r="L884" s="204"/>
    </row>
    <row r="885" spans="1:12" x14ac:dyDescent="0.25">
      <c r="A885" s="195">
        <v>44348</v>
      </c>
      <c r="B885" s="196">
        <v>41</v>
      </c>
      <c r="C885" s="196">
        <v>2</v>
      </c>
      <c r="D885" s="196">
        <v>6</v>
      </c>
      <c r="F885" s="196">
        <v>2</v>
      </c>
      <c r="K885" s="199"/>
      <c r="L885" s="204"/>
    </row>
    <row r="886" spans="1:12" x14ac:dyDescent="0.25">
      <c r="A886" s="195">
        <v>44349</v>
      </c>
      <c r="B886" s="196">
        <v>219</v>
      </c>
      <c r="C886" s="196">
        <v>4</v>
      </c>
      <c r="D886" s="196">
        <v>6</v>
      </c>
      <c r="L886" s="193"/>
    </row>
    <row r="887" spans="1:12" x14ac:dyDescent="0.25">
      <c r="A887" s="195">
        <v>44350</v>
      </c>
      <c r="B887" s="196">
        <v>18</v>
      </c>
      <c r="D887" s="196">
        <v>4</v>
      </c>
      <c r="L887" s="193"/>
    </row>
    <row r="888" spans="1:12" x14ac:dyDescent="0.25">
      <c r="A888" s="195">
        <v>44351</v>
      </c>
      <c r="B888" s="196">
        <v>20</v>
      </c>
      <c r="D888" s="196">
        <v>9</v>
      </c>
      <c r="L888" s="193"/>
    </row>
    <row r="889" spans="1:12" x14ac:dyDescent="0.25">
      <c r="A889" s="195">
        <v>44352</v>
      </c>
      <c r="B889" s="196">
        <v>52</v>
      </c>
      <c r="C889" s="196">
        <v>8</v>
      </c>
      <c r="D889" s="196">
        <v>2</v>
      </c>
      <c r="K889" s="196">
        <v>1</v>
      </c>
      <c r="L889" s="193" t="s">
        <v>22</v>
      </c>
    </row>
    <row r="890" spans="1:12" x14ac:dyDescent="0.25">
      <c r="A890" s="195">
        <v>44353</v>
      </c>
      <c r="B890" s="196">
        <v>88</v>
      </c>
      <c r="J890" s="196">
        <v>4</v>
      </c>
      <c r="L890" s="193"/>
    </row>
    <row r="891" spans="1:12" x14ac:dyDescent="0.25">
      <c r="A891" s="195">
        <v>44354</v>
      </c>
      <c r="B891" s="196">
        <v>14</v>
      </c>
      <c r="C891" s="196">
        <v>2</v>
      </c>
      <c r="D891" s="196">
        <v>2</v>
      </c>
      <c r="F891" s="196">
        <v>4</v>
      </c>
      <c r="L891" s="193"/>
    </row>
    <row r="892" spans="1:12" x14ac:dyDescent="0.25">
      <c r="A892" s="195">
        <v>44355</v>
      </c>
      <c r="B892" s="196">
        <v>15</v>
      </c>
      <c r="C892" s="196">
        <v>2</v>
      </c>
      <c r="D892" s="196">
        <v>2</v>
      </c>
      <c r="L892" s="193"/>
    </row>
    <row r="893" spans="1:12" x14ac:dyDescent="0.25">
      <c r="A893" s="195">
        <v>44356</v>
      </c>
      <c r="B893" s="196">
        <v>27</v>
      </c>
      <c r="C893" s="196">
        <v>4</v>
      </c>
      <c r="D893" s="196">
        <v>6</v>
      </c>
      <c r="L893" s="193"/>
    </row>
    <row r="894" spans="1:12" x14ac:dyDescent="0.25">
      <c r="A894" s="195">
        <v>44357</v>
      </c>
      <c r="B894" s="196">
        <v>19</v>
      </c>
      <c r="D894" s="196">
        <v>2</v>
      </c>
      <c r="H894" s="196">
        <v>2</v>
      </c>
      <c r="L894" s="193"/>
    </row>
    <row r="895" spans="1:12" x14ac:dyDescent="0.25">
      <c r="A895" s="195">
        <v>44358</v>
      </c>
      <c r="B895" s="196">
        <v>15</v>
      </c>
      <c r="C895" s="196">
        <v>2</v>
      </c>
      <c r="D895" s="196">
        <v>6</v>
      </c>
      <c r="L895" s="193"/>
    </row>
    <row r="896" spans="1:12" x14ac:dyDescent="0.25">
      <c r="A896" s="195">
        <v>44359</v>
      </c>
      <c r="B896" s="196">
        <v>32</v>
      </c>
      <c r="C896" s="196">
        <v>2</v>
      </c>
      <c r="D896" s="196">
        <v>4</v>
      </c>
      <c r="E896" s="196">
        <v>1</v>
      </c>
      <c r="L896" s="193"/>
    </row>
    <row r="897" spans="1:14" x14ac:dyDescent="0.25">
      <c r="A897" s="195">
        <v>44360</v>
      </c>
      <c r="B897" s="196">
        <v>96</v>
      </c>
      <c r="F897" s="196">
        <v>1</v>
      </c>
      <c r="L897" s="193"/>
    </row>
    <row r="898" spans="1:14" x14ac:dyDescent="0.25">
      <c r="A898" s="195">
        <v>44361</v>
      </c>
      <c r="B898" s="196">
        <v>37</v>
      </c>
      <c r="C898" s="196">
        <v>4</v>
      </c>
      <c r="D898" s="196">
        <v>14</v>
      </c>
      <c r="F898" s="196">
        <v>2</v>
      </c>
      <c r="L898" s="193"/>
    </row>
    <row r="899" spans="1:14" x14ac:dyDescent="0.25">
      <c r="A899" s="195">
        <v>44362</v>
      </c>
      <c r="B899" s="196">
        <v>26</v>
      </c>
      <c r="C899" s="196">
        <v>6</v>
      </c>
      <c r="D899" s="196">
        <v>12</v>
      </c>
      <c r="K899" s="196">
        <v>1</v>
      </c>
      <c r="L899" s="193" t="s">
        <v>47</v>
      </c>
    </row>
    <row r="900" spans="1:14" x14ac:dyDescent="0.25">
      <c r="A900" s="195">
        <v>44363</v>
      </c>
      <c r="B900" s="196">
        <v>18</v>
      </c>
      <c r="C900" s="196">
        <v>2</v>
      </c>
      <c r="D900" s="196">
        <v>15</v>
      </c>
      <c r="H900" s="196">
        <v>2</v>
      </c>
      <c r="J900" s="196">
        <v>2</v>
      </c>
      <c r="L900" s="193"/>
    </row>
    <row r="901" spans="1:14" x14ac:dyDescent="0.25">
      <c r="A901" s="195">
        <v>44364</v>
      </c>
      <c r="B901" s="196">
        <v>15</v>
      </c>
      <c r="D901" s="196">
        <v>2</v>
      </c>
      <c r="L901" s="193"/>
    </row>
    <row r="902" spans="1:14" x14ac:dyDescent="0.25">
      <c r="A902" s="195">
        <v>44365</v>
      </c>
      <c r="B902" s="196">
        <v>10</v>
      </c>
      <c r="C902" s="196">
        <v>5</v>
      </c>
      <c r="D902" s="196">
        <v>3</v>
      </c>
      <c r="L902" s="193"/>
    </row>
    <row r="903" spans="1:14" x14ac:dyDescent="0.25">
      <c r="A903" s="195">
        <v>44366</v>
      </c>
      <c r="B903" s="196">
        <v>48</v>
      </c>
      <c r="C903" s="196">
        <v>3</v>
      </c>
      <c r="D903" s="196">
        <v>14</v>
      </c>
      <c r="H903" s="196">
        <v>2</v>
      </c>
      <c r="K903" s="196">
        <v>1</v>
      </c>
      <c r="L903" s="193" t="s">
        <v>19</v>
      </c>
    </row>
    <row r="904" spans="1:14" x14ac:dyDescent="0.25">
      <c r="A904" s="195">
        <v>44367</v>
      </c>
      <c r="B904" s="196">
        <v>68</v>
      </c>
      <c r="D904" s="196">
        <v>4</v>
      </c>
      <c r="H904" s="196">
        <v>1</v>
      </c>
      <c r="J904" s="196">
        <v>15</v>
      </c>
      <c r="K904" s="196">
        <v>2</v>
      </c>
      <c r="L904" s="193" t="s">
        <v>443</v>
      </c>
      <c r="M904" s="196">
        <v>1</v>
      </c>
      <c r="N904" s="198" t="s">
        <v>26</v>
      </c>
    </row>
    <row r="905" spans="1:14" x14ac:dyDescent="0.25">
      <c r="A905" s="195">
        <v>44368</v>
      </c>
      <c r="B905" s="196">
        <v>20</v>
      </c>
      <c r="C905" s="196">
        <v>2</v>
      </c>
      <c r="D905" s="196">
        <v>12</v>
      </c>
      <c r="F905" s="196">
        <v>4</v>
      </c>
      <c r="G905" s="196">
        <v>6</v>
      </c>
      <c r="J905" s="196">
        <v>3</v>
      </c>
      <c r="K905" s="196">
        <v>1</v>
      </c>
      <c r="L905" s="193" t="s">
        <v>47</v>
      </c>
    </row>
    <row r="906" spans="1:14" x14ac:dyDescent="0.25">
      <c r="A906" s="195">
        <v>44369</v>
      </c>
      <c r="B906" s="196">
        <v>23</v>
      </c>
      <c r="C906" s="196">
        <v>6</v>
      </c>
      <c r="D906" s="196">
        <v>11</v>
      </c>
      <c r="F906" s="196">
        <v>4</v>
      </c>
      <c r="G906" s="196">
        <v>2</v>
      </c>
      <c r="J906" s="196">
        <v>2</v>
      </c>
      <c r="L906" s="193"/>
    </row>
    <row r="907" spans="1:14" x14ac:dyDescent="0.25">
      <c r="A907" s="195">
        <v>44370</v>
      </c>
      <c r="B907" s="196">
        <v>21</v>
      </c>
      <c r="C907" s="196">
        <v>6</v>
      </c>
      <c r="D907" s="196">
        <v>6</v>
      </c>
      <c r="F907" s="196">
        <v>2</v>
      </c>
      <c r="H907" s="196">
        <v>2</v>
      </c>
      <c r="L907" s="193"/>
    </row>
    <row r="908" spans="1:14" x14ac:dyDescent="0.25">
      <c r="A908" s="195">
        <v>44371</v>
      </c>
      <c r="B908" s="196">
        <v>30</v>
      </c>
      <c r="C908" s="196">
        <v>2</v>
      </c>
      <c r="D908" s="196">
        <v>3</v>
      </c>
      <c r="F908" s="196">
        <v>1</v>
      </c>
      <c r="L908" s="193"/>
    </row>
    <row r="909" spans="1:14" x14ac:dyDescent="0.25">
      <c r="A909" s="195">
        <v>44372</v>
      </c>
      <c r="B909" s="196">
        <v>34</v>
      </c>
      <c r="C909" s="196">
        <v>2</v>
      </c>
      <c r="D909" s="196">
        <v>2</v>
      </c>
      <c r="H909" s="196">
        <v>2</v>
      </c>
      <c r="L909" s="193"/>
    </row>
    <row r="910" spans="1:14" x14ac:dyDescent="0.25">
      <c r="A910" s="195">
        <v>44373</v>
      </c>
      <c r="B910" s="196">
        <v>62</v>
      </c>
      <c r="D910" s="196">
        <v>10</v>
      </c>
      <c r="H910" s="196">
        <v>1</v>
      </c>
      <c r="I910" s="196">
        <v>2</v>
      </c>
      <c r="L910" s="193"/>
    </row>
    <row r="911" spans="1:14" x14ac:dyDescent="0.25">
      <c r="A911" s="195">
        <v>44374</v>
      </c>
      <c r="B911" s="196">
        <v>98</v>
      </c>
      <c r="C911" s="196">
        <v>3</v>
      </c>
      <c r="D911" s="196">
        <v>5</v>
      </c>
      <c r="H911" s="196">
        <v>1</v>
      </c>
      <c r="K911" s="196">
        <v>2</v>
      </c>
      <c r="L911" s="193" t="s">
        <v>26</v>
      </c>
      <c r="M911" s="196">
        <v>2</v>
      </c>
      <c r="N911" s="198" t="s">
        <v>74</v>
      </c>
    </row>
    <row r="912" spans="1:14" x14ac:dyDescent="0.25">
      <c r="A912" s="195">
        <v>44375</v>
      </c>
      <c r="B912" s="196">
        <v>34</v>
      </c>
      <c r="D912" s="196">
        <v>16</v>
      </c>
      <c r="F912" s="196">
        <v>2</v>
      </c>
      <c r="G912" s="196">
        <v>6</v>
      </c>
      <c r="J912" s="196">
        <v>4</v>
      </c>
      <c r="K912" s="196">
        <v>1</v>
      </c>
      <c r="L912" s="193" t="s">
        <v>47</v>
      </c>
    </row>
    <row r="913" spans="1:16" x14ac:dyDescent="0.25">
      <c r="A913" s="195">
        <v>44376</v>
      </c>
      <c r="B913" s="196">
        <v>32</v>
      </c>
      <c r="C913" s="196">
        <v>5</v>
      </c>
      <c r="D913" s="196">
        <v>9</v>
      </c>
      <c r="F913" s="196">
        <v>3</v>
      </c>
      <c r="J913" s="196">
        <v>3</v>
      </c>
      <c r="K913" s="196">
        <v>1</v>
      </c>
      <c r="L913" s="193" t="s">
        <v>26</v>
      </c>
    </row>
    <row r="914" spans="1:16" x14ac:dyDescent="0.25">
      <c r="A914" s="195">
        <v>44377</v>
      </c>
      <c r="B914" s="196">
        <v>30</v>
      </c>
      <c r="C914" s="196">
        <v>8</v>
      </c>
      <c r="D914" s="196">
        <v>4</v>
      </c>
      <c r="F914" s="196">
        <v>2</v>
      </c>
      <c r="J914" s="196">
        <v>2</v>
      </c>
      <c r="L914" s="193"/>
    </row>
    <row r="915" spans="1:16" x14ac:dyDescent="0.25">
      <c r="A915" s="195">
        <v>44378</v>
      </c>
      <c r="B915" s="196">
        <v>22</v>
      </c>
      <c r="C915" s="196">
        <v>10</v>
      </c>
      <c r="D915" s="196">
        <v>12</v>
      </c>
      <c r="G915" s="196">
        <v>2</v>
      </c>
      <c r="L915" s="193"/>
    </row>
    <row r="916" spans="1:16" x14ac:dyDescent="0.25">
      <c r="A916" s="195">
        <v>44379</v>
      </c>
      <c r="B916" s="196">
        <v>27</v>
      </c>
      <c r="C916" s="196">
        <v>2</v>
      </c>
      <c r="D916" s="196">
        <v>3</v>
      </c>
      <c r="K916" s="196">
        <v>1</v>
      </c>
      <c r="L916" s="193" t="s">
        <v>28</v>
      </c>
    </row>
    <row r="917" spans="1:16" x14ac:dyDescent="0.25">
      <c r="A917" s="195">
        <v>44380</v>
      </c>
      <c r="B917" s="196">
        <v>27</v>
      </c>
      <c r="C917" s="196">
        <v>3</v>
      </c>
      <c r="D917" s="196">
        <v>4</v>
      </c>
      <c r="H917" s="196">
        <v>1</v>
      </c>
      <c r="J917" s="196">
        <v>1</v>
      </c>
      <c r="L917" s="193"/>
    </row>
    <row r="918" spans="1:16" x14ac:dyDescent="0.25">
      <c r="A918" s="195">
        <v>44381</v>
      </c>
      <c r="B918" s="196">
        <v>25</v>
      </c>
      <c r="D918" s="196">
        <v>7</v>
      </c>
      <c r="H918" s="196">
        <v>1</v>
      </c>
      <c r="L918" s="193"/>
    </row>
    <row r="919" spans="1:16" x14ac:dyDescent="0.25">
      <c r="A919" s="195">
        <v>44382</v>
      </c>
      <c r="B919" s="196">
        <v>33</v>
      </c>
      <c r="D919" s="196">
        <v>15</v>
      </c>
      <c r="F919" s="196">
        <v>7</v>
      </c>
      <c r="G919" s="196">
        <v>8</v>
      </c>
      <c r="K919" s="196">
        <v>1</v>
      </c>
      <c r="L919" s="193" t="s">
        <v>47</v>
      </c>
    </row>
    <row r="920" spans="1:16" x14ac:dyDescent="0.25">
      <c r="A920" s="195">
        <v>44383</v>
      </c>
      <c r="B920" s="196">
        <v>40</v>
      </c>
      <c r="C920" s="196">
        <v>8</v>
      </c>
      <c r="D920" s="196">
        <v>6</v>
      </c>
      <c r="F920" s="196">
        <v>6</v>
      </c>
      <c r="J920" s="196">
        <v>2</v>
      </c>
      <c r="K920" s="196">
        <v>1</v>
      </c>
      <c r="L920" s="193" t="s">
        <v>29</v>
      </c>
    </row>
    <row r="921" spans="1:16" x14ac:dyDescent="0.25">
      <c r="A921" s="195">
        <v>44384</v>
      </c>
      <c r="B921" s="196">
        <v>20</v>
      </c>
      <c r="C921" s="196">
        <v>4</v>
      </c>
      <c r="D921" s="196">
        <v>6</v>
      </c>
      <c r="I921" s="196">
        <v>2</v>
      </c>
      <c r="J921" s="196">
        <v>2</v>
      </c>
      <c r="L921" s="193"/>
    </row>
    <row r="922" spans="1:16" x14ac:dyDescent="0.25">
      <c r="A922" s="195">
        <v>44385</v>
      </c>
      <c r="B922" s="196">
        <v>7</v>
      </c>
      <c r="C922" s="196">
        <v>11</v>
      </c>
      <c r="D922" s="196">
        <v>4</v>
      </c>
      <c r="K922" s="196">
        <v>1</v>
      </c>
      <c r="L922" s="193" t="s">
        <v>47</v>
      </c>
    </row>
    <row r="923" spans="1:16" x14ac:dyDescent="0.25">
      <c r="A923" s="195">
        <v>44386</v>
      </c>
      <c r="B923" s="196">
        <v>10</v>
      </c>
      <c r="C923" s="196">
        <v>8</v>
      </c>
      <c r="D923" s="196">
        <v>5</v>
      </c>
      <c r="J923" s="196">
        <v>1</v>
      </c>
      <c r="L923" s="193"/>
    </row>
    <row r="924" spans="1:16" x14ac:dyDescent="0.25">
      <c r="A924" s="195">
        <v>44387</v>
      </c>
      <c r="B924" s="196">
        <v>35</v>
      </c>
      <c r="C924" s="196">
        <v>17</v>
      </c>
      <c r="D924" s="196">
        <v>6</v>
      </c>
      <c r="G924" s="196">
        <v>4</v>
      </c>
      <c r="L924" s="193"/>
    </row>
    <row r="925" spans="1:16" x14ac:dyDescent="0.25">
      <c r="A925" s="195">
        <v>44388</v>
      </c>
      <c r="B925" s="196">
        <v>40</v>
      </c>
      <c r="C925" s="196">
        <v>16</v>
      </c>
      <c r="D925" s="196">
        <v>10</v>
      </c>
      <c r="L925" s="193"/>
    </row>
    <row r="926" spans="1:16" x14ac:dyDescent="0.25">
      <c r="A926" s="195">
        <v>44389</v>
      </c>
      <c r="B926" s="196">
        <v>48</v>
      </c>
      <c r="C926" s="196">
        <v>11</v>
      </c>
      <c r="D926" s="196">
        <v>14</v>
      </c>
      <c r="F926" s="196">
        <v>2</v>
      </c>
      <c r="G926" s="196">
        <v>2</v>
      </c>
      <c r="H926" s="196">
        <v>4</v>
      </c>
      <c r="K926" s="196">
        <v>2</v>
      </c>
      <c r="L926" s="193" t="s">
        <v>28</v>
      </c>
      <c r="M926" s="196">
        <v>2</v>
      </c>
      <c r="N926" s="198" t="s">
        <v>443</v>
      </c>
    </row>
    <row r="927" spans="1:16" x14ac:dyDescent="0.25">
      <c r="A927" s="195">
        <v>44391</v>
      </c>
      <c r="B927" s="196">
        <v>29</v>
      </c>
      <c r="C927" s="196">
        <v>8</v>
      </c>
      <c r="D927" s="196">
        <v>16</v>
      </c>
      <c r="F927" s="196">
        <v>8</v>
      </c>
      <c r="J927" s="196">
        <v>4</v>
      </c>
      <c r="L927" s="193"/>
    </row>
    <row r="928" spans="1:16" x14ac:dyDescent="0.25">
      <c r="A928" s="195">
        <v>44392</v>
      </c>
      <c r="B928" s="196">
        <v>35</v>
      </c>
      <c r="C928" s="196">
        <v>4</v>
      </c>
      <c r="D928" s="196">
        <v>3</v>
      </c>
      <c r="K928" s="196">
        <v>1</v>
      </c>
      <c r="L928" s="193" t="s">
        <v>26</v>
      </c>
      <c r="M928" s="196">
        <v>1</v>
      </c>
      <c r="N928" s="198" t="s">
        <v>204</v>
      </c>
      <c r="O928" s="196">
        <v>7</v>
      </c>
      <c r="P928" s="198" t="s">
        <v>43</v>
      </c>
    </row>
    <row r="929" spans="1:18" x14ac:dyDescent="0.25">
      <c r="A929" s="195">
        <v>44393</v>
      </c>
      <c r="B929" s="196">
        <v>40</v>
      </c>
      <c r="C929" s="196">
        <v>10</v>
      </c>
      <c r="D929" s="196">
        <v>7</v>
      </c>
      <c r="F929" s="196">
        <v>2</v>
      </c>
      <c r="H929" s="196">
        <v>2</v>
      </c>
      <c r="J929" s="196">
        <v>9</v>
      </c>
      <c r="K929" s="196">
        <v>1</v>
      </c>
      <c r="L929" s="193" t="s">
        <v>26</v>
      </c>
    </row>
    <row r="930" spans="1:18" x14ac:dyDescent="0.25">
      <c r="A930" s="195">
        <v>44394</v>
      </c>
      <c r="B930" s="196">
        <v>33</v>
      </c>
      <c r="C930" s="196">
        <v>13</v>
      </c>
      <c r="D930" s="196">
        <v>7</v>
      </c>
      <c r="G930" s="196">
        <v>1</v>
      </c>
      <c r="H930" s="196">
        <v>1</v>
      </c>
      <c r="J930" s="196">
        <v>1</v>
      </c>
      <c r="K930" s="196">
        <v>1</v>
      </c>
      <c r="L930" s="193" t="s">
        <v>19</v>
      </c>
    </row>
    <row r="931" spans="1:18" x14ac:dyDescent="0.25">
      <c r="A931" s="195">
        <v>44395</v>
      </c>
      <c r="B931" s="196">
        <v>71</v>
      </c>
      <c r="C931" s="196">
        <v>11</v>
      </c>
      <c r="D931" s="196">
        <v>8</v>
      </c>
      <c r="F931" s="196">
        <v>2</v>
      </c>
      <c r="G931" s="196">
        <v>2</v>
      </c>
      <c r="J931" s="196">
        <v>1</v>
      </c>
      <c r="K931" s="196">
        <v>2</v>
      </c>
      <c r="L931" s="193" t="s">
        <v>47</v>
      </c>
      <c r="M931" s="196">
        <v>3</v>
      </c>
      <c r="N931" s="198" t="s">
        <v>204</v>
      </c>
    </row>
    <row r="932" spans="1:18" x14ac:dyDescent="0.25">
      <c r="A932" s="195">
        <v>44396</v>
      </c>
      <c r="B932" s="196">
        <v>42</v>
      </c>
      <c r="C932" s="196">
        <v>12</v>
      </c>
      <c r="D932" s="196">
        <v>18</v>
      </c>
      <c r="G932" s="196">
        <v>3</v>
      </c>
      <c r="J932" s="196">
        <v>5</v>
      </c>
      <c r="K932" s="196">
        <v>3</v>
      </c>
      <c r="L932" s="193" t="s">
        <v>26</v>
      </c>
      <c r="M932" s="196">
        <v>4</v>
      </c>
      <c r="N932" s="198" t="s">
        <v>47</v>
      </c>
      <c r="O932" s="196">
        <v>4</v>
      </c>
      <c r="P932" s="198" t="s">
        <v>204</v>
      </c>
      <c r="Q932" s="196">
        <v>1</v>
      </c>
      <c r="R932" s="198" t="s">
        <v>85</v>
      </c>
    </row>
    <row r="933" spans="1:18" x14ac:dyDescent="0.25">
      <c r="A933" s="195">
        <v>44397</v>
      </c>
      <c r="B933" s="196">
        <v>25</v>
      </c>
      <c r="C933" s="196">
        <v>14</v>
      </c>
      <c r="D933" s="196">
        <v>5</v>
      </c>
      <c r="E933" s="196">
        <v>2</v>
      </c>
      <c r="F933" s="196">
        <v>7</v>
      </c>
      <c r="G933" s="196">
        <v>4</v>
      </c>
      <c r="J933" s="196">
        <v>12</v>
      </c>
      <c r="K933" s="196">
        <v>1</v>
      </c>
      <c r="L933" s="193" t="s">
        <v>47</v>
      </c>
    </row>
    <row r="934" spans="1:18" x14ac:dyDescent="0.25">
      <c r="A934" s="195">
        <v>44398</v>
      </c>
      <c r="B934" s="196">
        <v>36</v>
      </c>
      <c r="C934" s="196">
        <v>30</v>
      </c>
      <c r="D934" s="196">
        <v>4</v>
      </c>
      <c r="G934" s="196">
        <v>1</v>
      </c>
      <c r="J934" s="196">
        <v>8</v>
      </c>
      <c r="L934" s="193"/>
    </row>
    <row r="935" spans="1:18" x14ac:dyDescent="0.25">
      <c r="A935" s="195">
        <v>44399</v>
      </c>
      <c r="B935" s="196">
        <v>18</v>
      </c>
      <c r="C935" s="196">
        <v>28</v>
      </c>
      <c r="D935" s="196">
        <v>11</v>
      </c>
      <c r="F935" s="196">
        <v>3</v>
      </c>
      <c r="K935" s="196">
        <v>3</v>
      </c>
      <c r="L935" s="193" t="s">
        <v>47</v>
      </c>
      <c r="M935" s="196">
        <v>2</v>
      </c>
      <c r="N935" s="198" t="s">
        <v>28</v>
      </c>
    </row>
    <row r="936" spans="1:18" x14ac:dyDescent="0.25">
      <c r="A936" s="195">
        <v>44400</v>
      </c>
      <c r="B936" s="196">
        <v>25</v>
      </c>
      <c r="C936" s="196">
        <v>15</v>
      </c>
      <c r="D936" s="196">
        <v>8</v>
      </c>
      <c r="F936" s="196">
        <v>1</v>
      </c>
      <c r="J936" s="196">
        <v>4</v>
      </c>
      <c r="K936" s="196">
        <v>2</v>
      </c>
      <c r="L936" s="193" t="s">
        <v>47</v>
      </c>
      <c r="M936" s="196">
        <v>2</v>
      </c>
      <c r="N936" s="198" t="s">
        <v>28</v>
      </c>
    </row>
    <row r="937" spans="1:18" x14ac:dyDescent="0.25">
      <c r="A937" s="195">
        <v>44401</v>
      </c>
      <c r="B937" s="196">
        <v>36</v>
      </c>
      <c r="C937" s="196">
        <v>17</v>
      </c>
      <c r="D937" s="196">
        <v>5</v>
      </c>
      <c r="F937" s="196">
        <v>1</v>
      </c>
      <c r="G937" s="196">
        <v>4</v>
      </c>
      <c r="L937" s="193"/>
    </row>
    <row r="938" spans="1:18" x14ac:dyDescent="0.25">
      <c r="A938" s="195">
        <v>44402</v>
      </c>
      <c r="B938" s="196">
        <v>25</v>
      </c>
      <c r="C938" s="196">
        <v>10</v>
      </c>
      <c r="D938" s="196">
        <v>11</v>
      </c>
      <c r="G938" s="196">
        <v>4</v>
      </c>
      <c r="H938" s="196">
        <v>5</v>
      </c>
      <c r="K938" s="196">
        <v>2</v>
      </c>
      <c r="L938" s="193" t="s">
        <v>47</v>
      </c>
      <c r="M938" s="196">
        <v>4</v>
      </c>
      <c r="N938" s="198" t="s">
        <v>204</v>
      </c>
    </row>
    <row r="939" spans="1:18" x14ac:dyDescent="0.25">
      <c r="A939" s="195">
        <v>44403</v>
      </c>
      <c r="B939" s="196">
        <v>17</v>
      </c>
      <c r="C939" s="196">
        <v>21</v>
      </c>
      <c r="D939" s="196">
        <v>4</v>
      </c>
      <c r="F939" s="196">
        <v>5</v>
      </c>
      <c r="G939" s="196">
        <v>10</v>
      </c>
      <c r="J939" s="196">
        <v>6</v>
      </c>
      <c r="K939" s="196">
        <v>1</v>
      </c>
      <c r="L939" s="193" t="s">
        <v>47</v>
      </c>
    </row>
    <row r="940" spans="1:18" x14ac:dyDescent="0.25">
      <c r="A940" s="195">
        <v>44404</v>
      </c>
      <c r="B940" s="196">
        <v>43</v>
      </c>
      <c r="C940" s="196">
        <v>24</v>
      </c>
      <c r="D940" s="196">
        <v>26</v>
      </c>
      <c r="F940" s="196">
        <v>6</v>
      </c>
      <c r="G940" s="196">
        <v>5</v>
      </c>
      <c r="J940" s="196">
        <v>2</v>
      </c>
      <c r="L940" s="193"/>
    </row>
    <row r="941" spans="1:18" x14ac:dyDescent="0.25">
      <c r="A941" s="195">
        <v>44405</v>
      </c>
      <c r="B941" s="196">
        <v>38</v>
      </c>
      <c r="C941" s="196">
        <v>7</v>
      </c>
      <c r="D941" s="196">
        <v>18</v>
      </c>
      <c r="G941" s="196">
        <v>5</v>
      </c>
      <c r="H941" s="196">
        <v>2</v>
      </c>
      <c r="I941" s="196">
        <v>4</v>
      </c>
      <c r="K941" s="196">
        <v>1</v>
      </c>
      <c r="L941" s="193" t="s">
        <v>19</v>
      </c>
    </row>
    <row r="942" spans="1:18" x14ac:dyDescent="0.25">
      <c r="A942" s="195">
        <v>44406</v>
      </c>
      <c r="B942" s="196">
        <v>23</v>
      </c>
      <c r="C942" s="196">
        <v>10</v>
      </c>
      <c r="D942" s="196">
        <v>8</v>
      </c>
      <c r="G942" s="196">
        <v>12</v>
      </c>
      <c r="H942" s="196">
        <v>1</v>
      </c>
      <c r="I942" s="196">
        <v>2</v>
      </c>
      <c r="J942" s="196">
        <v>2</v>
      </c>
      <c r="K942" s="196">
        <v>2</v>
      </c>
      <c r="L942" s="193" t="s">
        <v>443</v>
      </c>
      <c r="M942" s="196">
        <v>2</v>
      </c>
      <c r="N942" s="198" t="s">
        <v>26</v>
      </c>
    </row>
    <row r="943" spans="1:18" x14ac:dyDescent="0.25">
      <c r="A943" s="195">
        <v>44407</v>
      </c>
      <c r="B943" s="196">
        <v>28</v>
      </c>
      <c r="C943" s="196">
        <v>6</v>
      </c>
      <c r="D943" s="196">
        <v>9</v>
      </c>
      <c r="F943" s="196">
        <v>6</v>
      </c>
      <c r="G943" s="196">
        <v>4</v>
      </c>
      <c r="J943" s="196">
        <v>4</v>
      </c>
      <c r="K943" s="196">
        <v>7</v>
      </c>
      <c r="L943" s="193" t="s">
        <v>43</v>
      </c>
    </row>
    <row r="944" spans="1:18" x14ac:dyDescent="0.25">
      <c r="A944" s="195">
        <v>44408</v>
      </c>
      <c r="B944" s="196">
        <v>15</v>
      </c>
      <c r="C944" s="196">
        <v>7</v>
      </c>
      <c r="D944" s="196">
        <v>4</v>
      </c>
      <c r="G944" s="196">
        <v>2</v>
      </c>
      <c r="H944" s="196">
        <v>4</v>
      </c>
      <c r="I944" s="196">
        <v>2</v>
      </c>
      <c r="K944" s="196">
        <v>1</v>
      </c>
      <c r="L944" s="193" t="s">
        <v>22</v>
      </c>
    </row>
    <row r="945" spans="1:14" x14ac:dyDescent="0.25">
      <c r="A945" s="195">
        <v>44409</v>
      </c>
      <c r="B945" s="196">
        <v>46</v>
      </c>
      <c r="C945" s="196">
        <v>32</v>
      </c>
      <c r="D945" s="196">
        <v>3</v>
      </c>
      <c r="G945" s="196">
        <v>4</v>
      </c>
      <c r="J945" s="196">
        <v>2</v>
      </c>
      <c r="K945" s="196">
        <v>1</v>
      </c>
      <c r="L945" s="193" t="s">
        <v>47</v>
      </c>
    </row>
    <row r="946" spans="1:14" x14ac:dyDescent="0.25">
      <c r="A946" s="195">
        <v>44410</v>
      </c>
      <c r="B946" s="196">
        <v>44</v>
      </c>
      <c r="C946" s="196">
        <v>23</v>
      </c>
      <c r="D946" s="196">
        <v>13</v>
      </c>
      <c r="G946" s="196">
        <v>20</v>
      </c>
      <c r="J946" s="196">
        <v>3</v>
      </c>
      <c r="K946" s="196">
        <v>2</v>
      </c>
      <c r="L946" s="193" t="s">
        <v>28</v>
      </c>
      <c r="M946" s="196">
        <v>2</v>
      </c>
      <c r="N946" s="198" t="s">
        <v>26</v>
      </c>
    </row>
    <row r="947" spans="1:14" x14ac:dyDescent="0.25">
      <c r="A947" s="195">
        <v>44411</v>
      </c>
      <c r="B947" s="196">
        <v>45</v>
      </c>
      <c r="C947" s="196">
        <v>24</v>
      </c>
      <c r="D947" s="196">
        <v>13</v>
      </c>
      <c r="F947" s="196">
        <v>2</v>
      </c>
      <c r="G947" s="196">
        <v>2</v>
      </c>
      <c r="H947" s="196">
        <v>3</v>
      </c>
      <c r="J947" s="196">
        <v>4</v>
      </c>
      <c r="K947" s="196">
        <v>5</v>
      </c>
      <c r="L947" s="193" t="s">
        <v>28</v>
      </c>
      <c r="M947" s="196">
        <v>2</v>
      </c>
      <c r="N947" s="198" t="s">
        <v>47</v>
      </c>
    </row>
    <row r="948" spans="1:14" x14ac:dyDescent="0.25">
      <c r="A948" s="195">
        <v>44412</v>
      </c>
      <c r="B948" s="196">
        <v>52</v>
      </c>
      <c r="C948" s="196">
        <v>38</v>
      </c>
      <c r="D948" s="196">
        <v>12</v>
      </c>
      <c r="E948" s="196">
        <v>1</v>
      </c>
      <c r="F948" s="196">
        <v>1</v>
      </c>
      <c r="G948" s="196">
        <v>7</v>
      </c>
      <c r="J948" s="196">
        <v>7</v>
      </c>
      <c r="K948" s="196">
        <v>1</v>
      </c>
      <c r="L948" s="193" t="s">
        <v>43</v>
      </c>
    </row>
    <row r="949" spans="1:14" x14ac:dyDescent="0.25">
      <c r="A949" s="195">
        <v>44413</v>
      </c>
      <c r="B949" s="196">
        <v>28</v>
      </c>
      <c r="C949" s="196">
        <v>12</v>
      </c>
      <c r="D949" s="196">
        <v>4</v>
      </c>
      <c r="G949" s="196">
        <v>3</v>
      </c>
      <c r="J949" s="196">
        <v>2</v>
      </c>
      <c r="K949" s="196">
        <v>1</v>
      </c>
      <c r="L949" s="193" t="s">
        <v>28</v>
      </c>
    </row>
    <row r="950" spans="1:14" x14ac:dyDescent="0.25">
      <c r="A950" s="195">
        <v>44414</v>
      </c>
      <c r="B950" s="196">
        <v>17</v>
      </c>
      <c r="C950" s="196">
        <v>6</v>
      </c>
      <c r="D950" s="196">
        <v>5</v>
      </c>
      <c r="G950" s="196">
        <v>5</v>
      </c>
      <c r="J950" s="196">
        <v>2</v>
      </c>
      <c r="L950" s="193"/>
    </row>
    <row r="951" spans="1:14" x14ac:dyDescent="0.25">
      <c r="A951" s="195">
        <v>44415</v>
      </c>
      <c r="B951" s="196">
        <v>27</v>
      </c>
      <c r="C951" s="196">
        <v>13</v>
      </c>
      <c r="D951" s="196">
        <v>7</v>
      </c>
      <c r="F951" s="196">
        <v>2</v>
      </c>
      <c r="G951" s="196">
        <v>4</v>
      </c>
      <c r="H951" s="196">
        <v>1</v>
      </c>
      <c r="K951" s="196">
        <v>1</v>
      </c>
      <c r="L951" s="193" t="s">
        <v>443</v>
      </c>
    </row>
    <row r="952" spans="1:14" x14ac:dyDescent="0.25">
      <c r="A952" s="195">
        <v>44416</v>
      </c>
      <c r="B952" s="196">
        <v>55</v>
      </c>
      <c r="C952" s="196">
        <v>15</v>
      </c>
      <c r="D952" s="196">
        <v>11</v>
      </c>
      <c r="H952" s="196">
        <v>1</v>
      </c>
      <c r="J952" s="196">
        <v>11</v>
      </c>
      <c r="K952" s="196">
        <v>1</v>
      </c>
      <c r="L952" s="193" t="s">
        <v>111</v>
      </c>
      <c r="M952" s="196">
        <v>1</v>
      </c>
      <c r="N952" s="198" t="s">
        <v>79</v>
      </c>
    </row>
    <row r="953" spans="1:14" x14ac:dyDescent="0.25">
      <c r="A953" s="195">
        <v>44417</v>
      </c>
      <c r="B953" s="196">
        <v>38</v>
      </c>
      <c r="C953" s="196">
        <v>36</v>
      </c>
      <c r="D953" s="196">
        <v>17</v>
      </c>
      <c r="G953" s="196">
        <v>12</v>
      </c>
      <c r="H953" s="196">
        <v>2</v>
      </c>
      <c r="J953" s="196">
        <v>2</v>
      </c>
      <c r="K953" s="196">
        <v>8</v>
      </c>
      <c r="L953" s="193" t="s">
        <v>47</v>
      </c>
      <c r="M953" s="196">
        <v>2</v>
      </c>
      <c r="N953" s="198" t="s">
        <v>603</v>
      </c>
    </row>
    <row r="954" spans="1:14" x14ac:dyDescent="0.25">
      <c r="A954" s="195">
        <v>44418</v>
      </c>
      <c r="B954" s="196">
        <v>65</v>
      </c>
      <c r="C954" s="196">
        <v>33</v>
      </c>
      <c r="D954" s="196">
        <v>23</v>
      </c>
      <c r="G954" s="196">
        <v>4</v>
      </c>
      <c r="J954" s="196">
        <v>10</v>
      </c>
      <c r="K954" s="196">
        <v>3</v>
      </c>
      <c r="L954" s="193" t="s">
        <v>121</v>
      </c>
      <c r="M954" s="196">
        <v>5</v>
      </c>
      <c r="N954" s="198" t="s">
        <v>47</v>
      </c>
    </row>
    <row r="955" spans="1:14" x14ac:dyDescent="0.25">
      <c r="A955" s="195">
        <v>44419</v>
      </c>
      <c r="B955" s="196">
        <v>71</v>
      </c>
      <c r="C955" s="196">
        <v>29</v>
      </c>
      <c r="D955" s="196">
        <v>19</v>
      </c>
      <c r="F955" s="196">
        <v>5</v>
      </c>
      <c r="G955" s="196">
        <v>10</v>
      </c>
      <c r="J955" s="196">
        <v>8</v>
      </c>
      <c r="L955" s="193"/>
    </row>
    <row r="956" spans="1:14" x14ac:dyDescent="0.25">
      <c r="A956" s="195">
        <v>44420</v>
      </c>
      <c r="B956" s="196">
        <v>69</v>
      </c>
      <c r="C956" s="196">
        <v>30</v>
      </c>
      <c r="D956" s="196">
        <v>15</v>
      </c>
      <c r="F956" s="196">
        <v>2</v>
      </c>
      <c r="G956" s="196">
        <v>7</v>
      </c>
      <c r="H956" s="196">
        <v>1</v>
      </c>
      <c r="K956" s="196">
        <v>1</v>
      </c>
      <c r="L956" s="193" t="s">
        <v>47</v>
      </c>
    </row>
    <row r="957" spans="1:14" x14ac:dyDescent="0.25">
      <c r="A957" s="195">
        <v>44421</v>
      </c>
      <c r="B957" s="196">
        <v>45</v>
      </c>
      <c r="C957" s="196">
        <v>6</v>
      </c>
      <c r="H957" s="196">
        <v>1</v>
      </c>
      <c r="J957" s="196">
        <v>2</v>
      </c>
      <c r="K957" s="196">
        <v>1</v>
      </c>
      <c r="L957" s="193" t="s">
        <v>28</v>
      </c>
      <c r="M957" s="196">
        <v>8</v>
      </c>
      <c r="N957" s="198" t="s">
        <v>443</v>
      </c>
    </row>
    <row r="958" spans="1:14" x14ac:dyDescent="0.25">
      <c r="A958" s="195">
        <v>44422</v>
      </c>
      <c r="B958" s="196">
        <v>71</v>
      </c>
      <c r="C958" s="196">
        <v>16</v>
      </c>
      <c r="D958" s="196">
        <v>5</v>
      </c>
      <c r="J958" s="196">
        <v>9</v>
      </c>
      <c r="K958" s="196">
        <v>1</v>
      </c>
      <c r="L958" s="193" t="s">
        <v>47</v>
      </c>
    </row>
    <row r="959" spans="1:14" x14ac:dyDescent="0.25">
      <c r="A959" s="195">
        <v>44423</v>
      </c>
      <c r="B959" s="196">
        <v>75</v>
      </c>
      <c r="C959" s="196">
        <v>30</v>
      </c>
      <c r="D959" s="196">
        <v>6</v>
      </c>
      <c r="H959" s="196">
        <v>1</v>
      </c>
      <c r="J959" s="196">
        <v>1</v>
      </c>
      <c r="L959" s="193"/>
    </row>
    <row r="960" spans="1:14" x14ac:dyDescent="0.25">
      <c r="A960" s="195">
        <v>44424</v>
      </c>
      <c r="B960" s="196">
        <v>82</v>
      </c>
      <c r="C960" s="196">
        <v>44</v>
      </c>
      <c r="D960" s="196">
        <v>15</v>
      </c>
      <c r="F960" s="196">
        <v>2</v>
      </c>
      <c r="G960" s="196">
        <v>16</v>
      </c>
      <c r="H960" s="196">
        <v>3</v>
      </c>
      <c r="K960" s="196">
        <v>1</v>
      </c>
      <c r="L960" s="193" t="s">
        <v>28</v>
      </c>
    </row>
    <row r="961" spans="1:16" x14ac:dyDescent="0.25">
      <c r="A961" s="195">
        <v>44425</v>
      </c>
      <c r="B961" s="196">
        <v>104</v>
      </c>
      <c r="C961" s="196">
        <v>40</v>
      </c>
      <c r="D961" s="196">
        <v>33</v>
      </c>
      <c r="F961" s="196">
        <v>2</v>
      </c>
      <c r="G961" s="196">
        <v>2</v>
      </c>
      <c r="H961" s="196">
        <v>2</v>
      </c>
      <c r="J961" s="196">
        <v>3</v>
      </c>
      <c r="L961" s="193"/>
    </row>
    <row r="962" spans="1:16" x14ac:dyDescent="0.25">
      <c r="A962" s="195">
        <v>44426</v>
      </c>
      <c r="B962" s="196">
        <v>93</v>
      </c>
      <c r="C962" s="196">
        <v>30</v>
      </c>
      <c r="D962" s="196">
        <v>10</v>
      </c>
      <c r="F962" s="196">
        <v>4</v>
      </c>
      <c r="G962" s="196">
        <v>15</v>
      </c>
      <c r="H962" s="196">
        <v>2</v>
      </c>
      <c r="K962" s="196">
        <v>1</v>
      </c>
      <c r="L962" s="193" t="s">
        <v>29</v>
      </c>
    </row>
    <row r="963" spans="1:16" x14ac:dyDescent="0.25">
      <c r="A963" s="195">
        <v>44427</v>
      </c>
      <c r="B963" s="196">
        <v>54</v>
      </c>
      <c r="C963" s="196">
        <v>18</v>
      </c>
      <c r="D963" s="196">
        <v>14</v>
      </c>
      <c r="F963" s="196">
        <v>1</v>
      </c>
      <c r="J963" s="196">
        <v>20</v>
      </c>
      <c r="K963" s="196">
        <v>1</v>
      </c>
      <c r="L963" s="193" t="s">
        <v>47</v>
      </c>
    </row>
    <row r="964" spans="1:16" x14ac:dyDescent="0.25">
      <c r="A964" s="195">
        <v>44428</v>
      </c>
      <c r="B964" s="196">
        <v>78</v>
      </c>
      <c r="C964" s="196">
        <v>19</v>
      </c>
      <c r="D964" s="196">
        <v>12</v>
      </c>
      <c r="G964" s="196">
        <v>1</v>
      </c>
      <c r="J964" s="196">
        <v>4</v>
      </c>
      <c r="L964" s="193"/>
    </row>
    <row r="965" spans="1:16" x14ac:dyDescent="0.25">
      <c r="A965" s="195">
        <v>44429</v>
      </c>
      <c r="B965" s="196">
        <v>51</v>
      </c>
      <c r="C965" s="196">
        <v>7</v>
      </c>
      <c r="D965" s="196">
        <v>5</v>
      </c>
      <c r="G965" s="196">
        <v>7</v>
      </c>
      <c r="H965" s="196">
        <v>2</v>
      </c>
      <c r="L965" s="193"/>
    </row>
    <row r="966" spans="1:16" x14ac:dyDescent="0.25">
      <c r="A966" s="195">
        <v>44430</v>
      </c>
      <c r="B966" s="196">
        <v>53</v>
      </c>
      <c r="C966" s="196">
        <v>19</v>
      </c>
      <c r="D966" s="196">
        <v>12</v>
      </c>
      <c r="K966" s="196">
        <v>2</v>
      </c>
      <c r="L966" s="193" t="s">
        <v>47</v>
      </c>
      <c r="M966" s="196">
        <v>2</v>
      </c>
      <c r="N966" s="198" t="s">
        <v>18</v>
      </c>
      <c r="O966" s="196">
        <v>2</v>
      </c>
      <c r="P966" s="198" t="s">
        <v>636</v>
      </c>
    </row>
    <row r="967" spans="1:16" x14ac:dyDescent="0.25">
      <c r="A967" s="195">
        <v>44431</v>
      </c>
      <c r="B967" s="196">
        <v>48</v>
      </c>
      <c r="C967" s="196">
        <v>12</v>
      </c>
      <c r="D967" s="196">
        <v>18</v>
      </c>
      <c r="E967" s="196">
        <v>2</v>
      </c>
      <c r="G967" s="196">
        <v>6</v>
      </c>
      <c r="J967" s="196">
        <v>6</v>
      </c>
      <c r="L967" s="193"/>
    </row>
    <row r="968" spans="1:16" x14ac:dyDescent="0.25">
      <c r="A968" s="195">
        <v>44432</v>
      </c>
      <c r="B968" s="196">
        <v>65</v>
      </c>
      <c r="C968" s="196">
        <v>8</v>
      </c>
      <c r="D968" s="196">
        <v>27</v>
      </c>
      <c r="K968" s="196">
        <v>2</v>
      </c>
      <c r="L968" s="193" t="s">
        <v>88</v>
      </c>
      <c r="M968" s="196">
        <v>2</v>
      </c>
      <c r="N968" s="198" t="s">
        <v>47</v>
      </c>
    </row>
    <row r="969" spans="1:16" x14ac:dyDescent="0.25">
      <c r="A969" s="195">
        <v>44433</v>
      </c>
      <c r="B969" s="196">
        <v>58</v>
      </c>
      <c r="C969" s="196">
        <v>22</v>
      </c>
      <c r="D969" s="196">
        <v>22</v>
      </c>
      <c r="F969" s="196">
        <v>2</v>
      </c>
      <c r="G969" s="196">
        <v>2</v>
      </c>
      <c r="J969" s="196">
        <v>4</v>
      </c>
      <c r="K969" s="196">
        <v>4</v>
      </c>
      <c r="L969" s="193" t="s">
        <v>47</v>
      </c>
      <c r="M969" s="196">
        <v>2</v>
      </c>
      <c r="N969" s="198" t="s">
        <v>69</v>
      </c>
    </row>
    <row r="970" spans="1:16" x14ac:dyDescent="0.25">
      <c r="A970" s="195">
        <v>44434</v>
      </c>
      <c r="B970" s="196">
        <v>73</v>
      </c>
      <c r="C970" s="196">
        <v>2</v>
      </c>
      <c r="D970" s="196">
        <v>24</v>
      </c>
      <c r="J970" s="196">
        <v>6</v>
      </c>
      <c r="K970" s="196">
        <v>1</v>
      </c>
      <c r="L970" s="193" t="s">
        <v>26</v>
      </c>
    </row>
    <row r="971" spans="1:16" x14ac:dyDescent="0.25">
      <c r="A971" s="195">
        <v>44435</v>
      </c>
      <c r="B971" s="196">
        <v>68</v>
      </c>
      <c r="C971" s="196">
        <v>10</v>
      </c>
      <c r="D971" s="196">
        <v>16</v>
      </c>
      <c r="J971" s="196">
        <v>2</v>
      </c>
      <c r="K971" s="196">
        <v>1</v>
      </c>
      <c r="L971" s="193" t="s">
        <v>18</v>
      </c>
    </row>
    <row r="972" spans="1:16" x14ac:dyDescent="0.25">
      <c r="A972" s="195">
        <v>44436</v>
      </c>
      <c r="B972" s="196">
        <v>63</v>
      </c>
      <c r="C972" s="196">
        <v>11</v>
      </c>
      <c r="D972" s="196">
        <v>20</v>
      </c>
      <c r="G972" s="196">
        <v>1</v>
      </c>
      <c r="H972" s="196">
        <v>1</v>
      </c>
      <c r="J972" s="196">
        <v>1</v>
      </c>
      <c r="K972" s="196">
        <v>1</v>
      </c>
      <c r="L972" s="193" t="s">
        <v>26</v>
      </c>
    </row>
    <row r="973" spans="1:16" x14ac:dyDescent="0.25">
      <c r="A973" s="195">
        <v>44437</v>
      </c>
      <c r="B973" s="196">
        <v>69</v>
      </c>
      <c r="C973" s="196">
        <v>10</v>
      </c>
      <c r="D973" s="196">
        <v>5</v>
      </c>
      <c r="E973" s="196">
        <v>1</v>
      </c>
      <c r="J973" s="196">
        <v>1</v>
      </c>
      <c r="L973" s="193"/>
    </row>
    <row r="974" spans="1:16" x14ac:dyDescent="0.25">
      <c r="A974" s="195">
        <v>44438</v>
      </c>
      <c r="B974" s="196">
        <v>27</v>
      </c>
      <c r="C974" s="196">
        <v>8</v>
      </c>
      <c r="D974" s="196">
        <v>21</v>
      </c>
      <c r="F974" s="196">
        <v>1</v>
      </c>
      <c r="G974" s="196">
        <v>5</v>
      </c>
      <c r="L974" s="193"/>
    </row>
    <row r="975" spans="1:16" x14ac:dyDescent="0.25">
      <c r="A975" s="195">
        <v>44439</v>
      </c>
      <c r="B975" s="196">
        <v>40</v>
      </c>
      <c r="C975" s="196">
        <v>6</v>
      </c>
      <c r="D975" s="196">
        <v>37</v>
      </c>
      <c r="G975" s="196">
        <v>5</v>
      </c>
      <c r="H975" s="196">
        <v>2</v>
      </c>
      <c r="L975" s="193"/>
    </row>
    <row r="976" spans="1:16" x14ac:dyDescent="0.25">
      <c r="A976" s="195">
        <v>44440</v>
      </c>
      <c r="B976" s="196">
        <v>25</v>
      </c>
      <c r="C976" s="196">
        <v>6</v>
      </c>
      <c r="D976" s="196">
        <v>17</v>
      </c>
      <c r="G976" s="196">
        <v>1</v>
      </c>
      <c r="L976" s="193"/>
    </row>
    <row r="977" spans="1:14" x14ac:dyDescent="0.25">
      <c r="A977" s="195">
        <v>44441</v>
      </c>
      <c r="B977" s="196">
        <v>14</v>
      </c>
      <c r="C977" s="196">
        <v>6</v>
      </c>
      <c r="D977" s="196">
        <v>29</v>
      </c>
      <c r="E977" s="196">
        <v>2</v>
      </c>
      <c r="F977" s="196">
        <v>3</v>
      </c>
      <c r="G977" s="196">
        <v>2</v>
      </c>
      <c r="K977" s="196">
        <v>1</v>
      </c>
      <c r="L977" s="193" t="s">
        <v>47</v>
      </c>
    </row>
    <row r="978" spans="1:14" x14ac:dyDescent="0.25">
      <c r="A978" s="195">
        <v>44442</v>
      </c>
      <c r="B978" s="196">
        <v>20</v>
      </c>
      <c r="C978" s="196">
        <v>10</v>
      </c>
      <c r="D978" s="196">
        <v>27</v>
      </c>
      <c r="J978" s="196">
        <v>2</v>
      </c>
      <c r="L978" s="193"/>
    </row>
    <row r="979" spans="1:14" x14ac:dyDescent="0.25">
      <c r="A979" s="195">
        <v>44443</v>
      </c>
      <c r="B979" s="196">
        <v>105</v>
      </c>
      <c r="C979" s="196">
        <v>6</v>
      </c>
      <c r="D979" s="196">
        <v>24</v>
      </c>
      <c r="E979" s="196">
        <v>6</v>
      </c>
      <c r="G979" s="196">
        <v>6</v>
      </c>
      <c r="L979" s="193"/>
    </row>
    <row r="980" spans="1:14" x14ac:dyDescent="0.25">
      <c r="A980" s="195">
        <v>44444</v>
      </c>
      <c r="B980" s="196">
        <v>86</v>
      </c>
      <c r="C980" s="196">
        <v>20</v>
      </c>
      <c r="D980" s="196">
        <v>19</v>
      </c>
      <c r="G980" s="196">
        <v>1</v>
      </c>
      <c r="H980" s="196">
        <v>1</v>
      </c>
      <c r="L980" s="193"/>
    </row>
    <row r="981" spans="1:14" x14ac:dyDescent="0.25">
      <c r="A981" s="195">
        <v>44445</v>
      </c>
      <c r="B981" s="196">
        <v>51</v>
      </c>
      <c r="C981" s="196">
        <v>29</v>
      </c>
      <c r="D981" s="196">
        <v>16</v>
      </c>
      <c r="F981" s="196">
        <v>2</v>
      </c>
      <c r="G981" s="196">
        <v>2</v>
      </c>
      <c r="K981" s="196">
        <v>2</v>
      </c>
      <c r="L981" s="193" t="s">
        <v>88</v>
      </c>
      <c r="M981" s="196">
        <v>2</v>
      </c>
      <c r="N981" s="198" t="s">
        <v>47</v>
      </c>
    </row>
    <row r="982" spans="1:14" x14ac:dyDescent="0.25">
      <c r="A982" s="195">
        <v>44446</v>
      </c>
      <c r="B982" s="196">
        <v>44</v>
      </c>
      <c r="C982" s="196">
        <v>32</v>
      </c>
      <c r="D982" s="196">
        <v>14</v>
      </c>
      <c r="G982" s="196">
        <v>4</v>
      </c>
      <c r="J982" s="196">
        <v>4</v>
      </c>
      <c r="K982" s="196">
        <v>1</v>
      </c>
      <c r="L982" s="193" t="s">
        <v>47</v>
      </c>
    </row>
    <row r="983" spans="1:14" x14ac:dyDescent="0.25">
      <c r="A983" s="195">
        <v>44447</v>
      </c>
      <c r="B983" s="196">
        <v>41</v>
      </c>
      <c r="C983" s="196">
        <v>23</v>
      </c>
      <c r="D983" s="196">
        <v>36</v>
      </c>
      <c r="G983" s="196">
        <v>6</v>
      </c>
      <c r="J983" s="196">
        <v>2</v>
      </c>
      <c r="K983" s="196">
        <v>1</v>
      </c>
      <c r="L983" s="193" t="s">
        <v>29</v>
      </c>
    </row>
    <row r="984" spans="1:14" x14ac:dyDescent="0.25">
      <c r="A984" s="195">
        <v>44448</v>
      </c>
      <c r="B984" s="196">
        <v>29</v>
      </c>
      <c r="C984" s="196">
        <v>12</v>
      </c>
      <c r="D984" s="196">
        <v>25</v>
      </c>
      <c r="J984" s="196">
        <v>10</v>
      </c>
      <c r="L984" s="193"/>
    </row>
    <row r="985" spans="1:14" x14ac:dyDescent="0.25">
      <c r="A985" s="195">
        <v>44449</v>
      </c>
      <c r="B985" s="196">
        <v>30</v>
      </c>
      <c r="C985" s="196">
        <v>13</v>
      </c>
      <c r="D985" s="196">
        <v>21</v>
      </c>
      <c r="F985" s="196">
        <v>4</v>
      </c>
      <c r="G985" s="196">
        <v>2</v>
      </c>
      <c r="H985" s="196">
        <v>1</v>
      </c>
      <c r="K985" s="196">
        <v>1</v>
      </c>
      <c r="L985" s="193" t="s">
        <v>47</v>
      </c>
    </row>
    <row r="986" spans="1:14" x14ac:dyDescent="0.25">
      <c r="A986" s="195">
        <v>44450</v>
      </c>
      <c r="B986" s="196">
        <v>64</v>
      </c>
      <c r="C986" s="196">
        <v>26</v>
      </c>
      <c r="D986" s="196">
        <v>38</v>
      </c>
      <c r="J986" s="196">
        <v>2</v>
      </c>
      <c r="K986" s="196">
        <v>1</v>
      </c>
      <c r="L986" s="193" t="s">
        <v>47</v>
      </c>
    </row>
    <row r="987" spans="1:14" x14ac:dyDescent="0.25">
      <c r="A987" s="195">
        <v>44451</v>
      </c>
      <c r="B987" s="196">
        <v>93</v>
      </c>
      <c r="C987" s="196">
        <v>12</v>
      </c>
      <c r="D987" s="196">
        <v>21</v>
      </c>
      <c r="G987" s="196">
        <v>3</v>
      </c>
      <c r="H987" s="196">
        <v>2</v>
      </c>
      <c r="J987" s="196">
        <v>4</v>
      </c>
      <c r="K987" s="196">
        <v>2</v>
      </c>
      <c r="L987" s="193" t="s">
        <v>47</v>
      </c>
      <c r="M987" s="196">
        <v>2</v>
      </c>
      <c r="N987" s="198" t="s">
        <v>26</v>
      </c>
    </row>
    <row r="988" spans="1:14" x14ac:dyDescent="0.25">
      <c r="A988" s="195">
        <v>44452</v>
      </c>
      <c r="B988" s="196">
        <v>40</v>
      </c>
      <c r="C988" s="196">
        <v>10</v>
      </c>
      <c r="D988" s="196">
        <v>21</v>
      </c>
      <c r="E988" s="196">
        <v>2</v>
      </c>
      <c r="G988" s="196">
        <v>2</v>
      </c>
      <c r="J988" s="196">
        <v>4</v>
      </c>
      <c r="K988" s="196">
        <v>1</v>
      </c>
      <c r="L988" s="193" t="s">
        <v>28</v>
      </c>
    </row>
    <row r="989" spans="1:14" x14ac:dyDescent="0.25">
      <c r="A989" s="195">
        <v>44453</v>
      </c>
      <c r="B989" s="196">
        <v>30</v>
      </c>
      <c r="C989" s="196">
        <v>6</v>
      </c>
      <c r="D989" s="196">
        <v>19</v>
      </c>
      <c r="G989" s="196">
        <v>8</v>
      </c>
      <c r="J989" s="196">
        <v>2</v>
      </c>
      <c r="L989" s="193"/>
    </row>
    <row r="990" spans="1:14" x14ac:dyDescent="0.25">
      <c r="A990" s="195">
        <v>44454</v>
      </c>
      <c r="B990" s="196">
        <v>12</v>
      </c>
      <c r="C990" s="196">
        <v>21</v>
      </c>
      <c r="D990" s="196">
        <v>21</v>
      </c>
      <c r="E990" s="196">
        <v>2</v>
      </c>
      <c r="G990" s="196">
        <v>2</v>
      </c>
      <c r="K990" s="196">
        <v>1</v>
      </c>
      <c r="L990" s="193" t="s">
        <v>26</v>
      </c>
    </row>
    <row r="991" spans="1:14" x14ac:dyDescent="0.25">
      <c r="A991" s="195">
        <v>44455</v>
      </c>
      <c r="B991" s="196">
        <v>12</v>
      </c>
      <c r="C991" s="196">
        <v>7</v>
      </c>
      <c r="D991" s="196">
        <v>12</v>
      </c>
      <c r="G991" s="196">
        <v>2</v>
      </c>
      <c r="J991" s="196">
        <v>4</v>
      </c>
      <c r="K991" s="196">
        <v>1</v>
      </c>
      <c r="L991" s="193" t="s">
        <v>22</v>
      </c>
      <c r="M991" s="196">
        <v>5</v>
      </c>
      <c r="N991" s="198" t="s">
        <v>29</v>
      </c>
    </row>
    <row r="992" spans="1:14" x14ac:dyDescent="0.25">
      <c r="A992" s="195">
        <v>44456</v>
      </c>
      <c r="B992" s="196">
        <v>19</v>
      </c>
      <c r="C992" s="196">
        <v>10</v>
      </c>
      <c r="D992" s="196">
        <v>7</v>
      </c>
      <c r="G992" s="196">
        <v>1</v>
      </c>
      <c r="J992" s="196">
        <v>6</v>
      </c>
      <c r="L992" s="193"/>
    </row>
    <row r="993" spans="1:14" x14ac:dyDescent="0.25">
      <c r="A993" s="195">
        <v>44457</v>
      </c>
      <c r="B993" s="196">
        <v>34</v>
      </c>
      <c r="C993" s="196">
        <v>6</v>
      </c>
      <c r="D993" s="196">
        <v>24</v>
      </c>
      <c r="H993" s="196">
        <v>3</v>
      </c>
      <c r="L993" s="193"/>
    </row>
    <row r="994" spans="1:14" x14ac:dyDescent="0.25">
      <c r="A994" s="195">
        <v>44458</v>
      </c>
      <c r="B994" s="196">
        <v>10</v>
      </c>
      <c r="C994" s="196">
        <v>3</v>
      </c>
      <c r="D994" s="196">
        <v>8</v>
      </c>
      <c r="E994" s="196">
        <v>3</v>
      </c>
      <c r="F994" s="196">
        <v>2</v>
      </c>
      <c r="K994" s="196">
        <v>1</v>
      </c>
      <c r="L994" s="193" t="s">
        <v>47</v>
      </c>
    </row>
    <row r="995" spans="1:14" x14ac:dyDescent="0.25">
      <c r="A995" s="195">
        <v>44459</v>
      </c>
      <c r="B995" s="196">
        <v>7</v>
      </c>
      <c r="C995" s="196">
        <v>6</v>
      </c>
      <c r="D995" s="196">
        <v>54</v>
      </c>
      <c r="E995" s="196">
        <v>2</v>
      </c>
      <c r="F995" s="196">
        <v>6</v>
      </c>
      <c r="G995" s="196">
        <v>4</v>
      </c>
      <c r="J995" s="196">
        <v>2</v>
      </c>
      <c r="L995" s="193"/>
    </row>
    <row r="996" spans="1:14" x14ac:dyDescent="0.25">
      <c r="A996" s="195">
        <v>44460</v>
      </c>
      <c r="B996" s="196">
        <v>26</v>
      </c>
      <c r="C996" s="196">
        <v>6</v>
      </c>
      <c r="D996" s="196">
        <v>20</v>
      </c>
      <c r="F996" s="196">
        <v>6</v>
      </c>
      <c r="K996" s="196">
        <v>2</v>
      </c>
      <c r="L996" s="193" t="s">
        <v>47</v>
      </c>
      <c r="M996" s="196">
        <v>2</v>
      </c>
      <c r="N996" s="198" t="s">
        <v>88</v>
      </c>
    </row>
    <row r="997" spans="1:14" x14ac:dyDescent="0.25">
      <c r="A997" s="195">
        <v>44461</v>
      </c>
      <c r="B997" s="196">
        <v>26</v>
      </c>
      <c r="C997" s="196">
        <v>28</v>
      </c>
      <c r="D997" s="196">
        <v>26</v>
      </c>
      <c r="F997" s="196">
        <v>2</v>
      </c>
      <c r="G997" s="196">
        <v>2</v>
      </c>
      <c r="J997" s="196">
        <v>4</v>
      </c>
      <c r="K997" s="196">
        <v>1</v>
      </c>
      <c r="L997" s="193" t="s">
        <v>19</v>
      </c>
    </row>
    <row r="998" spans="1:14" x14ac:dyDescent="0.25">
      <c r="A998" s="195">
        <v>44462</v>
      </c>
      <c r="B998" s="196">
        <v>15</v>
      </c>
      <c r="C998" s="196">
        <v>6</v>
      </c>
      <c r="D998" s="196">
        <v>7</v>
      </c>
      <c r="J998" s="196">
        <v>2</v>
      </c>
      <c r="L998" s="193"/>
    </row>
    <row r="999" spans="1:14" x14ac:dyDescent="0.25">
      <c r="A999" s="195">
        <v>44463</v>
      </c>
      <c r="B999" s="196">
        <v>16</v>
      </c>
      <c r="C999" s="196">
        <v>5</v>
      </c>
      <c r="D999" s="196">
        <v>34</v>
      </c>
      <c r="E999" s="196">
        <v>2</v>
      </c>
      <c r="F999" s="196">
        <v>3</v>
      </c>
      <c r="K999" s="196">
        <v>1</v>
      </c>
      <c r="L999" s="193" t="s">
        <v>26</v>
      </c>
    </row>
    <row r="1000" spans="1:14" x14ac:dyDescent="0.25">
      <c r="A1000" s="195">
        <v>44464</v>
      </c>
      <c r="B1000" s="196">
        <v>42</v>
      </c>
      <c r="C1000" s="196">
        <v>3</v>
      </c>
      <c r="D1000" s="196">
        <v>7</v>
      </c>
      <c r="J1000" s="196">
        <v>20</v>
      </c>
      <c r="L1000" s="193"/>
    </row>
    <row r="1001" spans="1:14" x14ac:dyDescent="0.25">
      <c r="A1001" s="195">
        <v>44465</v>
      </c>
      <c r="B1001" s="196">
        <v>19</v>
      </c>
      <c r="C1001" s="196">
        <v>4</v>
      </c>
      <c r="D1001" s="196">
        <v>3</v>
      </c>
      <c r="L1001" s="193"/>
    </row>
    <row r="1002" spans="1:14" x14ac:dyDescent="0.25">
      <c r="A1002" s="195">
        <v>44466</v>
      </c>
      <c r="B1002" s="196">
        <v>13</v>
      </c>
      <c r="C1002" s="196">
        <v>16</v>
      </c>
      <c r="D1002" s="196">
        <v>10</v>
      </c>
      <c r="F1002" s="196">
        <v>6</v>
      </c>
      <c r="G1002" s="196">
        <v>4</v>
      </c>
      <c r="L1002" s="193"/>
    </row>
    <row r="1003" spans="1:14" x14ac:dyDescent="0.25">
      <c r="A1003" s="195">
        <v>44467</v>
      </c>
      <c r="B1003" s="196">
        <v>29</v>
      </c>
      <c r="C1003" s="196">
        <v>20</v>
      </c>
      <c r="D1003" s="196">
        <v>9</v>
      </c>
      <c r="I1003" s="196">
        <v>4</v>
      </c>
      <c r="L1003" s="193"/>
    </row>
    <row r="1004" spans="1:14" x14ac:dyDescent="0.25">
      <c r="A1004" s="195">
        <v>44468</v>
      </c>
      <c r="B1004" s="196">
        <v>22</v>
      </c>
      <c r="C1004" s="196">
        <v>4</v>
      </c>
      <c r="D1004" s="196">
        <v>11</v>
      </c>
      <c r="F1004" s="196">
        <v>2</v>
      </c>
      <c r="K1004" s="196">
        <v>1</v>
      </c>
      <c r="L1004" s="193" t="s">
        <v>22</v>
      </c>
    </row>
    <row r="1005" spans="1:14" x14ac:dyDescent="0.25">
      <c r="A1005" s="195">
        <v>44469</v>
      </c>
      <c r="B1005" s="196">
        <v>17</v>
      </c>
      <c r="C1005" s="196">
        <v>8</v>
      </c>
      <c r="D1005" s="196">
        <v>9</v>
      </c>
      <c r="E1005" s="196">
        <v>2</v>
      </c>
      <c r="J1005" s="196">
        <v>2</v>
      </c>
      <c r="L1005" s="193"/>
    </row>
    <row r="1006" spans="1:14" x14ac:dyDescent="0.25">
      <c r="A1006" s="195">
        <v>44470</v>
      </c>
      <c r="B1006" s="196">
        <v>9</v>
      </c>
      <c r="C1006" s="196">
        <v>8</v>
      </c>
      <c r="D1006" s="196">
        <v>7</v>
      </c>
      <c r="I1006" s="196">
        <v>2</v>
      </c>
      <c r="L1006" s="193"/>
    </row>
    <row r="1007" spans="1:14" x14ac:dyDescent="0.25">
      <c r="A1007" s="195">
        <v>44471</v>
      </c>
      <c r="B1007" s="196">
        <v>22</v>
      </c>
      <c r="C1007" s="196">
        <v>2</v>
      </c>
      <c r="L1007" s="193"/>
    </row>
    <row r="1008" spans="1:14" x14ac:dyDescent="0.25">
      <c r="A1008" s="195">
        <v>44472</v>
      </c>
      <c r="B1008" s="196">
        <v>4</v>
      </c>
      <c r="C1008" s="196">
        <v>1</v>
      </c>
      <c r="L1008" s="193"/>
    </row>
    <row r="1009" spans="1:14" x14ac:dyDescent="0.25">
      <c r="A1009" s="195">
        <v>44473</v>
      </c>
      <c r="D1009" s="196">
        <v>4</v>
      </c>
      <c r="F1009" s="196">
        <v>2</v>
      </c>
      <c r="K1009" s="196">
        <v>2</v>
      </c>
      <c r="L1009" s="193" t="s">
        <v>614</v>
      </c>
      <c r="M1009" s="196">
        <v>2</v>
      </c>
      <c r="N1009" s="198" t="s">
        <v>19</v>
      </c>
    </row>
    <row r="1010" spans="1:14" x14ac:dyDescent="0.25">
      <c r="A1010" s="195">
        <v>44474</v>
      </c>
      <c r="B1010" s="196">
        <v>2</v>
      </c>
      <c r="C1010" s="196">
        <v>1</v>
      </c>
      <c r="D1010" s="196">
        <v>6</v>
      </c>
      <c r="J1010" s="196">
        <v>4</v>
      </c>
      <c r="K1010" s="196">
        <v>1</v>
      </c>
      <c r="L1010" s="193" t="s">
        <v>26</v>
      </c>
    </row>
    <row r="1011" spans="1:14" x14ac:dyDescent="0.25">
      <c r="A1011" s="195">
        <v>44475</v>
      </c>
      <c r="B1011" s="196">
        <v>5</v>
      </c>
      <c r="C1011" s="196">
        <v>4</v>
      </c>
      <c r="D1011" s="196">
        <v>4</v>
      </c>
      <c r="G1011" s="196">
        <v>2</v>
      </c>
      <c r="J1011" s="196">
        <v>1</v>
      </c>
      <c r="L1011" s="193"/>
    </row>
    <row r="1012" spans="1:14" x14ac:dyDescent="0.25">
      <c r="A1012" s="195">
        <v>44476</v>
      </c>
      <c r="B1012" s="196">
        <v>22</v>
      </c>
      <c r="C1012" s="196">
        <v>13</v>
      </c>
      <c r="D1012" s="196">
        <v>10</v>
      </c>
      <c r="F1012" s="196">
        <v>2</v>
      </c>
      <c r="L1012" s="193"/>
    </row>
    <row r="1013" spans="1:14" x14ac:dyDescent="0.25">
      <c r="A1013" s="195">
        <v>44477</v>
      </c>
      <c r="B1013" s="196">
        <v>13</v>
      </c>
      <c r="C1013" s="196">
        <v>9</v>
      </c>
      <c r="D1013" s="196">
        <v>12</v>
      </c>
      <c r="L1013" s="193"/>
    </row>
    <row r="1014" spans="1:14" x14ac:dyDescent="0.25">
      <c r="A1014" s="195">
        <v>44478</v>
      </c>
      <c r="B1014" s="196">
        <v>56</v>
      </c>
      <c r="C1014" s="196">
        <v>7</v>
      </c>
      <c r="D1014" s="196">
        <v>8</v>
      </c>
      <c r="F1014" s="196">
        <v>6</v>
      </c>
      <c r="H1014" s="196">
        <v>2</v>
      </c>
      <c r="I1014" s="196">
        <v>1</v>
      </c>
      <c r="L1014" s="193"/>
    </row>
    <row r="1015" spans="1:14" x14ac:dyDescent="0.25">
      <c r="A1015" s="195">
        <v>44479</v>
      </c>
      <c r="B1015" s="196">
        <v>65</v>
      </c>
      <c r="C1015" s="196">
        <v>6</v>
      </c>
      <c r="D1015" s="196">
        <v>9</v>
      </c>
      <c r="L1015" s="193"/>
    </row>
    <row r="1016" spans="1:14" x14ac:dyDescent="0.25">
      <c r="A1016" s="195">
        <v>44480</v>
      </c>
      <c r="B1016" s="196">
        <v>14</v>
      </c>
      <c r="C1016" s="196">
        <v>2</v>
      </c>
      <c r="D1016" s="196">
        <v>16</v>
      </c>
      <c r="F1016" s="196">
        <v>6</v>
      </c>
      <c r="L1016" s="193"/>
    </row>
    <row r="1017" spans="1:14" x14ac:dyDescent="0.25">
      <c r="A1017" s="195">
        <v>44481</v>
      </c>
      <c r="B1017" s="196">
        <v>28</v>
      </c>
      <c r="C1017" s="196">
        <v>18</v>
      </c>
      <c r="D1017" s="196">
        <v>25</v>
      </c>
      <c r="H1017" s="196">
        <v>2</v>
      </c>
      <c r="L1017" s="193"/>
    </row>
    <row r="1018" spans="1:14" x14ac:dyDescent="0.25">
      <c r="A1018" s="195">
        <v>44482</v>
      </c>
      <c r="B1018" s="196">
        <v>16</v>
      </c>
      <c r="C1018" s="196">
        <v>10</v>
      </c>
      <c r="D1018" s="196">
        <v>4</v>
      </c>
      <c r="L1018" s="193"/>
    </row>
    <row r="1019" spans="1:14" x14ac:dyDescent="0.25">
      <c r="A1019" s="195">
        <v>44483</v>
      </c>
      <c r="B1019" s="196">
        <v>24</v>
      </c>
      <c r="C1019" s="196">
        <v>5</v>
      </c>
      <c r="D1019" s="196">
        <v>12</v>
      </c>
      <c r="F1019" s="196">
        <v>2</v>
      </c>
      <c r="H1019" s="196">
        <v>2</v>
      </c>
      <c r="K1019" s="196">
        <v>1</v>
      </c>
      <c r="L1019" s="193" t="s">
        <v>47</v>
      </c>
    </row>
    <row r="1020" spans="1:14" x14ac:dyDescent="0.25">
      <c r="A1020" s="195">
        <v>44484</v>
      </c>
      <c r="B1020" s="196">
        <v>33</v>
      </c>
      <c r="C1020" s="196">
        <v>3</v>
      </c>
      <c r="D1020" s="196">
        <v>10</v>
      </c>
      <c r="G1020" s="196">
        <v>2</v>
      </c>
      <c r="I1020" s="196">
        <v>2</v>
      </c>
      <c r="J1020" s="196">
        <v>10</v>
      </c>
      <c r="K1020" s="196">
        <v>1</v>
      </c>
      <c r="L1020" s="193" t="s">
        <v>60</v>
      </c>
    </row>
    <row r="1021" spans="1:14" x14ac:dyDescent="0.25">
      <c r="A1021" s="195">
        <v>44485</v>
      </c>
      <c r="B1021" s="196">
        <v>50</v>
      </c>
      <c r="C1021" s="196">
        <v>7</v>
      </c>
      <c r="D1021" s="196">
        <v>4</v>
      </c>
      <c r="I1021" s="196">
        <v>4</v>
      </c>
      <c r="J1021" s="196">
        <v>1</v>
      </c>
      <c r="K1021" s="196">
        <v>1</v>
      </c>
      <c r="L1021" s="193" t="s">
        <v>26</v>
      </c>
    </row>
    <row r="1022" spans="1:14" x14ac:dyDescent="0.25">
      <c r="A1022" s="195">
        <v>44486</v>
      </c>
      <c r="B1022" s="196">
        <v>60</v>
      </c>
      <c r="C1022" s="196">
        <v>3</v>
      </c>
      <c r="D1022" s="196">
        <v>5</v>
      </c>
      <c r="H1022" s="196">
        <v>2</v>
      </c>
      <c r="J1022" s="196">
        <v>1</v>
      </c>
      <c r="L1022" s="193"/>
    </row>
    <row r="1023" spans="1:14" x14ac:dyDescent="0.25">
      <c r="A1023" s="195">
        <v>44487</v>
      </c>
      <c r="B1023" s="196">
        <v>24</v>
      </c>
      <c r="C1023" s="196">
        <v>8</v>
      </c>
      <c r="D1023" s="196">
        <v>4</v>
      </c>
      <c r="E1023" s="196">
        <v>2</v>
      </c>
      <c r="G1023" s="196">
        <v>7</v>
      </c>
      <c r="L1023" s="193"/>
    </row>
    <row r="1024" spans="1:14" x14ac:dyDescent="0.25">
      <c r="A1024" s="195">
        <v>44488</v>
      </c>
      <c r="B1024" s="196">
        <v>10</v>
      </c>
      <c r="C1024" s="196">
        <v>9</v>
      </c>
      <c r="D1024" s="196">
        <v>19</v>
      </c>
      <c r="L1024" s="193"/>
    </row>
    <row r="1025" spans="1:12" x14ac:dyDescent="0.25">
      <c r="A1025" s="195">
        <v>44489</v>
      </c>
      <c r="B1025" s="196">
        <v>4</v>
      </c>
      <c r="F1025" s="196">
        <v>2</v>
      </c>
      <c r="L1025" s="193"/>
    </row>
    <row r="1026" spans="1:12" x14ac:dyDescent="0.25">
      <c r="A1026" s="195">
        <v>44490</v>
      </c>
      <c r="B1026" s="196">
        <v>10</v>
      </c>
      <c r="C1026" s="196">
        <v>4</v>
      </c>
      <c r="D1026" s="196">
        <v>2</v>
      </c>
      <c r="G1026" s="196">
        <v>2</v>
      </c>
      <c r="L1026" s="193"/>
    </row>
    <row r="1027" spans="1:12" x14ac:dyDescent="0.25">
      <c r="A1027" s="195">
        <v>44491</v>
      </c>
      <c r="B1027" s="196">
        <v>9</v>
      </c>
      <c r="C1027" s="196">
        <v>4</v>
      </c>
      <c r="D1027" s="196">
        <v>6</v>
      </c>
      <c r="L1027" s="193"/>
    </row>
    <row r="1028" spans="1:12" x14ac:dyDescent="0.25">
      <c r="A1028" s="195">
        <v>44492</v>
      </c>
      <c r="B1028" s="196">
        <v>39</v>
      </c>
      <c r="C1028" s="196">
        <v>9</v>
      </c>
      <c r="D1028" s="196">
        <v>6</v>
      </c>
      <c r="L1028" s="193"/>
    </row>
    <row r="1029" spans="1:12" x14ac:dyDescent="0.25">
      <c r="A1029" s="195">
        <v>44493</v>
      </c>
      <c r="B1029" s="196">
        <v>41</v>
      </c>
      <c r="C1029" s="196">
        <v>8</v>
      </c>
      <c r="D1029" s="196">
        <v>8</v>
      </c>
      <c r="L1029" s="193"/>
    </row>
    <row r="1030" spans="1:12" x14ac:dyDescent="0.25">
      <c r="A1030" s="195">
        <v>44494</v>
      </c>
      <c r="B1030" s="196">
        <v>14</v>
      </c>
      <c r="C1030" s="196">
        <v>6</v>
      </c>
      <c r="D1030" s="196">
        <v>4</v>
      </c>
      <c r="L1030" s="193"/>
    </row>
    <row r="1031" spans="1:12" x14ac:dyDescent="0.25">
      <c r="A1031" s="195">
        <v>44495</v>
      </c>
      <c r="B1031" s="196">
        <v>7</v>
      </c>
      <c r="C1031" s="196">
        <v>5</v>
      </c>
      <c r="D1031" s="196">
        <v>8</v>
      </c>
      <c r="L1031" s="193"/>
    </row>
    <row r="1032" spans="1:12" x14ac:dyDescent="0.25">
      <c r="A1032" s="195">
        <v>44496</v>
      </c>
      <c r="B1032" s="196">
        <v>14</v>
      </c>
      <c r="C1032" s="196">
        <v>2</v>
      </c>
      <c r="D1032" s="196">
        <v>2</v>
      </c>
      <c r="F1032" s="196">
        <v>6</v>
      </c>
      <c r="G1032" s="196">
        <v>2</v>
      </c>
      <c r="L1032" s="193"/>
    </row>
    <row r="1033" spans="1:12" x14ac:dyDescent="0.25">
      <c r="A1033" s="195">
        <v>44497</v>
      </c>
      <c r="B1033" s="196">
        <v>14</v>
      </c>
      <c r="C1033" s="196">
        <v>8</v>
      </c>
      <c r="L1033" s="193"/>
    </row>
    <row r="1034" spans="1:12" x14ac:dyDescent="0.25">
      <c r="A1034" s="195">
        <v>44498</v>
      </c>
      <c r="B1034" s="196">
        <v>15</v>
      </c>
      <c r="C1034" s="196">
        <v>6</v>
      </c>
      <c r="F1034" s="196">
        <v>2</v>
      </c>
      <c r="L1034" s="193"/>
    </row>
    <row r="1035" spans="1:12" x14ac:dyDescent="0.25">
      <c r="A1035" s="195">
        <v>44499</v>
      </c>
      <c r="B1035" s="196">
        <v>26</v>
      </c>
      <c r="D1035" s="196">
        <v>2</v>
      </c>
      <c r="E1035" s="196">
        <v>1</v>
      </c>
      <c r="L1035" s="193"/>
    </row>
    <row r="1036" spans="1:12" x14ac:dyDescent="0.25">
      <c r="A1036" s="195">
        <v>44500</v>
      </c>
      <c r="B1036" s="196">
        <v>17</v>
      </c>
      <c r="C1036" s="196">
        <v>4</v>
      </c>
      <c r="I1036" s="196">
        <v>2</v>
      </c>
      <c r="L1036" s="193"/>
    </row>
    <row r="1037" spans="1:12" x14ac:dyDescent="0.25">
      <c r="A1037" s="195">
        <v>44501</v>
      </c>
      <c r="B1037" s="196">
        <v>9</v>
      </c>
      <c r="C1037" s="196">
        <v>7</v>
      </c>
      <c r="D1037" s="196">
        <v>4</v>
      </c>
      <c r="L1037" s="193"/>
    </row>
    <row r="1038" spans="1:12" x14ac:dyDescent="0.25">
      <c r="A1038" s="195">
        <v>44502</v>
      </c>
      <c r="B1038" s="196">
        <v>6</v>
      </c>
      <c r="C1038" s="196">
        <v>2</v>
      </c>
      <c r="L1038" s="193"/>
    </row>
    <row r="1039" spans="1:12" x14ac:dyDescent="0.25">
      <c r="A1039" s="195">
        <v>44503</v>
      </c>
      <c r="C1039" s="196">
        <v>3</v>
      </c>
      <c r="D1039" s="196">
        <v>2</v>
      </c>
      <c r="L1039" s="193"/>
    </row>
    <row r="1040" spans="1:12" x14ac:dyDescent="0.25">
      <c r="A1040" s="195">
        <v>44504</v>
      </c>
      <c r="B1040" s="196">
        <v>12</v>
      </c>
      <c r="C1040" s="196">
        <v>2</v>
      </c>
      <c r="D1040" s="196">
        <v>3</v>
      </c>
      <c r="E1040" s="196">
        <v>2</v>
      </c>
      <c r="L1040" s="193"/>
    </row>
    <row r="1041" spans="1:12" x14ac:dyDescent="0.25">
      <c r="A1041" s="195">
        <v>44505</v>
      </c>
      <c r="B1041" s="196">
        <v>10</v>
      </c>
      <c r="C1041" s="196">
        <v>2</v>
      </c>
      <c r="D1041" s="196">
        <v>2</v>
      </c>
      <c r="H1041" s="196">
        <v>2</v>
      </c>
      <c r="L1041" s="193"/>
    </row>
    <row r="1042" spans="1:12" x14ac:dyDescent="0.25">
      <c r="A1042" s="195">
        <v>44506</v>
      </c>
      <c r="B1042" s="196">
        <v>15</v>
      </c>
      <c r="D1042" s="196">
        <v>7</v>
      </c>
      <c r="H1042" s="196">
        <v>1</v>
      </c>
      <c r="L1042" s="193"/>
    </row>
    <row r="1043" spans="1:12" x14ac:dyDescent="0.25">
      <c r="A1043" s="195">
        <v>44507</v>
      </c>
      <c r="B1043" s="196">
        <v>44</v>
      </c>
      <c r="L1043" s="193"/>
    </row>
    <row r="1044" spans="1:12" x14ac:dyDescent="0.25">
      <c r="A1044" s="195">
        <v>44513</v>
      </c>
      <c r="B1044" s="196">
        <v>8</v>
      </c>
      <c r="D1044" s="196">
        <v>2</v>
      </c>
      <c r="F1044" s="196">
        <v>2</v>
      </c>
      <c r="L1044" s="193"/>
    </row>
    <row r="1045" spans="1:12" x14ac:dyDescent="0.25">
      <c r="A1045" s="195">
        <v>44514</v>
      </c>
      <c r="C1045" s="196">
        <v>3</v>
      </c>
      <c r="D1045" s="196">
        <v>2</v>
      </c>
      <c r="L1045" s="193"/>
    </row>
    <row r="1046" spans="1:12" x14ac:dyDescent="0.25">
      <c r="A1046" s="195">
        <v>44520</v>
      </c>
      <c r="B1046" s="196">
        <v>16</v>
      </c>
      <c r="C1046" s="196">
        <v>1</v>
      </c>
      <c r="L1046" s="193"/>
    </row>
    <row r="1047" spans="1:12" x14ac:dyDescent="0.25">
      <c r="A1047" s="195">
        <v>44521</v>
      </c>
      <c r="B1047" s="196">
        <v>15</v>
      </c>
      <c r="C1047" s="196">
        <v>2</v>
      </c>
      <c r="L1047" s="193"/>
    </row>
    <row r="1048" spans="1:12" x14ac:dyDescent="0.25">
      <c r="A1048" s="195">
        <v>44527</v>
      </c>
      <c r="B1048" s="196">
        <v>6</v>
      </c>
      <c r="L1048" s="193"/>
    </row>
    <row r="1049" spans="1:12" x14ac:dyDescent="0.25">
      <c r="A1049" s="195">
        <v>44528</v>
      </c>
      <c r="B1049" s="196">
        <v>20</v>
      </c>
      <c r="K1049" s="196">
        <v>1</v>
      </c>
      <c r="L1049" s="193" t="s">
        <v>28</v>
      </c>
    </row>
    <row r="1050" spans="1:12" x14ac:dyDescent="0.25">
      <c r="A1050" s="195">
        <v>44652</v>
      </c>
      <c r="B1050" s="196">
        <v>5</v>
      </c>
      <c r="C1050" s="196">
        <v>1</v>
      </c>
      <c r="D1050" s="196">
        <v>2</v>
      </c>
      <c r="J1050" s="196">
        <v>2</v>
      </c>
      <c r="L1050" s="193"/>
    </row>
    <row r="1051" spans="1:12" x14ac:dyDescent="0.25">
      <c r="A1051" s="195">
        <v>44653</v>
      </c>
      <c r="B1051" s="196">
        <v>5</v>
      </c>
      <c r="C1051" s="196">
        <v>4</v>
      </c>
      <c r="D1051" s="196">
        <v>4</v>
      </c>
      <c r="H1051" s="196">
        <v>2</v>
      </c>
      <c r="L1051" s="193"/>
    </row>
    <row r="1052" spans="1:12" x14ac:dyDescent="0.25">
      <c r="A1052" s="195">
        <v>44654</v>
      </c>
      <c r="B1052" s="196">
        <v>9</v>
      </c>
      <c r="C1052" s="196">
        <v>12</v>
      </c>
      <c r="E1052" s="196">
        <v>2</v>
      </c>
      <c r="L1052" s="193"/>
    </row>
    <row r="1053" spans="1:12" x14ac:dyDescent="0.25">
      <c r="A1053" s="195">
        <v>44655</v>
      </c>
      <c r="B1053" s="196">
        <v>5</v>
      </c>
      <c r="C1053" s="196">
        <v>2</v>
      </c>
      <c r="D1053" s="196">
        <v>1</v>
      </c>
      <c r="E1053" s="196">
        <v>2</v>
      </c>
      <c r="L1053" s="193"/>
    </row>
    <row r="1054" spans="1:12" x14ac:dyDescent="0.25">
      <c r="A1054" s="195">
        <v>44656</v>
      </c>
      <c r="B1054" s="196">
        <v>10</v>
      </c>
      <c r="C1054" s="196">
        <v>10</v>
      </c>
      <c r="D1054" s="196">
        <v>7</v>
      </c>
      <c r="L1054" s="193"/>
    </row>
    <row r="1055" spans="1:12" x14ac:dyDescent="0.25">
      <c r="A1055" s="195">
        <v>44657</v>
      </c>
      <c r="B1055" s="196">
        <v>5</v>
      </c>
      <c r="C1055" s="196">
        <v>4</v>
      </c>
      <c r="D1055" s="196">
        <v>1</v>
      </c>
      <c r="G1055" s="196">
        <v>2</v>
      </c>
      <c r="K1055" s="196">
        <v>1</v>
      </c>
      <c r="L1055" s="193" t="s">
        <v>121</v>
      </c>
    </row>
    <row r="1056" spans="1:12" x14ac:dyDescent="0.25">
      <c r="A1056" s="195">
        <v>44658</v>
      </c>
      <c r="B1056" s="196">
        <v>10</v>
      </c>
      <c r="C1056" s="196">
        <v>7</v>
      </c>
      <c r="D1056" s="196">
        <v>4</v>
      </c>
      <c r="J1056" s="196">
        <v>2</v>
      </c>
      <c r="L1056" s="193"/>
    </row>
    <row r="1057" spans="1:16" x14ac:dyDescent="0.25">
      <c r="A1057" s="195">
        <v>44659</v>
      </c>
      <c r="B1057" s="196">
        <v>5</v>
      </c>
      <c r="C1057" s="196">
        <v>5</v>
      </c>
      <c r="D1057" s="196">
        <v>2</v>
      </c>
      <c r="L1057" s="193"/>
    </row>
    <row r="1058" spans="1:16" x14ac:dyDescent="0.25">
      <c r="A1058" s="195">
        <v>44660</v>
      </c>
      <c r="B1058" s="196">
        <v>25</v>
      </c>
      <c r="D1058" s="196">
        <v>1</v>
      </c>
      <c r="E1058" s="196">
        <v>2</v>
      </c>
      <c r="F1058" s="196">
        <v>2</v>
      </c>
      <c r="K1058" s="196">
        <v>1</v>
      </c>
      <c r="L1058" s="193" t="s">
        <v>29</v>
      </c>
    </row>
    <row r="1059" spans="1:16" x14ac:dyDescent="0.25">
      <c r="A1059" s="195">
        <v>44661</v>
      </c>
      <c r="B1059" s="196">
        <v>38</v>
      </c>
      <c r="C1059" s="196">
        <v>3</v>
      </c>
      <c r="F1059" s="196">
        <v>4</v>
      </c>
      <c r="G1059" s="196">
        <v>2</v>
      </c>
      <c r="J1059" s="196">
        <v>1</v>
      </c>
      <c r="L1059" s="193"/>
    </row>
    <row r="1060" spans="1:16" x14ac:dyDescent="0.25">
      <c r="A1060" s="195">
        <v>44662</v>
      </c>
      <c r="B1060" s="196">
        <v>7</v>
      </c>
      <c r="C1060" s="196">
        <v>10</v>
      </c>
      <c r="D1060" s="196">
        <v>4</v>
      </c>
      <c r="E1060" s="196">
        <v>2</v>
      </c>
      <c r="H1060" s="196">
        <v>4</v>
      </c>
      <c r="I1060" s="196">
        <v>2</v>
      </c>
      <c r="L1060" s="193"/>
    </row>
    <row r="1061" spans="1:16" x14ac:dyDescent="0.25">
      <c r="A1061" s="195">
        <v>44663</v>
      </c>
      <c r="B1061" s="196">
        <v>8</v>
      </c>
      <c r="C1061" s="196">
        <v>5</v>
      </c>
      <c r="D1061" s="196">
        <v>11</v>
      </c>
      <c r="F1061" s="196">
        <v>4</v>
      </c>
      <c r="L1061" s="193"/>
    </row>
    <row r="1062" spans="1:16" x14ac:dyDescent="0.25">
      <c r="A1062" s="195">
        <v>44664</v>
      </c>
      <c r="B1062" s="196">
        <v>5</v>
      </c>
      <c r="C1062" s="196">
        <v>4</v>
      </c>
      <c r="D1062" s="196">
        <v>8</v>
      </c>
      <c r="E1062" s="196">
        <v>1</v>
      </c>
      <c r="G1062" s="196">
        <v>4</v>
      </c>
      <c r="H1062" s="196">
        <v>3</v>
      </c>
      <c r="J1062" s="196">
        <v>1</v>
      </c>
      <c r="K1062" s="196">
        <v>1</v>
      </c>
      <c r="L1062" s="193" t="s">
        <v>29</v>
      </c>
    </row>
    <row r="1063" spans="1:16" x14ac:dyDescent="0.25">
      <c r="A1063" s="195">
        <v>44665</v>
      </c>
      <c r="B1063" s="196">
        <v>14</v>
      </c>
      <c r="C1063" s="196">
        <v>7</v>
      </c>
      <c r="D1063" s="196">
        <v>14</v>
      </c>
      <c r="E1063" s="196">
        <v>2</v>
      </c>
      <c r="F1063" s="196">
        <v>5</v>
      </c>
      <c r="J1063" s="196">
        <v>1</v>
      </c>
      <c r="L1063" s="193"/>
    </row>
    <row r="1064" spans="1:16" x14ac:dyDescent="0.25">
      <c r="A1064" s="195">
        <v>44666</v>
      </c>
      <c r="B1064" s="196">
        <v>14</v>
      </c>
      <c r="C1064" s="196">
        <v>7</v>
      </c>
      <c r="D1064" s="196">
        <v>4</v>
      </c>
      <c r="F1064" s="196">
        <v>10</v>
      </c>
      <c r="G1064" s="196">
        <v>1</v>
      </c>
      <c r="H1064" s="196">
        <v>3</v>
      </c>
      <c r="L1064" s="193"/>
    </row>
    <row r="1065" spans="1:16" x14ac:dyDescent="0.25">
      <c r="A1065" s="195">
        <v>44667</v>
      </c>
      <c r="B1065" s="196">
        <v>47</v>
      </c>
      <c r="C1065" s="196">
        <v>8</v>
      </c>
      <c r="D1065" s="196">
        <v>14</v>
      </c>
      <c r="K1065" s="196">
        <v>4</v>
      </c>
      <c r="L1065" s="193" t="s">
        <v>29</v>
      </c>
      <c r="M1065" s="196">
        <v>2</v>
      </c>
      <c r="N1065" s="198" t="s">
        <v>28</v>
      </c>
      <c r="O1065" s="196">
        <v>1</v>
      </c>
      <c r="P1065" s="198" t="s">
        <v>19</v>
      </c>
    </row>
    <row r="1066" spans="1:16" x14ac:dyDescent="0.25">
      <c r="A1066" s="195">
        <v>44668</v>
      </c>
      <c r="B1066" s="196">
        <v>73</v>
      </c>
      <c r="C1066" s="196">
        <v>7</v>
      </c>
      <c r="D1066" s="196">
        <v>3</v>
      </c>
      <c r="F1066" s="196">
        <v>8</v>
      </c>
      <c r="G1066" s="196">
        <v>2</v>
      </c>
      <c r="H1066" s="196">
        <v>6</v>
      </c>
      <c r="J1066" s="196">
        <v>7</v>
      </c>
      <c r="K1066" s="196">
        <v>1</v>
      </c>
      <c r="L1066" s="193" t="s">
        <v>29</v>
      </c>
    </row>
    <row r="1067" spans="1:16" x14ac:dyDescent="0.25">
      <c r="A1067" s="195">
        <v>44669</v>
      </c>
      <c r="B1067" s="196">
        <v>133</v>
      </c>
      <c r="C1067" s="196">
        <v>12</v>
      </c>
      <c r="E1067" s="196">
        <v>1</v>
      </c>
      <c r="F1067" s="196">
        <v>1</v>
      </c>
      <c r="J1067" s="196">
        <v>1</v>
      </c>
      <c r="K1067" s="196">
        <v>4</v>
      </c>
      <c r="L1067" s="193" t="s">
        <v>28</v>
      </c>
      <c r="M1067" s="196">
        <v>2</v>
      </c>
      <c r="N1067" s="198" t="s">
        <v>47</v>
      </c>
    </row>
    <row r="1068" spans="1:16" x14ac:dyDescent="0.25">
      <c r="A1068" s="195">
        <v>44670</v>
      </c>
      <c r="B1068" s="196">
        <v>35</v>
      </c>
      <c r="C1068" s="196">
        <v>15</v>
      </c>
      <c r="D1068" s="196">
        <v>6</v>
      </c>
      <c r="F1068" s="196">
        <v>2</v>
      </c>
      <c r="I1068" s="196">
        <v>3</v>
      </c>
      <c r="J1068" s="196">
        <v>6</v>
      </c>
      <c r="L1068" s="193"/>
    </row>
    <row r="1069" spans="1:16" x14ac:dyDescent="0.25">
      <c r="A1069" s="195">
        <v>44671</v>
      </c>
      <c r="B1069" s="196">
        <v>11</v>
      </c>
      <c r="C1069" s="196">
        <v>19</v>
      </c>
      <c r="D1069" s="196">
        <v>4</v>
      </c>
      <c r="I1069" s="196">
        <v>1</v>
      </c>
      <c r="K1069" s="196">
        <v>2</v>
      </c>
      <c r="L1069" s="193" t="s">
        <v>28</v>
      </c>
    </row>
    <row r="1070" spans="1:16" x14ac:dyDescent="0.25">
      <c r="A1070" s="195">
        <v>44672</v>
      </c>
      <c r="B1070" s="196">
        <v>15</v>
      </c>
      <c r="C1070" s="196">
        <v>14</v>
      </c>
      <c r="D1070" s="196">
        <v>2</v>
      </c>
      <c r="J1070" s="196">
        <v>2</v>
      </c>
      <c r="K1070" s="196">
        <v>8</v>
      </c>
      <c r="L1070" s="193" t="s">
        <v>28</v>
      </c>
    </row>
    <row r="1071" spans="1:16" x14ac:dyDescent="0.25">
      <c r="A1071" s="195">
        <v>44673</v>
      </c>
      <c r="B1071" s="196">
        <v>17</v>
      </c>
      <c r="C1071" s="196">
        <v>15</v>
      </c>
      <c r="D1071" s="196">
        <v>3</v>
      </c>
      <c r="F1071" s="196">
        <v>2</v>
      </c>
      <c r="H1071" s="196">
        <v>2</v>
      </c>
      <c r="J1071" s="196">
        <v>8</v>
      </c>
      <c r="L1071" s="193"/>
    </row>
    <row r="1072" spans="1:16" x14ac:dyDescent="0.25">
      <c r="A1072" s="195">
        <v>44674</v>
      </c>
      <c r="B1072" s="196">
        <v>15</v>
      </c>
      <c r="C1072" s="196">
        <v>2</v>
      </c>
      <c r="D1072" s="196">
        <v>8</v>
      </c>
      <c r="F1072" s="196">
        <v>1</v>
      </c>
      <c r="K1072" s="199"/>
      <c r="L1072" s="204"/>
    </row>
    <row r="1073" spans="1:14" x14ac:dyDescent="0.25">
      <c r="A1073" s="195">
        <v>44675</v>
      </c>
      <c r="B1073" s="196">
        <v>60</v>
      </c>
      <c r="C1073" s="196">
        <v>12</v>
      </c>
      <c r="D1073" s="196">
        <v>1</v>
      </c>
      <c r="F1073" s="196">
        <v>8</v>
      </c>
      <c r="K1073" s="199"/>
      <c r="L1073" s="204"/>
    </row>
    <row r="1074" spans="1:14" x14ac:dyDescent="0.25">
      <c r="A1074" s="195">
        <v>44676</v>
      </c>
      <c r="B1074" s="196">
        <v>113</v>
      </c>
      <c r="C1074" s="196">
        <v>9</v>
      </c>
      <c r="D1074" s="196">
        <v>3</v>
      </c>
      <c r="F1074" s="196">
        <v>2</v>
      </c>
      <c r="K1074" s="199"/>
      <c r="L1074" s="204"/>
    </row>
    <row r="1075" spans="1:14" x14ac:dyDescent="0.25">
      <c r="A1075" s="195">
        <v>44677</v>
      </c>
      <c r="B1075" s="196">
        <v>20</v>
      </c>
      <c r="C1075" s="196">
        <v>2</v>
      </c>
      <c r="D1075" s="196">
        <v>7</v>
      </c>
      <c r="F1075" s="196">
        <v>4</v>
      </c>
      <c r="G1075" s="196">
        <v>4</v>
      </c>
      <c r="H1075" s="196">
        <v>2</v>
      </c>
      <c r="I1075" s="196">
        <v>2</v>
      </c>
      <c r="K1075" s="199"/>
      <c r="L1075" s="204"/>
    </row>
    <row r="1076" spans="1:14" x14ac:dyDescent="0.25">
      <c r="A1076" s="195">
        <v>44678</v>
      </c>
      <c r="B1076" s="196">
        <v>12</v>
      </c>
      <c r="C1076" s="196">
        <v>9</v>
      </c>
      <c r="D1076" s="196">
        <v>3</v>
      </c>
      <c r="F1076" s="196">
        <v>4</v>
      </c>
      <c r="K1076" s="199"/>
      <c r="L1076" s="204"/>
    </row>
    <row r="1077" spans="1:14" x14ac:dyDescent="0.25">
      <c r="A1077" s="195">
        <v>44679</v>
      </c>
      <c r="B1077" s="196">
        <v>17</v>
      </c>
      <c r="C1077" s="196">
        <v>8</v>
      </c>
      <c r="D1077" s="196">
        <v>7</v>
      </c>
      <c r="E1077" s="196">
        <v>2</v>
      </c>
      <c r="F1077" s="196">
        <v>1</v>
      </c>
      <c r="G1077" s="196">
        <v>1</v>
      </c>
      <c r="K1077" s="199"/>
      <c r="L1077" s="204"/>
    </row>
    <row r="1078" spans="1:14" x14ac:dyDescent="0.25">
      <c r="A1078" s="195">
        <v>44680</v>
      </c>
      <c r="B1078" s="196">
        <v>24</v>
      </c>
      <c r="C1078" s="196">
        <v>9</v>
      </c>
      <c r="D1078" s="196">
        <v>9</v>
      </c>
      <c r="E1078" s="196">
        <v>5</v>
      </c>
      <c r="F1078" s="196">
        <v>2</v>
      </c>
      <c r="K1078" s="199">
        <v>12</v>
      </c>
      <c r="L1078" s="204" t="s">
        <v>609</v>
      </c>
      <c r="M1078" s="196">
        <v>1</v>
      </c>
      <c r="N1078" s="198" t="s">
        <v>86</v>
      </c>
    </row>
    <row r="1079" spans="1:14" x14ac:dyDescent="0.25">
      <c r="A1079" s="195">
        <v>44681</v>
      </c>
      <c r="B1079" s="196">
        <v>28</v>
      </c>
      <c r="C1079" s="196">
        <v>5</v>
      </c>
      <c r="D1079" s="196">
        <v>14</v>
      </c>
      <c r="J1079" s="196">
        <v>13</v>
      </c>
      <c r="L1079" s="193"/>
    </row>
    <row r="1080" spans="1:14" x14ac:dyDescent="0.25">
      <c r="A1080" s="195">
        <v>44682</v>
      </c>
      <c r="B1080" s="196">
        <v>78</v>
      </c>
      <c r="C1080" s="196">
        <v>9</v>
      </c>
      <c r="D1080" s="196">
        <v>3</v>
      </c>
      <c r="E1080" s="196">
        <v>4</v>
      </c>
      <c r="G1080" s="196">
        <v>2</v>
      </c>
      <c r="I1080" s="196">
        <v>2</v>
      </c>
      <c r="K1080" s="196">
        <v>3</v>
      </c>
      <c r="L1080" s="193" t="s">
        <v>29</v>
      </c>
      <c r="M1080" s="196">
        <v>2</v>
      </c>
      <c r="N1080" s="198" t="s">
        <v>28</v>
      </c>
    </row>
    <row r="1081" spans="1:14" x14ac:dyDescent="0.25">
      <c r="A1081" s="195">
        <v>44683</v>
      </c>
      <c r="B1081" s="196">
        <v>35</v>
      </c>
      <c r="C1081" s="196">
        <v>8</v>
      </c>
      <c r="D1081" s="196">
        <v>15</v>
      </c>
      <c r="F1081" s="196">
        <v>2</v>
      </c>
      <c r="G1081" s="196">
        <v>1</v>
      </c>
      <c r="H1081" s="196">
        <v>1</v>
      </c>
      <c r="J1081" s="196">
        <v>5</v>
      </c>
      <c r="L1081" s="193"/>
    </row>
    <row r="1082" spans="1:14" x14ac:dyDescent="0.25">
      <c r="A1082" s="195">
        <v>44684</v>
      </c>
      <c r="B1082" s="196">
        <v>10</v>
      </c>
      <c r="C1082" s="196">
        <v>16</v>
      </c>
      <c r="D1082" s="196">
        <v>8</v>
      </c>
      <c r="I1082" s="196">
        <v>3</v>
      </c>
      <c r="L1082" s="193"/>
    </row>
    <row r="1083" spans="1:14" x14ac:dyDescent="0.25">
      <c r="A1083" s="195">
        <v>44685</v>
      </c>
      <c r="B1083" s="196">
        <v>8</v>
      </c>
      <c r="C1083" s="196">
        <v>9</v>
      </c>
      <c r="D1083" s="196">
        <v>10</v>
      </c>
      <c r="E1083" s="196">
        <v>2</v>
      </c>
      <c r="G1083" s="196">
        <v>2</v>
      </c>
      <c r="I1083" s="196">
        <v>9</v>
      </c>
      <c r="K1083" s="196">
        <v>2</v>
      </c>
      <c r="L1083" s="193" t="s">
        <v>603</v>
      </c>
      <c r="M1083" s="196">
        <v>3</v>
      </c>
      <c r="N1083" s="198" t="s">
        <v>28</v>
      </c>
    </row>
    <row r="1084" spans="1:14" x14ac:dyDescent="0.25">
      <c r="A1084" s="195">
        <v>44686</v>
      </c>
      <c r="B1084" s="196">
        <v>9</v>
      </c>
      <c r="C1084" s="196">
        <v>8</v>
      </c>
      <c r="D1084" s="196">
        <v>5</v>
      </c>
      <c r="E1084" s="196">
        <v>6</v>
      </c>
      <c r="H1084" s="196">
        <v>1</v>
      </c>
      <c r="I1084" s="196">
        <v>2</v>
      </c>
      <c r="J1084" s="196">
        <v>5</v>
      </c>
      <c r="K1084" s="196">
        <v>10</v>
      </c>
      <c r="L1084" s="193" t="s">
        <v>22</v>
      </c>
      <c r="M1084" s="196">
        <v>2</v>
      </c>
      <c r="N1084" s="198" t="s">
        <v>100</v>
      </c>
    </row>
    <row r="1085" spans="1:14" x14ac:dyDescent="0.25">
      <c r="A1085" s="195">
        <v>44687</v>
      </c>
      <c r="B1085" s="196">
        <v>15</v>
      </c>
      <c r="C1085" s="196">
        <v>12</v>
      </c>
      <c r="D1085" s="196">
        <v>3</v>
      </c>
      <c r="E1085" s="196">
        <v>2</v>
      </c>
      <c r="F1085" s="196">
        <v>3</v>
      </c>
      <c r="J1085" s="196">
        <v>12</v>
      </c>
      <c r="L1085" s="193"/>
    </row>
    <row r="1086" spans="1:14" x14ac:dyDescent="0.25">
      <c r="A1086" s="195">
        <v>44688</v>
      </c>
      <c r="B1086" s="196">
        <v>17</v>
      </c>
      <c r="C1086" s="196">
        <v>6</v>
      </c>
      <c r="D1086" s="196">
        <v>2</v>
      </c>
      <c r="F1086" s="196">
        <v>2</v>
      </c>
      <c r="L1086" s="193"/>
    </row>
    <row r="1087" spans="1:14" x14ac:dyDescent="0.25">
      <c r="A1087" s="195">
        <v>44689</v>
      </c>
      <c r="B1087" s="196">
        <v>17</v>
      </c>
      <c r="C1087" s="196">
        <v>8</v>
      </c>
      <c r="D1087" s="196">
        <v>1</v>
      </c>
      <c r="F1087" s="196">
        <v>4</v>
      </c>
      <c r="H1087" s="196">
        <v>2</v>
      </c>
      <c r="L1087" s="193"/>
    </row>
    <row r="1088" spans="1:14" x14ac:dyDescent="0.25">
      <c r="A1088" s="195">
        <v>44690</v>
      </c>
      <c r="B1088" s="196">
        <v>15</v>
      </c>
      <c r="C1088" s="196">
        <v>9</v>
      </c>
      <c r="D1088" s="196">
        <v>4</v>
      </c>
      <c r="F1088" s="196">
        <v>1</v>
      </c>
      <c r="L1088" s="193"/>
    </row>
    <row r="1089" spans="1:16" x14ac:dyDescent="0.25">
      <c r="A1089" s="195">
        <v>44691</v>
      </c>
      <c r="B1089" s="196">
        <v>31</v>
      </c>
      <c r="C1089" s="196">
        <v>11</v>
      </c>
      <c r="D1089" s="196">
        <v>2</v>
      </c>
      <c r="E1089" s="196">
        <v>3</v>
      </c>
      <c r="F1089" s="196">
        <v>3</v>
      </c>
      <c r="H1089" s="196">
        <v>2</v>
      </c>
      <c r="K1089" s="196">
        <v>1</v>
      </c>
      <c r="L1089" s="193" t="s">
        <v>28</v>
      </c>
    </row>
    <row r="1090" spans="1:16" x14ac:dyDescent="0.25">
      <c r="A1090" s="195">
        <v>44692</v>
      </c>
      <c r="B1090" s="196">
        <v>19</v>
      </c>
      <c r="C1090" s="196">
        <v>9</v>
      </c>
      <c r="D1090" s="196">
        <v>5</v>
      </c>
      <c r="E1090" s="196">
        <v>2</v>
      </c>
      <c r="F1090" s="196">
        <v>6</v>
      </c>
      <c r="H1090" s="196">
        <v>3</v>
      </c>
      <c r="I1090" s="196">
        <v>2</v>
      </c>
      <c r="J1090" s="196">
        <v>1</v>
      </c>
      <c r="L1090" s="193"/>
    </row>
    <row r="1091" spans="1:16" x14ac:dyDescent="0.25">
      <c r="A1091" s="195">
        <v>44693</v>
      </c>
      <c r="B1091" s="196">
        <v>16</v>
      </c>
      <c r="C1091" s="196">
        <v>8</v>
      </c>
      <c r="D1091" s="196">
        <v>2</v>
      </c>
      <c r="F1091" s="196">
        <v>2</v>
      </c>
      <c r="K1091" s="196">
        <v>2</v>
      </c>
      <c r="L1091" s="193" t="s">
        <v>47</v>
      </c>
      <c r="M1091" s="196">
        <v>2</v>
      </c>
      <c r="N1091" s="198" t="s">
        <v>79</v>
      </c>
      <c r="O1091" s="196">
        <v>1</v>
      </c>
      <c r="P1091" s="198" t="s">
        <v>125</v>
      </c>
    </row>
    <row r="1092" spans="1:16" x14ac:dyDescent="0.25">
      <c r="A1092" s="195">
        <v>44694</v>
      </c>
      <c r="B1092" s="196">
        <v>20</v>
      </c>
      <c r="C1092" s="196">
        <v>12</v>
      </c>
      <c r="D1092" s="196">
        <v>8</v>
      </c>
      <c r="E1092" s="196">
        <v>1</v>
      </c>
      <c r="G1092" s="196" t="s">
        <v>433</v>
      </c>
      <c r="J1092" s="196">
        <v>5</v>
      </c>
      <c r="L1092" s="193"/>
    </row>
    <row r="1093" spans="1:16" x14ac:dyDescent="0.25">
      <c r="A1093" s="195">
        <v>44695</v>
      </c>
      <c r="B1093" s="196">
        <v>48</v>
      </c>
      <c r="C1093" s="196">
        <v>21</v>
      </c>
      <c r="D1093" s="196">
        <v>8</v>
      </c>
      <c r="E1093" s="196">
        <v>1</v>
      </c>
      <c r="F1093" s="196">
        <v>2</v>
      </c>
      <c r="L1093" s="193"/>
    </row>
    <row r="1094" spans="1:16" x14ac:dyDescent="0.25">
      <c r="A1094" s="195">
        <v>44696</v>
      </c>
      <c r="B1094" s="196">
        <v>104</v>
      </c>
      <c r="C1094" s="196">
        <v>18</v>
      </c>
      <c r="D1094" s="196">
        <v>4</v>
      </c>
      <c r="E1094" s="196">
        <v>2</v>
      </c>
      <c r="F1094" s="196">
        <v>4</v>
      </c>
      <c r="L1094" s="193"/>
    </row>
    <row r="1095" spans="1:16" x14ac:dyDescent="0.25">
      <c r="A1095" s="195">
        <v>44697</v>
      </c>
      <c r="B1095" s="196">
        <v>19</v>
      </c>
      <c r="C1095" s="196">
        <v>17</v>
      </c>
      <c r="D1095" s="196">
        <v>17</v>
      </c>
      <c r="E1095" s="196">
        <v>1</v>
      </c>
      <c r="F1095" s="196">
        <v>2</v>
      </c>
      <c r="K1095" s="196">
        <v>1</v>
      </c>
      <c r="L1095" s="193" t="s">
        <v>125</v>
      </c>
    </row>
    <row r="1096" spans="1:16" x14ac:dyDescent="0.25">
      <c r="A1096" s="195">
        <v>44698</v>
      </c>
      <c r="B1096" s="196">
        <v>15</v>
      </c>
      <c r="C1096" s="196">
        <v>19</v>
      </c>
      <c r="D1096" s="196">
        <v>6</v>
      </c>
      <c r="F1096" s="196">
        <v>2</v>
      </c>
      <c r="H1096" s="196">
        <v>1</v>
      </c>
      <c r="I1096" s="196">
        <v>3</v>
      </c>
      <c r="J1096" s="196">
        <v>1</v>
      </c>
      <c r="L1096" s="193"/>
    </row>
    <row r="1097" spans="1:16" x14ac:dyDescent="0.25">
      <c r="A1097" s="195">
        <v>44699</v>
      </c>
      <c r="B1097" s="196">
        <v>19</v>
      </c>
      <c r="C1097" s="196">
        <v>16</v>
      </c>
      <c r="D1097" s="196">
        <v>11</v>
      </c>
      <c r="G1097" s="196">
        <v>5</v>
      </c>
      <c r="H1097" s="196">
        <v>1</v>
      </c>
      <c r="I1097" s="196">
        <v>2</v>
      </c>
      <c r="L1097" s="193"/>
    </row>
    <row r="1098" spans="1:16" x14ac:dyDescent="0.25">
      <c r="A1098" s="195">
        <v>44700</v>
      </c>
      <c r="B1098" s="196">
        <v>23</v>
      </c>
      <c r="C1098" s="196">
        <v>7</v>
      </c>
      <c r="D1098" s="196">
        <v>20</v>
      </c>
      <c r="E1098" s="196">
        <v>2</v>
      </c>
      <c r="F1098" s="196">
        <v>2</v>
      </c>
      <c r="L1098" s="193"/>
    </row>
    <row r="1099" spans="1:16" x14ac:dyDescent="0.25">
      <c r="A1099" s="195">
        <v>44701</v>
      </c>
      <c r="B1099" s="196">
        <v>29</v>
      </c>
      <c r="C1099" s="196">
        <v>10</v>
      </c>
      <c r="D1099" s="196">
        <v>9</v>
      </c>
      <c r="G1099" s="196">
        <v>6</v>
      </c>
      <c r="I1099" s="196">
        <v>2</v>
      </c>
      <c r="K1099" s="196">
        <v>1</v>
      </c>
      <c r="L1099" s="193" t="s">
        <v>28</v>
      </c>
    </row>
    <row r="1100" spans="1:16" x14ac:dyDescent="0.25">
      <c r="A1100" s="195">
        <v>44702</v>
      </c>
      <c r="B1100" s="196">
        <v>63</v>
      </c>
      <c r="C1100" s="196">
        <v>10</v>
      </c>
      <c r="D1100" s="196">
        <v>3</v>
      </c>
      <c r="E1100" s="196">
        <v>2</v>
      </c>
      <c r="F1100" s="196">
        <v>1</v>
      </c>
      <c r="G1100" s="196">
        <v>3</v>
      </c>
      <c r="H1100" s="196">
        <v>1</v>
      </c>
      <c r="I1100" s="196">
        <v>2</v>
      </c>
      <c r="J1100" s="196">
        <v>1</v>
      </c>
      <c r="L1100" s="193"/>
    </row>
    <row r="1101" spans="1:16" x14ac:dyDescent="0.25">
      <c r="A1101" s="195">
        <v>44703</v>
      </c>
      <c r="B1101" s="196">
        <v>89</v>
      </c>
      <c r="C1101" s="196">
        <v>12</v>
      </c>
      <c r="D1101" s="196">
        <v>3</v>
      </c>
      <c r="E1101" s="196">
        <v>2</v>
      </c>
      <c r="H1101" s="196">
        <v>2</v>
      </c>
      <c r="L1101" s="193"/>
    </row>
    <row r="1102" spans="1:16" x14ac:dyDescent="0.25">
      <c r="A1102" s="195">
        <v>44704</v>
      </c>
      <c r="B1102" s="196">
        <v>10</v>
      </c>
      <c r="C1102" s="196">
        <v>19</v>
      </c>
      <c r="D1102" s="196">
        <v>8</v>
      </c>
      <c r="E1102" s="196">
        <v>12</v>
      </c>
      <c r="I1102" s="196">
        <v>2</v>
      </c>
      <c r="K1102" s="196">
        <v>1</v>
      </c>
      <c r="L1102" s="193" t="s">
        <v>609</v>
      </c>
    </row>
    <row r="1103" spans="1:16" x14ac:dyDescent="0.25">
      <c r="A1103" s="195">
        <v>44705</v>
      </c>
      <c r="B1103" s="196">
        <v>15</v>
      </c>
      <c r="C1103" s="196">
        <v>12</v>
      </c>
      <c r="D1103" s="196">
        <v>3</v>
      </c>
      <c r="F1103" s="196">
        <v>2</v>
      </c>
      <c r="G1103" s="196">
        <v>2</v>
      </c>
      <c r="J1103" s="196">
        <v>4</v>
      </c>
      <c r="L1103" s="193"/>
    </row>
    <row r="1104" spans="1:16" x14ac:dyDescent="0.25">
      <c r="A1104" s="195">
        <v>44706</v>
      </c>
      <c r="B1104" s="196">
        <v>14</v>
      </c>
      <c r="C1104" s="196">
        <v>23</v>
      </c>
      <c r="D1104" s="196">
        <v>13</v>
      </c>
      <c r="E1104" s="196">
        <v>5</v>
      </c>
      <c r="F1104" s="196">
        <v>1</v>
      </c>
      <c r="K1104" s="196">
        <v>2</v>
      </c>
      <c r="L1104" s="193" t="s">
        <v>19</v>
      </c>
      <c r="M1104" s="196">
        <v>1</v>
      </c>
      <c r="N1104" s="198" t="s">
        <v>47</v>
      </c>
    </row>
    <row r="1105" spans="1:14" x14ac:dyDescent="0.25">
      <c r="A1105" s="195">
        <v>44707</v>
      </c>
      <c r="B1105" s="196">
        <v>17</v>
      </c>
      <c r="C1105" s="196">
        <v>38</v>
      </c>
      <c r="D1105" s="196">
        <v>6</v>
      </c>
      <c r="E1105" s="196">
        <v>4</v>
      </c>
      <c r="J1105" s="196">
        <v>3</v>
      </c>
      <c r="K1105" s="196">
        <v>1</v>
      </c>
      <c r="L1105" s="193"/>
    </row>
    <row r="1106" spans="1:14" x14ac:dyDescent="0.25">
      <c r="A1106" s="195">
        <v>44708</v>
      </c>
      <c r="B1106" s="196">
        <v>13</v>
      </c>
      <c r="C1106" s="196">
        <v>27</v>
      </c>
      <c r="D1106" s="196">
        <v>13</v>
      </c>
      <c r="E1106" s="196">
        <v>5</v>
      </c>
      <c r="H1106" s="196">
        <v>1</v>
      </c>
      <c r="I1106" s="196">
        <v>2</v>
      </c>
      <c r="J1106" s="196">
        <v>3</v>
      </c>
      <c r="L1106" s="193"/>
    </row>
    <row r="1107" spans="1:14" x14ac:dyDescent="0.25">
      <c r="A1107" s="195">
        <v>44709</v>
      </c>
      <c r="B1107" s="196">
        <v>36</v>
      </c>
      <c r="C1107" s="196">
        <v>25</v>
      </c>
      <c r="D1107" s="196">
        <v>11</v>
      </c>
      <c r="E1107" s="196">
        <v>5</v>
      </c>
      <c r="G1107" s="196">
        <v>4</v>
      </c>
      <c r="L1107" s="193"/>
    </row>
    <row r="1108" spans="1:14" x14ac:dyDescent="0.25">
      <c r="A1108" s="195">
        <v>44710</v>
      </c>
      <c r="B1108" s="196">
        <v>31</v>
      </c>
      <c r="C1108" s="196">
        <v>19</v>
      </c>
      <c r="D1108" s="196">
        <v>8</v>
      </c>
      <c r="E1108" s="196">
        <v>1</v>
      </c>
      <c r="F1108" s="196">
        <v>1</v>
      </c>
      <c r="G1108" s="196">
        <v>2</v>
      </c>
      <c r="H1108" s="196">
        <v>2</v>
      </c>
      <c r="L1108" s="193"/>
    </row>
    <row r="1109" spans="1:14" x14ac:dyDescent="0.25">
      <c r="A1109" s="195">
        <v>44711</v>
      </c>
      <c r="B1109" s="196">
        <v>15</v>
      </c>
      <c r="C1109" s="196">
        <v>7</v>
      </c>
      <c r="D1109" s="196">
        <v>13</v>
      </c>
      <c r="F1109" s="196">
        <v>1</v>
      </c>
      <c r="H1109" s="196">
        <v>2</v>
      </c>
      <c r="K1109" s="196">
        <v>1</v>
      </c>
      <c r="L1109" s="193" t="s">
        <v>22</v>
      </c>
    </row>
    <row r="1110" spans="1:14" x14ac:dyDescent="0.25">
      <c r="A1110" s="195">
        <v>44712</v>
      </c>
      <c r="B1110" s="196">
        <v>10</v>
      </c>
      <c r="C1110" s="196">
        <v>9</v>
      </c>
      <c r="D1110" s="196">
        <v>8</v>
      </c>
      <c r="E1110" s="196">
        <v>1</v>
      </c>
      <c r="G1110" s="196">
        <v>2</v>
      </c>
      <c r="H1110" s="196">
        <v>1</v>
      </c>
      <c r="J1110" s="196">
        <v>1</v>
      </c>
      <c r="K1110" s="196">
        <v>1</v>
      </c>
      <c r="L1110" s="193" t="s">
        <v>47</v>
      </c>
    </row>
    <row r="1111" spans="1:14" x14ac:dyDescent="0.25">
      <c r="A1111" s="195">
        <v>44713</v>
      </c>
      <c r="B1111" s="196">
        <v>15</v>
      </c>
      <c r="C1111" s="196">
        <v>8</v>
      </c>
      <c r="D1111" s="196">
        <v>3</v>
      </c>
      <c r="E1111" s="196">
        <v>1</v>
      </c>
      <c r="F1111" s="196">
        <v>1</v>
      </c>
      <c r="H1111" s="196">
        <v>2</v>
      </c>
      <c r="I1111" s="196">
        <v>1</v>
      </c>
      <c r="J1111" s="196">
        <v>2</v>
      </c>
      <c r="K1111" s="196">
        <v>1</v>
      </c>
      <c r="L1111" s="193" t="s">
        <v>28</v>
      </c>
    </row>
    <row r="1112" spans="1:14" x14ac:dyDescent="0.25">
      <c r="A1112" s="195">
        <v>44714</v>
      </c>
      <c r="B1112" s="196">
        <v>88</v>
      </c>
      <c r="C1112" s="196">
        <v>6</v>
      </c>
      <c r="D1112" s="196">
        <v>15</v>
      </c>
      <c r="E1112" s="196">
        <v>4</v>
      </c>
      <c r="G1112" s="196">
        <v>6</v>
      </c>
      <c r="H1112" s="196">
        <v>1</v>
      </c>
      <c r="J1112" s="196">
        <v>2</v>
      </c>
      <c r="L1112" s="193"/>
    </row>
    <row r="1113" spans="1:14" x14ac:dyDescent="0.25">
      <c r="A1113" s="195">
        <v>44715</v>
      </c>
      <c r="B1113" s="196">
        <v>22</v>
      </c>
      <c r="D1113" s="196">
        <v>1</v>
      </c>
      <c r="E1113" s="196">
        <v>1</v>
      </c>
      <c r="L1113" s="193"/>
    </row>
    <row r="1114" spans="1:14" x14ac:dyDescent="0.25">
      <c r="A1114" s="195">
        <v>44716</v>
      </c>
      <c r="B1114" s="196">
        <v>88</v>
      </c>
      <c r="C1114" s="196">
        <v>17</v>
      </c>
      <c r="D1114" s="196">
        <v>11</v>
      </c>
      <c r="F1114" s="196">
        <v>2</v>
      </c>
      <c r="H1114" s="196">
        <v>1</v>
      </c>
      <c r="L1114" s="193"/>
    </row>
    <row r="1115" spans="1:14" x14ac:dyDescent="0.25">
      <c r="A1115" s="195">
        <v>44717</v>
      </c>
      <c r="B1115" s="196">
        <v>21</v>
      </c>
      <c r="C1115" s="196">
        <v>16</v>
      </c>
      <c r="D1115" s="196">
        <v>11</v>
      </c>
      <c r="I1115" s="196">
        <v>3</v>
      </c>
      <c r="K1115" s="196">
        <v>4</v>
      </c>
      <c r="L1115" s="193" t="s">
        <v>19</v>
      </c>
      <c r="M1115" s="196">
        <v>2</v>
      </c>
      <c r="N1115" s="198" t="s">
        <v>100</v>
      </c>
    </row>
    <row r="1116" spans="1:14" x14ac:dyDescent="0.25">
      <c r="A1116" s="195">
        <v>44718</v>
      </c>
      <c r="B1116" s="196">
        <v>11</v>
      </c>
      <c r="C1116" s="196">
        <v>25</v>
      </c>
      <c r="D1116" s="196">
        <v>23</v>
      </c>
      <c r="E1116" s="196">
        <v>3</v>
      </c>
      <c r="G1116" s="196">
        <v>8</v>
      </c>
      <c r="H1116" s="196">
        <v>6</v>
      </c>
      <c r="I1116" s="196">
        <v>4</v>
      </c>
      <c r="J1116" s="196">
        <v>6</v>
      </c>
      <c r="K1116" s="196">
        <v>1</v>
      </c>
      <c r="L1116" s="193" t="s">
        <v>19</v>
      </c>
    </row>
    <row r="1117" spans="1:14" x14ac:dyDescent="0.25">
      <c r="A1117" s="195">
        <v>44719</v>
      </c>
      <c r="B1117" s="196">
        <v>16</v>
      </c>
      <c r="C1117" s="196">
        <v>20</v>
      </c>
      <c r="D1117" s="196">
        <v>14</v>
      </c>
      <c r="G1117" s="196">
        <v>3</v>
      </c>
      <c r="I1117" s="196">
        <v>1</v>
      </c>
      <c r="J1117" s="196">
        <v>2</v>
      </c>
      <c r="K1117" s="196">
        <v>1</v>
      </c>
      <c r="L1117" s="193" t="s">
        <v>47</v>
      </c>
    </row>
    <row r="1118" spans="1:14" x14ac:dyDescent="0.25">
      <c r="A1118" s="195">
        <v>44720</v>
      </c>
      <c r="B1118" s="196">
        <v>5</v>
      </c>
      <c r="C1118" s="196">
        <v>20</v>
      </c>
      <c r="D1118" s="196">
        <v>24</v>
      </c>
      <c r="F1118" s="196">
        <v>2</v>
      </c>
      <c r="G1118" s="196">
        <v>6</v>
      </c>
      <c r="I1118" s="196">
        <v>1</v>
      </c>
      <c r="J1118" s="196">
        <v>1</v>
      </c>
      <c r="K1118" s="196">
        <v>4</v>
      </c>
      <c r="L1118" s="193" t="s">
        <v>28</v>
      </c>
      <c r="M1118" s="196">
        <v>2</v>
      </c>
      <c r="N1118" s="198" t="s">
        <v>100</v>
      </c>
    </row>
    <row r="1119" spans="1:14" x14ac:dyDescent="0.25">
      <c r="A1119" s="195">
        <v>44721</v>
      </c>
      <c r="B1119" s="196">
        <v>10</v>
      </c>
      <c r="C1119" s="196">
        <v>14</v>
      </c>
      <c r="D1119" s="196">
        <v>24</v>
      </c>
      <c r="E1119" s="196">
        <v>8</v>
      </c>
      <c r="G1119" s="196">
        <v>9</v>
      </c>
      <c r="H1119" s="196">
        <v>2</v>
      </c>
      <c r="I1119" s="196">
        <v>2</v>
      </c>
      <c r="J1119" s="196">
        <v>6</v>
      </c>
      <c r="K1119" s="196">
        <v>2</v>
      </c>
      <c r="L1119" s="193" t="s">
        <v>79</v>
      </c>
      <c r="M1119" s="196">
        <v>1</v>
      </c>
      <c r="N1119" s="198" t="s">
        <v>18</v>
      </c>
    </row>
    <row r="1120" spans="1:14" x14ac:dyDescent="0.25">
      <c r="A1120" s="195">
        <v>44722</v>
      </c>
      <c r="B1120" s="196">
        <v>15</v>
      </c>
      <c r="C1120" s="196">
        <v>10</v>
      </c>
      <c r="D1120" s="196">
        <v>9</v>
      </c>
      <c r="G1120" s="196">
        <v>2</v>
      </c>
      <c r="J1120" s="196">
        <v>3</v>
      </c>
      <c r="L1120" s="193"/>
    </row>
    <row r="1121" spans="1:14" x14ac:dyDescent="0.25">
      <c r="A1121" s="195">
        <v>44723</v>
      </c>
      <c r="B1121" s="196">
        <v>27</v>
      </c>
      <c r="C1121" s="196">
        <v>16</v>
      </c>
      <c r="D1121" s="196">
        <v>19</v>
      </c>
      <c r="E1121" s="196">
        <v>6</v>
      </c>
      <c r="G1121" s="196">
        <v>5</v>
      </c>
      <c r="H1121" s="196">
        <v>1</v>
      </c>
      <c r="L1121" s="193"/>
    </row>
    <row r="1122" spans="1:14" x14ac:dyDescent="0.25">
      <c r="A1122" s="195">
        <v>44724</v>
      </c>
      <c r="B1122" s="196">
        <v>52</v>
      </c>
      <c r="C1122" s="196">
        <v>8</v>
      </c>
      <c r="D1122" s="196">
        <v>14</v>
      </c>
      <c r="F1122" s="196">
        <v>1</v>
      </c>
      <c r="G1122" s="196">
        <v>2</v>
      </c>
      <c r="H1122" s="196">
        <v>3</v>
      </c>
      <c r="I1122" s="196">
        <v>1</v>
      </c>
      <c r="K1122" s="196">
        <v>1</v>
      </c>
      <c r="L1122" s="193" t="s">
        <v>28</v>
      </c>
      <c r="M1122" s="196">
        <v>1</v>
      </c>
      <c r="N1122" s="198" t="s">
        <v>26</v>
      </c>
    </row>
    <row r="1123" spans="1:14" x14ac:dyDescent="0.25">
      <c r="A1123" s="195">
        <v>44725</v>
      </c>
      <c r="B1123" s="196">
        <v>18</v>
      </c>
      <c r="C1123" s="196">
        <v>18</v>
      </c>
      <c r="D1123" s="196">
        <v>24</v>
      </c>
      <c r="E1123" s="196">
        <v>3</v>
      </c>
      <c r="F1123" s="196">
        <v>2</v>
      </c>
      <c r="G1123" s="196">
        <v>5</v>
      </c>
      <c r="I1123" s="196">
        <v>2</v>
      </c>
      <c r="J1123" s="196">
        <v>4</v>
      </c>
      <c r="K1123" s="196">
        <v>1</v>
      </c>
      <c r="L1123" s="193" t="s">
        <v>28</v>
      </c>
      <c r="M1123" s="196">
        <v>4</v>
      </c>
      <c r="N1123" s="198" t="s">
        <v>74</v>
      </c>
    </row>
    <row r="1124" spans="1:14" x14ac:dyDescent="0.25">
      <c r="A1124" s="195">
        <v>44726</v>
      </c>
      <c r="B1124" s="196">
        <v>11</v>
      </c>
      <c r="C1124" s="196">
        <v>42</v>
      </c>
      <c r="D1124" s="196">
        <v>19</v>
      </c>
      <c r="E1124" s="196">
        <v>2</v>
      </c>
      <c r="F1124" s="196">
        <v>1</v>
      </c>
      <c r="G1124" s="196">
        <v>4</v>
      </c>
      <c r="H1124" s="196">
        <v>1</v>
      </c>
      <c r="I1124" s="196">
        <v>2</v>
      </c>
      <c r="J1124" s="196">
        <v>5</v>
      </c>
      <c r="K1124" s="196">
        <v>4</v>
      </c>
      <c r="L1124" s="193" t="s">
        <v>22</v>
      </c>
      <c r="M1124" s="196">
        <v>2</v>
      </c>
      <c r="N1124" s="198" t="s">
        <v>28</v>
      </c>
    </row>
    <row r="1125" spans="1:14" x14ac:dyDescent="0.25">
      <c r="A1125" s="195">
        <v>44727</v>
      </c>
      <c r="B1125" s="196">
        <v>12</v>
      </c>
      <c r="C1125" s="196">
        <v>15</v>
      </c>
      <c r="D1125" s="196">
        <v>16</v>
      </c>
      <c r="E1125" s="196">
        <v>4</v>
      </c>
      <c r="G1125" s="196">
        <v>11</v>
      </c>
      <c r="H1125" s="196">
        <v>2</v>
      </c>
      <c r="J1125" s="196">
        <v>6</v>
      </c>
      <c r="K1125" s="196">
        <v>2</v>
      </c>
      <c r="L1125" s="193" t="s">
        <v>19</v>
      </c>
    </row>
    <row r="1126" spans="1:14" x14ac:dyDescent="0.25">
      <c r="A1126" s="195">
        <v>44728</v>
      </c>
      <c r="B1126" s="196">
        <v>28</v>
      </c>
      <c r="C1126" s="196">
        <v>9</v>
      </c>
      <c r="D1126" s="196">
        <v>10</v>
      </c>
      <c r="E1126" s="196">
        <v>19</v>
      </c>
      <c r="F1126" s="196">
        <v>2</v>
      </c>
      <c r="J1126" s="196">
        <v>2</v>
      </c>
      <c r="K1126" s="196">
        <v>2</v>
      </c>
      <c r="L1126" s="193" t="s">
        <v>47</v>
      </c>
      <c r="M1126" s="196">
        <v>2</v>
      </c>
      <c r="N1126" s="198" t="s">
        <v>28</v>
      </c>
    </row>
    <row r="1127" spans="1:14" x14ac:dyDescent="0.25">
      <c r="A1127" s="195">
        <v>44729</v>
      </c>
      <c r="B1127" s="196">
        <v>25</v>
      </c>
      <c r="C1127" s="196">
        <v>13</v>
      </c>
      <c r="D1127" s="196">
        <v>24</v>
      </c>
      <c r="G1127" s="196">
        <v>2</v>
      </c>
      <c r="L1127" s="193"/>
    </row>
    <row r="1128" spans="1:14" x14ac:dyDescent="0.25">
      <c r="A1128" s="195">
        <v>44730</v>
      </c>
      <c r="B1128" s="196">
        <v>23</v>
      </c>
      <c r="C1128" s="196">
        <v>7</v>
      </c>
      <c r="D1128" s="196">
        <v>8</v>
      </c>
      <c r="E1128" s="196">
        <v>6</v>
      </c>
      <c r="H1128" s="196">
        <v>2</v>
      </c>
      <c r="I1128" s="196">
        <v>1</v>
      </c>
      <c r="K1128" s="196">
        <v>1</v>
      </c>
      <c r="L1128" s="193" t="s">
        <v>443</v>
      </c>
    </row>
    <row r="1129" spans="1:14" x14ac:dyDescent="0.25">
      <c r="A1129" s="195">
        <v>44731</v>
      </c>
      <c r="B1129" s="196">
        <v>30</v>
      </c>
      <c r="C1129" s="196">
        <v>13</v>
      </c>
      <c r="D1129" s="196">
        <v>5</v>
      </c>
      <c r="E1129" s="196">
        <v>1</v>
      </c>
      <c r="F1129" s="196">
        <v>1</v>
      </c>
      <c r="G1129" s="196">
        <v>6</v>
      </c>
      <c r="H1129" s="196">
        <v>4</v>
      </c>
      <c r="J1129" s="196">
        <v>5</v>
      </c>
      <c r="K1129" s="196">
        <v>1</v>
      </c>
      <c r="L1129" s="193" t="s">
        <v>26</v>
      </c>
    </row>
    <row r="1130" spans="1:14" x14ac:dyDescent="0.25">
      <c r="A1130" s="195">
        <v>44732</v>
      </c>
      <c r="B1130" s="196">
        <v>17</v>
      </c>
      <c r="C1130" s="196">
        <v>2</v>
      </c>
      <c r="D1130" s="196">
        <v>8</v>
      </c>
      <c r="F1130" s="196">
        <v>4</v>
      </c>
      <c r="G1130" s="196">
        <v>6</v>
      </c>
      <c r="I1130" s="196">
        <v>8</v>
      </c>
      <c r="J1130" s="196">
        <v>2</v>
      </c>
      <c r="K1130" s="196">
        <v>2</v>
      </c>
      <c r="L1130" s="193" t="s">
        <v>43</v>
      </c>
      <c r="M1130" s="196">
        <v>2</v>
      </c>
      <c r="N1130" s="198" t="s">
        <v>47</v>
      </c>
    </row>
    <row r="1131" spans="1:14" x14ac:dyDescent="0.25">
      <c r="A1131" s="195">
        <v>44733</v>
      </c>
      <c r="B1131" s="196">
        <v>13</v>
      </c>
      <c r="C1131" s="196">
        <v>36</v>
      </c>
      <c r="D1131" s="196">
        <v>9</v>
      </c>
      <c r="E1131" s="196">
        <v>2</v>
      </c>
      <c r="F1131" s="196">
        <v>2</v>
      </c>
      <c r="G1131" s="196">
        <v>6</v>
      </c>
      <c r="J1131" s="196">
        <v>4</v>
      </c>
      <c r="K1131" s="196">
        <v>3</v>
      </c>
      <c r="L1131" s="193" t="s">
        <v>28</v>
      </c>
      <c r="M1131" s="196">
        <v>2</v>
      </c>
      <c r="N1131" s="198" t="s">
        <v>204</v>
      </c>
    </row>
    <row r="1132" spans="1:14" x14ac:dyDescent="0.25">
      <c r="A1132" s="195">
        <v>44734</v>
      </c>
      <c r="B1132" s="196">
        <v>14</v>
      </c>
      <c r="C1132" s="196">
        <v>23</v>
      </c>
      <c r="D1132" s="196">
        <v>6</v>
      </c>
      <c r="E1132" s="196">
        <v>6</v>
      </c>
      <c r="F1132" s="196">
        <v>4</v>
      </c>
      <c r="G1132" s="196">
        <v>2</v>
      </c>
      <c r="H1132" s="196">
        <v>1</v>
      </c>
      <c r="I1132" s="196">
        <v>2</v>
      </c>
      <c r="J1132" s="196">
        <v>5</v>
      </c>
      <c r="L1132" s="193"/>
    </row>
    <row r="1133" spans="1:14" x14ac:dyDescent="0.25">
      <c r="A1133" s="195">
        <v>44735</v>
      </c>
      <c r="B1133" s="196">
        <v>17</v>
      </c>
      <c r="C1133" s="196">
        <v>16</v>
      </c>
      <c r="D1133" s="196">
        <v>27</v>
      </c>
      <c r="E1133" s="196">
        <v>2</v>
      </c>
      <c r="F1133" s="196">
        <v>2</v>
      </c>
      <c r="G1133" s="196">
        <v>4</v>
      </c>
      <c r="H1133" s="196">
        <v>5</v>
      </c>
      <c r="I1133" s="196">
        <v>2</v>
      </c>
      <c r="L1133" s="193"/>
    </row>
    <row r="1134" spans="1:14" x14ac:dyDescent="0.25">
      <c r="A1134" s="195">
        <v>44736</v>
      </c>
      <c r="B1134" s="196">
        <v>20</v>
      </c>
      <c r="C1134" s="196">
        <v>16</v>
      </c>
      <c r="D1134" s="196">
        <v>9</v>
      </c>
      <c r="E1134" s="196">
        <v>4</v>
      </c>
      <c r="F1134" s="196">
        <v>1</v>
      </c>
      <c r="G1134" s="196">
        <v>6</v>
      </c>
      <c r="K1134" s="196">
        <v>5</v>
      </c>
      <c r="L1134" s="193" t="s">
        <v>29</v>
      </c>
      <c r="M1134" s="196">
        <v>1</v>
      </c>
      <c r="N1134" s="198" t="s">
        <v>28</v>
      </c>
    </row>
    <row r="1135" spans="1:14" x14ac:dyDescent="0.25">
      <c r="A1135" s="195">
        <v>44737</v>
      </c>
      <c r="B1135" s="196">
        <v>35</v>
      </c>
      <c r="C1135" s="196">
        <v>3</v>
      </c>
      <c r="D1135" s="196">
        <v>5</v>
      </c>
      <c r="E1135" s="196">
        <v>2</v>
      </c>
      <c r="F1135" s="196">
        <v>2</v>
      </c>
      <c r="G1135" s="196">
        <v>8</v>
      </c>
      <c r="H1135" s="196">
        <v>2</v>
      </c>
      <c r="I1135" s="196">
        <v>1</v>
      </c>
      <c r="J1135" s="196">
        <v>6</v>
      </c>
      <c r="K1135" s="196">
        <v>1</v>
      </c>
      <c r="L1135" s="193" t="s">
        <v>100</v>
      </c>
    </row>
    <row r="1136" spans="1:14" x14ac:dyDescent="0.25">
      <c r="A1136" s="195">
        <v>44738</v>
      </c>
      <c r="B1136" s="196">
        <v>31</v>
      </c>
      <c r="C1136" s="196">
        <v>9</v>
      </c>
      <c r="D1136" s="196">
        <v>6</v>
      </c>
      <c r="E1136" s="196">
        <v>3</v>
      </c>
      <c r="F1136" s="196">
        <v>1</v>
      </c>
      <c r="G1136" s="196">
        <v>5</v>
      </c>
      <c r="J1136" s="196">
        <v>1</v>
      </c>
      <c r="K1136" s="196">
        <v>1</v>
      </c>
      <c r="L1136" s="193" t="s">
        <v>129</v>
      </c>
    </row>
    <row r="1137" spans="1:16" x14ac:dyDescent="0.25">
      <c r="A1137" s="195">
        <v>44739</v>
      </c>
      <c r="B1137" s="196">
        <v>9</v>
      </c>
      <c r="C1137" s="196">
        <v>15</v>
      </c>
      <c r="D1137" s="196">
        <v>14</v>
      </c>
      <c r="E1137" s="196">
        <v>3</v>
      </c>
      <c r="F1137" s="196">
        <v>5</v>
      </c>
      <c r="G1137" s="196">
        <v>5</v>
      </c>
      <c r="I1137" s="196">
        <v>2</v>
      </c>
      <c r="J1137" s="196">
        <v>1</v>
      </c>
      <c r="K1137" s="196">
        <v>1</v>
      </c>
      <c r="L1137" s="193" t="s">
        <v>28</v>
      </c>
    </row>
    <row r="1138" spans="1:16" x14ac:dyDescent="0.25">
      <c r="A1138" s="195">
        <v>44740</v>
      </c>
      <c r="B1138" s="196">
        <v>18</v>
      </c>
      <c r="C1138" s="196">
        <v>18</v>
      </c>
      <c r="D1138" s="196">
        <v>11</v>
      </c>
      <c r="F1138" s="196">
        <v>2</v>
      </c>
      <c r="G1138" s="196">
        <v>8</v>
      </c>
      <c r="H1138" s="196">
        <v>1</v>
      </c>
      <c r="J1138" s="196">
        <v>2</v>
      </c>
      <c r="K1138" s="196">
        <v>1</v>
      </c>
      <c r="L1138" s="193" t="s">
        <v>204</v>
      </c>
    </row>
    <row r="1139" spans="1:16" x14ac:dyDescent="0.25">
      <c r="A1139" s="195">
        <v>44741</v>
      </c>
      <c r="B1139" s="196">
        <v>24</v>
      </c>
      <c r="C1139" s="196">
        <v>11</v>
      </c>
      <c r="D1139" s="196">
        <v>4</v>
      </c>
      <c r="E1139" s="196">
        <v>2</v>
      </c>
      <c r="F1139" s="196">
        <v>2</v>
      </c>
      <c r="G1139" s="196">
        <v>8</v>
      </c>
      <c r="H1139" s="196">
        <v>3</v>
      </c>
      <c r="I1139" s="196">
        <v>5</v>
      </c>
      <c r="J1139" s="196">
        <v>4</v>
      </c>
      <c r="K1139" s="196">
        <v>1</v>
      </c>
      <c r="L1139" s="193" t="s">
        <v>125</v>
      </c>
    </row>
    <row r="1140" spans="1:16" x14ac:dyDescent="0.25">
      <c r="A1140" s="195">
        <v>44742</v>
      </c>
      <c r="B1140" s="196">
        <v>15</v>
      </c>
      <c r="C1140" s="196">
        <v>8</v>
      </c>
      <c r="D1140" s="196">
        <v>4</v>
      </c>
      <c r="G1140" s="196">
        <v>4</v>
      </c>
      <c r="H1140" s="196">
        <v>4</v>
      </c>
      <c r="J1140" s="196">
        <v>2</v>
      </c>
      <c r="L1140" s="193"/>
    </row>
    <row r="1141" spans="1:16" x14ac:dyDescent="0.25">
      <c r="A1141" s="195">
        <v>44743</v>
      </c>
      <c r="B1141" s="196">
        <v>13</v>
      </c>
      <c r="C1141" s="196">
        <v>10</v>
      </c>
      <c r="D1141" s="196">
        <v>19</v>
      </c>
      <c r="E1141" s="196">
        <v>2</v>
      </c>
      <c r="F1141" s="196">
        <v>5</v>
      </c>
      <c r="G1141" s="196">
        <v>4</v>
      </c>
      <c r="H1141" s="196">
        <v>2</v>
      </c>
      <c r="L1141" s="193"/>
    </row>
    <row r="1142" spans="1:16" x14ac:dyDescent="0.25">
      <c r="A1142" s="195">
        <v>44744</v>
      </c>
      <c r="B1142" s="196">
        <v>35</v>
      </c>
      <c r="C1142" s="196">
        <v>4</v>
      </c>
      <c r="D1142" s="196">
        <v>4</v>
      </c>
      <c r="G1142" s="196">
        <v>2</v>
      </c>
      <c r="K1142" s="196">
        <v>1</v>
      </c>
      <c r="L1142" s="193" t="s">
        <v>204</v>
      </c>
    </row>
    <row r="1143" spans="1:16" x14ac:dyDescent="0.25">
      <c r="A1143" s="195">
        <v>44745</v>
      </c>
      <c r="B1143" s="196">
        <v>40</v>
      </c>
      <c r="C1143" s="196">
        <v>1</v>
      </c>
      <c r="D1143" s="196">
        <v>2</v>
      </c>
      <c r="E1143" s="196">
        <v>4</v>
      </c>
      <c r="H1143" s="196">
        <v>2</v>
      </c>
      <c r="J1143" s="196">
        <v>2</v>
      </c>
      <c r="K1143" s="196">
        <v>1</v>
      </c>
      <c r="L1143" s="193" t="s">
        <v>28</v>
      </c>
    </row>
    <row r="1144" spans="1:16" x14ac:dyDescent="0.25">
      <c r="A1144" s="195">
        <v>44746</v>
      </c>
      <c r="B1144" s="196">
        <v>14</v>
      </c>
      <c r="C1144" s="196">
        <v>11</v>
      </c>
      <c r="D1144" s="196">
        <v>9</v>
      </c>
      <c r="E1144" s="196">
        <v>9</v>
      </c>
      <c r="G1144" s="196">
        <v>3</v>
      </c>
      <c r="I1144" s="196">
        <v>4</v>
      </c>
      <c r="J1144" s="196">
        <v>2</v>
      </c>
      <c r="K1144" s="196">
        <v>1</v>
      </c>
      <c r="L1144" s="193" t="s">
        <v>100</v>
      </c>
    </row>
    <row r="1145" spans="1:16" x14ac:dyDescent="0.25">
      <c r="A1145" s="195">
        <v>44747</v>
      </c>
      <c r="B1145" s="196">
        <v>15</v>
      </c>
      <c r="C1145" s="196">
        <v>14</v>
      </c>
      <c r="D1145" s="196">
        <v>7</v>
      </c>
      <c r="E1145" s="196">
        <v>11</v>
      </c>
      <c r="F1145" s="196">
        <v>8</v>
      </c>
      <c r="G1145" s="196">
        <v>3</v>
      </c>
      <c r="I1145" s="196">
        <v>3</v>
      </c>
      <c r="J1145" s="196">
        <v>1</v>
      </c>
      <c r="K1145" s="196">
        <v>2</v>
      </c>
      <c r="L1145" s="193" t="s">
        <v>47</v>
      </c>
      <c r="M1145" s="196">
        <v>1</v>
      </c>
      <c r="N1145" s="198" t="s">
        <v>443</v>
      </c>
    </row>
    <row r="1146" spans="1:16" x14ac:dyDescent="0.25">
      <c r="A1146" s="195">
        <v>44748</v>
      </c>
      <c r="B1146" s="196">
        <v>15</v>
      </c>
      <c r="C1146" s="196">
        <v>17</v>
      </c>
      <c r="D1146" s="196">
        <v>9</v>
      </c>
      <c r="E1146" s="196">
        <v>2</v>
      </c>
      <c r="G1146" s="196">
        <v>6</v>
      </c>
      <c r="I1146" s="196">
        <v>2</v>
      </c>
      <c r="J1146" s="196">
        <v>3</v>
      </c>
      <c r="K1146" s="196">
        <v>1</v>
      </c>
      <c r="L1146" s="193" t="s">
        <v>449</v>
      </c>
    </row>
    <row r="1147" spans="1:16" x14ac:dyDescent="0.25">
      <c r="A1147" s="195">
        <v>44749</v>
      </c>
      <c r="B1147" s="196">
        <v>13</v>
      </c>
      <c r="C1147" s="196">
        <v>4</v>
      </c>
      <c r="D1147" s="196">
        <v>16</v>
      </c>
      <c r="E1147" s="196">
        <v>4</v>
      </c>
      <c r="F1147" s="196">
        <v>2</v>
      </c>
      <c r="G1147" s="196">
        <v>3</v>
      </c>
      <c r="I1147" s="196">
        <v>2</v>
      </c>
      <c r="J1147" s="196">
        <v>4</v>
      </c>
      <c r="L1147" s="193"/>
    </row>
    <row r="1148" spans="1:16" x14ac:dyDescent="0.25">
      <c r="A1148" s="195">
        <v>44750</v>
      </c>
      <c r="B1148" s="196">
        <v>20</v>
      </c>
      <c r="C1148" s="196">
        <v>20</v>
      </c>
      <c r="D1148" s="196">
        <v>13</v>
      </c>
      <c r="E1148" s="196">
        <v>7</v>
      </c>
      <c r="F1148" s="196">
        <v>3</v>
      </c>
      <c r="G1148" s="196">
        <v>1</v>
      </c>
      <c r="L1148" s="193"/>
    </row>
    <row r="1149" spans="1:16" x14ac:dyDescent="0.25">
      <c r="A1149" s="195">
        <v>44751</v>
      </c>
      <c r="B1149" s="196">
        <v>42</v>
      </c>
      <c r="C1149" s="196">
        <v>8</v>
      </c>
      <c r="D1149" s="196">
        <v>2</v>
      </c>
      <c r="E1149" s="196">
        <v>2</v>
      </c>
      <c r="G1149" s="196">
        <v>4</v>
      </c>
      <c r="K1149" s="196">
        <v>2</v>
      </c>
      <c r="L1149" s="193" t="s">
        <v>204</v>
      </c>
      <c r="M1149" s="196">
        <v>1</v>
      </c>
      <c r="N1149" s="198" t="s">
        <v>22</v>
      </c>
      <c r="O1149" s="196">
        <v>1</v>
      </c>
      <c r="P1149" s="198" t="s">
        <v>28</v>
      </c>
    </row>
    <row r="1150" spans="1:16" x14ac:dyDescent="0.25">
      <c r="A1150" s="195">
        <v>44752</v>
      </c>
      <c r="B1150" s="196">
        <v>35</v>
      </c>
      <c r="C1150" s="196">
        <v>16</v>
      </c>
      <c r="D1150" s="196">
        <v>2</v>
      </c>
      <c r="E1150" s="196">
        <v>7</v>
      </c>
      <c r="G1150" s="196">
        <v>5</v>
      </c>
      <c r="J1150" s="196">
        <v>4</v>
      </c>
      <c r="K1150" s="196">
        <v>1</v>
      </c>
      <c r="L1150" s="193" t="s">
        <v>28</v>
      </c>
      <c r="M1150" s="196">
        <v>3</v>
      </c>
      <c r="N1150" s="198" t="s">
        <v>204</v>
      </c>
    </row>
    <row r="1151" spans="1:16" x14ac:dyDescent="0.25">
      <c r="A1151" s="195">
        <v>44753</v>
      </c>
      <c r="B1151" s="196">
        <v>13</v>
      </c>
      <c r="C1151" s="196">
        <v>29</v>
      </c>
      <c r="D1151" s="196">
        <v>4</v>
      </c>
      <c r="E1151" s="196">
        <v>5</v>
      </c>
      <c r="F1151" s="196">
        <v>3</v>
      </c>
      <c r="H1151" s="196">
        <v>1</v>
      </c>
      <c r="J1151" s="196">
        <v>4</v>
      </c>
      <c r="K1151" s="196">
        <v>1</v>
      </c>
      <c r="L1151" s="193" t="s">
        <v>22</v>
      </c>
    </row>
    <row r="1152" spans="1:16" x14ac:dyDescent="0.25">
      <c r="A1152" s="195">
        <v>44754</v>
      </c>
      <c r="B1152" s="196">
        <v>15</v>
      </c>
      <c r="C1152" s="196">
        <v>17</v>
      </c>
      <c r="D1152" s="196">
        <v>5</v>
      </c>
      <c r="E1152" s="196">
        <v>5</v>
      </c>
      <c r="G1152" s="196">
        <v>4</v>
      </c>
      <c r="J1152" s="196">
        <v>1</v>
      </c>
      <c r="K1152" s="197"/>
      <c r="L1152" s="205"/>
    </row>
    <row r="1153" spans="1:16" x14ac:dyDescent="0.25">
      <c r="A1153" s="195">
        <v>44755</v>
      </c>
      <c r="B1153" s="196">
        <v>17</v>
      </c>
      <c r="C1153" s="196">
        <v>14</v>
      </c>
      <c r="D1153" s="196">
        <v>4</v>
      </c>
      <c r="E1153" s="196">
        <v>1</v>
      </c>
      <c r="G1153" s="196">
        <v>8</v>
      </c>
      <c r="H1153" s="196">
        <v>2</v>
      </c>
      <c r="K1153" s="196">
        <v>2</v>
      </c>
      <c r="L1153" s="193" t="s">
        <v>204</v>
      </c>
      <c r="M1153" s="196">
        <v>8</v>
      </c>
      <c r="N1153" s="198" t="s">
        <v>29</v>
      </c>
    </row>
    <row r="1154" spans="1:16" x14ac:dyDescent="0.25">
      <c r="A1154" s="195">
        <v>44756</v>
      </c>
      <c r="B1154" s="196">
        <v>7</v>
      </c>
      <c r="C1154" s="196">
        <v>26</v>
      </c>
      <c r="D1154" s="196">
        <v>1</v>
      </c>
      <c r="E1154" s="196">
        <v>5</v>
      </c>
      <c r="F1154" s="196">
        <v>3</v>
      </c>
      <c r="G1154" s="196">
        <v>2</v>
      </c>
      <c r="J1154" s="196">
        <v>10</v>
      </c>
      <c r="L1154" s="193"/>
    </row>
    <row r="1155" spans="1:16" x14ac:dyDescent="0.25">
      <c r="A1155" s="195">
        <v>44757</v>
      </c>
      <c r="B1155" s="196">
        <v>22</v>
      </c>
      <c r="C1155" s="196">
        <v>18</v>
      </c>
      <c r="D1155" s="196">
        <v>11</v>
      </c>
      <c r="E1155" s="196">
        <v>1</v>
      </c>
      <c r="I1155" s="196">
        <v>2</v>
      </c>
      <c r="K1155" s="196">
        <v>2</v>
      </c>
      <c r="L1155" s="193" t="s">
        <v>47</v>
      </c>
    </row>
    <row r="1156" spans="1:16" x14ac:dyDescent="0.25">
      <c r="A1156" s="195">
        <v>44758</v>
      </c>
      <c r="B1156" s="196">
        <v>39</v>
      </c>
      <c r="C1156" s="196">
        <v>28</v>
      </c>
      <c r="D1156" s="196">
        <v>7</v>
      </c>
      <c r="E1156" s="196">
        <v>1</v>
      </c>
      <c r="F1156" s="196">
        <v>1</v>
      </c>
      <c r="H1156" s="196">
        <v>2</v>
      </c>
      <c r="J1156" s="196">
        <v>2</v>
      </c>
      <c r="K1156" s="196">
        <v>1</v>
      </c>
      <c r="L1156" s="193" t="s">
        <v>43</v>
      </c>
      <c r="M1156" s="196">
        <v>2</v>
      </c>
      <c r="N1156" s="198" t="s">
        <v>47</v>
      </c>
    </row>
    <row r="1157" spans="1:16" x14ac:dyDescent="0.25">
      <c r="A1157" s="195">
        <v>44759</v>
      </c>
      <c r="B1157" s="196">
        <v>40</v>
      </c>
      <c r="C1157" s="196">
        <v>31</v>
      </c>
      <c r="D1157" s="196">
        <v>4</v>
      </c>
      <c r="G1157" s="196">
        <v>3</v>
      </c>
      <c r="I1157" s="196">
        <v>10</v>
      </c>
      <c r="J1157" s="196">
        <v>3</v>
      </c>
      <c r="K1157" s="196">
        <v>8</v>
      </c>
      <c r="L1157" s="193" t="s">
        <v>204</v>
      </c>
      <c r="M1157" s="196">
        <v>2</v>
      </c>
      <c r="N1157" s="198" t="s">
        <v>70</v>
      </c>
      <c r="O1157" s="196">
        <v>1</v>
      </c>
      <c r="P1157" s="198" t="s">
        <v>125</v>
      </c>
    </row>
    <row r="1158" spans="1:16" x14ac:dyDescent="0.25">
      <c r="A1158" s="195">
        <v>44760</v>
      </c>
      <c r="B1158" s="196">
        <v>22</v>
      </c>
      <c r="C1158" s="196">
        <v>22</v>
      </c>
      <c r="D1158" s="196">
        <v>9</v>
      </c>
      <c r="E1158" s="196">
        <v>1</v>
      </c>
      <c r="J1158" s="196">
        <v>11</v>
      </c>
      <c r="K1158" s="196">
        <v>2</v>
      </c>
      <c r="L1158" s="193" t="s">
        <v>47</v>
      </c>
      <c r="M1158" s="196">
        <v>2</v>
      </c>
      <c r="N1158" s="198" t="s">
        <v>88</v>
      </c>
    </row>
    <row r="1159" spans="1:16" x14ac:dyDescent="0.25">
      <c r="A1159" s="195">
        <v>44761</v>
      </c>
      <c r="B1159" s="196">
        <v>16</v>
      </c>
      <c r="C1159" s="196">
        <v>29</v>
      </c>
      <c r="D1159" s="196">
        <v>9</v>
      </c>
      <c r="G1159" s="196">
        <v>2</v>
      </c>
      <c r="I1159" s="196">
        <v>1</v>
      </c>
      <c r="J1159" s="196">
        <v>4</v>
      </c>
      <c r="K1159" s="196">
        <v>1</v>
      </c>
      <c r="L1159" s="193" t="s">
        <v>43</v>
      </c>
    </row>
    <row r="1160" spans="1:16" x14ac:dyDescent="0.25">
      <c r="A1160" s="195">
        <v>44762</v>
      </c>
      <c r="B1160" s="196">
        <v>23</v>
      </c>
      <c r="C1160" s="196">
        <v>30</v>
      </c>
      <c r="D1160" s="196">
        <v>3</v>
      </c>
      <c r="E1160" s="196">
        <v>5</v>
      </c>
      <c r="F1160" s="196">
        <v>1</v>
      </c>
      <c r="G1160" s="196">
        <v>5</v>
      </c>
      <c r="H1160" s="196">
        <v>3</v>
      </c>
      <c r="I1160" s="196">
        <v>2</v>
      </c>
      <c r="J1160" s="196">
        <v>5</v>
      </c>
      <c r="L1160" s="193"/>
    </row>
    <row r="1161" spans="1:16" x14ac:dyDescent="0.25">
      <c r="A1161" s="195">
        <v>44763</v>
      </c>
      <c r="B1161" s="196">
        <v>16</v>
      </c>
      <c r="C1161" s="196">
        <v>19</v>
      </c>
      <c r="D1161" s="196">
        <v>5</v>
      </c>
      <c r="E1161" s="196">
        <v>2</v>
      </c>
      <c r="F1161" s="196">
        <v>1</v>
      </c>
      <c r="G1161" s="196">
        <v>12</v>
      </c>
      <c r="H1161" s="196">
        <v>2</v>
      </c>
      <c r="K1161" s="196">
        <v>2</v>
      </c>
      <c r="L1161" s="193" t="s">
        <v>47</v>
      </c>
      <c r="M1161" s="196">
        <v>1</v>
      </c>
      <c r="N1161" s="198" t="s">
        <v>204</v>
      </c>
    </row>
    <row r="1162" spans="1:16" x14ac:dyDescent="0.25">
      <c r="A1162" s="195">
        <v>44764</v>
      </c>
      <c r="B1162" s="196">
        <v>8</v>
      </c>
      <c r="C1162" s="196">
        <v>31</v>
      </c>
      <c r="D1162" s="196">
        <v>10</v>
      </c>
      <c r="G1162" s="196">
        <v>6</v>
      </c>
      <c r="J1162" s="196">
        <v>3</v>
      </c>
      <c r="K1162" s="196">
        <v>1</v>
      </c>
      <c r="L1162" s="193" t="s">
        <v>19</v>
      </c>
    </row>
    <row r="1163" spans="1:16" x14ac:dyDescent="0.25">
      <c r="A1163" s="195">
        <v>44765</v>
      </c>
      <c r="B1163" s="196">
        <v>16</v>
      </c>
      <c r="C1163" s="196">
        <v>18</v>
      </c>
      <c r="D1163" s="196">
        <v>6</v>
      </c>
      <c r="G1163" s="196">
        <v>4</v>
      </c>
      <c r="H1163" s="196">
        <v>2</v>
      </c>
      <c r="J1163" s="196">
        <v>2</v>
      </c>
      <c r="K1163" s="196">
        <v>1</v>
      </c>
      <c r="L1163" s="193" t="s">
        <v>204</v>
      </c>
    </row>
    <row r="1164" spans="1:16" x14ac:dyDescent="0.25">
      <c r="A1164" s="195">
        <v>44766</v>
      </c>
      <c r="B1164" s="196">
        <v>53</v>
      </c>
      <c r="C1164" s="196">
        <v>36</v>
      </c>
      <c r="D1164" s="196">
        <v>8</v>
      </c>
      <c r="E1164" s="196">
        <v>4</v>
      </c>
      <c r="G1164" s="196">
        <v>6</v>
      </c>
      <c r="I1164" s="196">
        <v>3</v>
      </c>
      <c r="J1164" s="196">
        <v>2</v>
      </c>
      <c r="K1164" s="196">
        <v>1</v>
      </c>
      <c r="L1164" s="193" t="s">
        <v>47</v>
      </c>
    </row>
    <row r="1165" spans="1:16" x14ac:dyDescent="0.25">
      <c r="A1165" s="195">
        <v>44767</v>
      </c>
      <c r="B1165" s="196">
        <v>13</v>
      </c>
      <c r="C1165" s="196">
        <v>39</v>
      </c>
      <c r="D1165" s="196">
        <v>15</v>
      </c>
      <c r="E1165" s="196">
        <v>2</v>
      </c>
      <c r="F1165" s="196">
        <v>7</v>
      </c>
      <c r="G1165" s="196">
        <v>2</v>
      </c>
      <c r="H1165" s="196">
        <v>3</v>
      </c>
      <c r="J1165" s="196">
        <v>2</v>
      </c>
      <c r="L1165" s="193"/>
    </row>
    <row r="1166" spans="1:16" x14ac:dyDescent="0.25">
      <c r="A1166" s="195">
        <v>44768</v>
      </c>
      <c r="B1166" s="196">
        <v>14</v>
      </c>
      <c r="C1166" s="196">
        <v>35</v>
      </c>
      <c r="D1166" s="196">
        <v>3</v>
      </c>
      <c r="E1166" s="196">
        <v>6</v>
      </c>
      <c r="F1166" s="196">
        <v>12</v>
      </c>
      <c r="G1166" s="196">
        <v>6</v>
      </c>
      <c r="K1166" s="196">
        <v>1</v>
      </c>
      <c r="L1166" s="193" t="s">
        <v>204</v>
      </c>
    </row>
    <row r="1167" spans="1:16" x14ac:dyDescent="0.25">
      <c r="A1167" s="195">
        <v>44769</v>
      </c>
      <c r="B1167" s="196">
        <v>19</v>
      </c>
      <c r="C1167" s="196">
        <v>29</v>
      </c>
      <c r="D1167" s="196">
        <v>11</v>
      </c>
      <c r="E1167" s="196">
        <v>4</v>
      </c>
      <c r="F1167" s="196">
        <v>2</v>
      </c>
      <c r="G1167" s="196">
        <v>12</v>
      </c>
      <c r="H1167" s="196">
        <v>2</v>
      </c>
      <c r="J1167" s="196">
        <v>4</v>
      </c>
      <c r="K1167" s="196">
        <v>5</v>
      </c>
      <c r="L1167" s="193" t="s">
        <v>204</v>
      </c>
      <c r="M1167" s="196">
        <v>1</v>
      </c>
      <c r="N1167" s="198" t="s">
        <v>29</v>
      </c>
      <c r="O1167" s="196">
        <v>2</v>
      </c>
      <c r="P1167" s="198" t="s">
        <v>28</v>
      </c>
    </row>
    <row r="1168" spans="1:16" x14ac:dyDescent="0.25">
      <c r="A1168" s="195">
        <v>44770</v>
      </c>
      <c r="B1168" s="196">
        <v>15</v>
      </c>
      <c r="C1168" s="196">
        <v>17</v>
      </c>
      <c r="D1168" s="196">
        <v>7</v>
      </c>
      <c r="E1168" s="196">
        <v>2</v>
      </c>
      <c r="F1168" s="196">
        <v>2</v>
      </c>
      <c r="G1168" s="196">
        <v>3</v>
      </c>
      <c r="J1168" s="196">
        <v>8</v>
      </c>
      <c r="L1168" s="193"/>
    </row>
    <row r="1169" spans="1:16" x14ac:dyDescent="0.25">
      <c r="A1169" s="195">
        <v>44771</v>
      </c>
      <c r="B1169" s="196">
        <v>7</v>
      </c>
      <c r="C1169" s="196">
        <v>23</v>
      </c>
      <c r="D1169" s="196">
        <v>14</v>
      </c>
      <c r="F1169" s="196">
        <v>4</v>
      </c>
      <c r="I1169" s="196">
        <v>2</v>
      </c>
      <c r="K1169" s="196">
        <v>4</v>
      </c>
      <c r="L1169" s="193" t="s">
        <v>47</v>
      </c>
      <c r="M1169" s="196">
        <v>2</v>
      </c>
      <c r="N1169" s="198" t="s">
        <v>611</v>
      </c>
    </row>
    <row r="1170" spans="1:16" x14ac:dyDescent="0.25">
      <c r="A1170" s="195">
        <v>44772</v>
      </c>
      <c r="B1170" s="196">
        <v>29</v>
      </c>
      <c r="C1170" s="196">
        <v>41</v>
      </c>
      <c r="D1170" s="196">
        <v>8</v>
      </c>
      <c r="E1170" s="196">
        <v>4</v>
      </c>
      <c r="F1170" s="196">
        <v>6</v>
      </c>
      <c r="G1170" s="196">
        <v>3</v>
      </c>
      <c r="H1170" s="196">
        <v>4</v>
      </c>
      <c r="J1170" s="196">
        <v>6</v>
      </c>
      <c r="K1170" s="196">
        <v>1</v>
      </c>
      <c r="L1170" s="193" t="s">
        <v>204</v>
      </c>
    </row>
    <row r="1171" spans="1:16" x14ac:dyDescent="0.25">
      <c r="A1171" s="195">
        <v>44773</v>
      </c>
      <c r="B1171" s="196">
        <v>74</v>
      </c>
      <c r="C1171" s="196">
        <v>27</v>
      </c>
      <c r="D1171" s="196">
        <v>5</v>
      </c>
      <c r="E1171" s="196">
        <v>2</v>
      </c>
      <c r="F1171" s="196">
        <v>1</v>
      </c>
      <c r="G1171" s="196">
        <v>6</v>
      </c>
      <c r="H1171" s="196">
        <v>1</v>
      </c>
      <c r="J1171" s="196">
        <v>4</v>
      </c>
      <c r="K1171" s="196">
        <v>1</v>
      </c>
      <c r="L1171" s="193" t="s">
        <v>28</v>
      </c>
    </row>
    <row r="1172" spans="1:16" x14ac:dyDescent="0.25">
      <c r="A1172" s="195">
        <v>44774</v>
      </c>
      <c r="B1172" s="196">
        <v>14</v>
      </c>
      <c r="C1172" s="196">
        <v>28</v>
      </c>
      <c r="E1172" s="196">
        <v>3</v>
      </c>
      <c r="G1172" s="196">
        <v>1</v>
      </c>
      <c r="H1172" s="196">
        <v>1</v>
      </c>
      <c r="J1172" s="196">
        <v>3</v>
      </c>
      <c r="L1172" s="193"/>
    </row>
    <row r="1173" spans="1:16" x14ac:dyDescent="0.25">
      <c r="A1173" s="195">
        <v>44775</v>
      </c>
      <c r="B1173" s="196">
        <v>7</v>
      </c>
      <c r="C1173" s="196">
        <v>58</v>
      </c>
      <c r="D1173" s="196">
        <v>7</v>
      </c>
      <c r="E1173" s="196">
        <v>2</v>
      </c>
      <c r="F1173" s="196">
        <v>4</v>
      </c>
      <c r="G1173" s="196">
        <v>7</v>
      </c>
      <c r="I1173" s="196">
        <v>2</v>
      </c>
      <c r="K1173" s="196">
        <v>1</v>
      </c>
      <c r="L1173" s="193" t="s">
        <v>28</v>
      </c>
    </row>
    <row r="1174" spans="1:16" x14ac:dyDescent="0.25">
      <c r="A1174" s="195">
        <v>44776</v>
      </c>
      <c r="B1174" s="196">
        <v>24</v>
      </c>
      <c r="C1174" s="196">
        <v>31</v>
      </c>
      <c r="D1174" s="196">
        <v>4</v>
      </c>
      <c r="E1174" s="196">
        <v>11</v>
      </c>
      <c r="F1174" s="196">
        <v>5</v>
      </c>
      <c r="G1174" s="196">
        <v>2</v>
      </c>
      <c r="H1174" s="196">
        <v>2</v>
      </c>
      <c r="J1174" s="196">
        <v>2</v>
      </c>
      <c r="L1174" s="193"/>
    </row>
    <row r="1175" spans="1:16" x14ac:dyDescent="0.25">
      <c r="A1175" s="195">
        <v>44777</v>
      </c>
      <c r="B1175" s="196">
        <v>21</v>
      </c>
      <c r="C1175" s="196">
        <v>27</v>
      </c>
      <c r="D1175" s="196">
        <v>5</v>
      </c>
      <c r="E1175" s="196">
        <v>4</v>
      </c>
      <c r="F1175" s="196">
        <v>3</v>
      </c>
      <c r="G1175" s="196">
        <v>2</v>
      </c>
      <c r="H1175" s="196">
        <v>4</v>
      </c>
      <c r="K1175" s="196">
        <v>1</v>
      </c>
      <c r="L1175" s="193" t="s">
        <v>204</v>
      </c>
    </row>
    <row r="1176" spans="1:16" x14ac:dyDescent="0.25">
      <c r="A1176" s="195">
        <v>44778</v>
      </c>
      <c r="B1176" s="196">
        <v>15</v>
      </c>
      <c r="C1176" s="196">
        <v>23</v>
      </c>
      <c r="D1176" s="196">
        <v>7</v>
      </c>
      <c r="E1176" s="196">
        <v>3</v>
      </c>
      <c r="G1176" s="196">
        <v>2</v>
      </c>
      <c r="I1176" s="196">
        <v>1</v>
      </c>
      <c r="J1176" s="196">
        <v>3</v>
      </c>
      <c r="L1176" s="193"/>
    </row>
    <row r="1177" spans="1:16" x14ac:dyDescent="0.25">
      <c r="A1177" s="195">
        <v>44779</v>
      </c>
      <c r="B1177" s="196">
        <v>21</v>
      </c>
      <c r="C1177" s="196">
        <v>18</v>
      </c>
      <c r="D1177" s="196">
        <v>3</v>
      </c>
      <c r="F1177" s="196">
        <v>2</v>
      </c>
      <c r="G1177" s="196">
        <v>14</v>
      </c>
      <c r="K1177" s="196">
        <v>1</v>
      </c>
      <c r="L1177" s="193" t="s">
        <v>71</v>
      </c>
    </row>
    <row r="1178" spans="1:16" x14ac:dyDescent="0.25">
      <c r="A1178" s="195">
        <v>44780</v>
      </c>
      <c r="B1178" s="196">
        <v>38</v>
      </c>
      <c r="C1178" s="196">
        <v>39</v>
      </c>
      <c r="D1178" s="196">
        <v>5</v>
      </c>
      <c r="F1178" s="196">
        <v>2</v>
      </c>
      <c r="G1178" s="196">
        <v>7</v>
      </c>
      <c r="H1178" s="196">
        <v>1</v>
      </c>
      <c r="J1178" s="196">
        <v>3</v>
      </c>
      <c r="L1178" s="193"/>
    </row>
    <row r="1179" spans="1:16" x14ac:dyDescent="0.25">
      <c r="A1179" s="195">
        <v>44781</v>
      </c>
      <c r="B1179" s="196">
        <v>17</v>
      </c>
      <c r="C1179" s="196">
        <v>48</v>
      </c>
      <c r="D1179" s="196">
        <v>1</v>
      </c>
      <c r="E1179" s="196">
        <v>3</v>
      </c>
      <c r="F1179" s="196">
        <v>2</v>
      </c>
      <c r="G1179" s="196">
        <v>9</v>
      </c>
      <c r="H1179" s="196">
        <v>2</v>
      </c>
      <c r="K1179" s="196">
        <v>4</v>
      </c>
      <c r="L1179" s="193" t="s">
        <v>29</v>
      </c>
      <c r="M1179" s="196">
        <v>1</v>
      </c>
      <c r="N1179" s="198" t="s">
        <v>28</v>
      </c>
    </row>
    <row r="1180" spans="1:16" x14ac:dyDescent="0.25">
      <c r="A1180" s="195">
        <v>44782</v>
      </c>
      <c r="B1180" s="196">
        <v>31</v>
      </c>
      <c r="C1180" s="196">
        <v>39</v>
      </c>
      <c r="D1180" s="196">
        <v>6</v>
      </c>
      <c r="E1180" s="196">
        <v>1</v>
      </c>
      <c r="F1180" s="196">
        <v>3</v>
      </c>
      <c r="G1180" s="196">
        <v>1</v>
      </c>
      <c r="H1180" s="196">
        <v>2</v>
      </c>
      <c r="I1180" s="196">
        <v>4</v>
      </c>
      <c r="J1180" s="196">
        <v>5</v>
      </c>
      <c r="K1180" s="196">
        <v>2</v>
      </c>
      <c r="L1180" s="193" t="s">
        <v>204</v>
      </c>
      <c r="M1180" s="196">
        <v>2</v>
      </c>
      <c r="N1180" s="198" t="s">
        <v>47</v>
      </c>
    </row>
    <row r="1181" spans="1:16" x14ac:dyDescent="0.25">
      <c r="A1181" s="195">
        <v>44783</v>
      </c>
      <c r="B1181" s="196">
        <v>28</v>
      </c>
      <c r="C1181" s="196">
        <v>45</v>
      </c>
      <c r="D1181" s="196">
        <v>2</v>
      </c>
      <c r="J1181" s="196">
        <v>4</v>
      </c>
      <c r="K1181" s="196">
        <v>15</v>
      </c>
      <c r="L1181" s="193" t="s">
        <v>29</v>
      </c>
      <c r="M1181" s="196">
        <v>2</v>
      </c>
      <c r="N1181" s="198" t="s">
        <v>28</v>
      </c>
    </row>
    <row r="1182" spans="1:16" x14ac:dyDescent="0.25">
      <c r="A1182" s="195">
        <v>44784</v>
      </c>
      <c r="B1182" s="196">
        <v>30</v>
      </c>
      <c r="C1182" s="196">
        <v>59</v>
      </c>
      <c r="D1182" s="196">
        <v>17</v>
      </c>
      <c r="E1182" s="196">
        <v>2</v>
      </c>
      <c r="F1182" s="196">
        <v>2</v>
      </c>
      <c r="H1182" s="196">
        <v>1</v>
      </c>
      <c r="J1182" s="196">
        <v>17</v>
      </c>
      <c r="L1182" s="193"/>
    </row>
    <row r="1183" spans="1:16" x14ac:dyDescent="0.25">
      <c r="A1183" s="195">
        <v>44785</v>
      </c>
      <c r="B1183" s="196">
        <v>40</v>
      </c>
      <c r="C1183" s="196">
        <v>46</v>
      </c>
      <c r="D1183" s="196">
        <v>9</v>
      </c>
      <c r="G1183" s="196">
        <v>5</v>
      </c>
      <c r="H1183" s="196">
        <v>2</v>
      </c>
      <c r="K1183" s="196">
        <v>3</v>
      </c>
      <c r="L1183" s="193" t="s">
        <v>29</v>
      </c>
      <c r="M1183" s="196">
        <v>1</v>
      </c>
      <c r="N1183" s="198" t="s">
        <v>47</v>
      </c>
      <c r="O1183" s="196">
        <v>2</v>
      </c>
      <c r="P1183" s="198" t="s">
        <v>443</v>
      </c>
    </row>
    <row r="1184" spans="1:16" x14ac:dyDescent="0.25">
      <c r="A1184" s="195">
        <v>44786</v>
      </c>
      <c r="B1184" s="196">
        <v>45</v>
      </c>
      <c r="C1184" s="196">
        <v>48</v>
      </c>
      <c r="D1184" s="196">
        <v>6</v>
      </c>
      <c r="E1184" s="196">
        <v>3</v>
      </c>
      <c r="G1184" s="196">
        <v>4</v>
      </c>
      <c r="J1184" s="196">
        <v>6</v>
      </c>
      <c r="L1184" s="193"/>
    </row>
    <row r="1185" spans="1:14" x14ac:dyDescent="0.25">
      <c r="A1185" s="195">
        <v>44787</v>
      </c>
      <c r="B1185" s="196">
        <v>73</v>
      </c>
      <c r="C1185" s="196">
        <v>55</v>
      </c>
      <c r="D1185" s="196">
        <v>5</v>
      </c>
      <c r="E1185" s="196">
        <v>8</v>
      </c>
      <c r="G1185" s="196">
        <v>6</v>
      </c>
      <c r="H1185" s="196">
        <v>4</v>
      </c>
      <c r="K1185" s="196">
        <v>1</v>
      </c>
      <c r="L1185" s="193" t="s">
        <v>100</v>
      </c>
    </row>
    <row r="1186" spans="1:14" x14ac:dyDescent="0.25">
      <c r="A1186" s="195">
        <v>44788</v>
      </c>
      <c r="B1186" s="196">
        <v>83</v>
      </c>
      <c r="C1186" s="196">
        <v>65</v>
      </c>
      <c r="D1186" s="196">
        <v>10</v>
      </c>
      <c r="F1186" s="196">
        <v>2</v>
      </c>
      <c r="G1186" s="196">
        <v>6</v>
      </c>
      <c r="H1186" s="196">
        <v>5</v>
      </c>
      <c r="J1186" s="196">
        <v>1</v>
      </c>
      <c r="L1186" s="193"/>
    </row>
    <row r="1187" spans="1:14" x14ac:dyDescent="0.25">
      <c r="A1187" s="195">
        <v>44789</v>
      </c>
      <c r="B1187" s="196">
        <v>45</v>
      </c>
      <c r="C1187" s="196">
        <v>32</v>
      </c>
      <c r="D1187" s="196">
        <v>17</v>
      </c>
      <c r="G1187" s="196">
        <v>4</v>
      </c>
      <c r="H1187" s="196">
        <v>3</v>
      </c>
      <c r="L1187" s="193"/>
    </row>
    <row r="1188" spans="1:14" x14ac:dyDescent="0.25">
      <c r="A1188" s="195">
        <v>44790</v>
      </c>
      <c r="B1188" s="196">
        <v>48</v>
      </c>
      <c r="C1188" s="196">
        <v>41</v>
      </c>
      <c r="D1188" s="196">
        <v>19</v>
      </c>
      <c r="G1188" s="196">
        <v>4</v>
      </c>
      <c r="H1188" s="196">
        <v>5</v>
      </c>
      <c r="K1188" s="196">
        <v>1</v>
      </c>
      <c r="L1188" s="193" t="s">
        <v>204</v>
      </c>
      <c r="M1188" s="196">
        <v>2</v>
      </c>
      <c r="N1188" s="198" t="s">
        <v>47</v>
      </c>
    </row>
    <row r="1189" spans="1:14" x14ac:dyDescent="0.25">
      <c r="A1189" s="195">
        <v>44791</v>
      </c>
      <c r="B1189" s="196">
        <v>40</v>
      </c>
      <c r="C1189" s="196">
        <v>24</v>
      </c>
      <c r="D1189" s="196">
        <v>9</v>
      </c>
      <c r="E1189" s="196">
        <v>4</v>
      </c>
      <c r="G1189" s="196">
        <v>4</v>
      </c>
      <c r="I1189" s="196">
        <v>2</v>
      </c>
      <c r="J1189" s="196">
        <v>3</v>
      </c>
      <c r="L1189" s="193"/>
    </row>
    <row r="1190" spans="1:14" x14ac:dyDescent="0.25">
      <c r="A1190" s="195">
        <v>44792</v>
      </c>
      <c r="B1190" s="196">
        <v>89</v>
      </c>
      <c r="C1190" s="196">
        <v>22</v>
      </c>
      <c r="D1190" s="196">
        <v>17</v>
      </c>
      <c r="G1190" s="196">
        <v>4</v>
      </c>
      <c r="H1190" s="196">
        <v>2</v>
      </c>
      <c r="L1190" s="193"/>
    </row>
    <row r="1191" spans="1:14" x14ac:dyDescent="0.25">
      <c r="A1191" s="195">
        <v>44793</v>
      </c>
      <c r="B1191" s="196">
        <v>91</v>
      </c>
      <c r="C1191" s="196">
        <v>8</v>
      </c>
      <c r="D1191" s="196">
        <v>8</v>
      </c>
      <c r="E1191" s="196">
        <v>6</v>
      </c>
      <c r="F1191" s="196">
        <v>4</v>
      </c>
      <c r="G1191" s="196">
        <v>2</v>
      </c>
      <c r="H1191" s="196">
        <v>4</v>
      </c>
      <c r="I1191" s="196">
        <v>3</v>
      </c>
      <c r="K1191" s="196">
        <v>1</v>
      </c>
      <c r="L1191" s="193" t="s">
        <v>465</v>
      </c>
    </row>
    <row r="1192" spans="1:14" x14ac:dyDescent="0.25">
      <c r="A1192" s="195">
        <v>44794</v>
      </c>
      <c r="B1192" s="196">
        <v>64</v>
      </c>
      <c r="C1192" s="196">
        <v>34</v>
      </c>
      <c r="D1192" s="196">
        <v>7</v>
      </c>
      <c r="E1192" s="196">
        <v>2</v>
      </c>
      <c r="F1192" s="196">
        <v>1</v>
      </c>
      <c r="G1192" s="196">
        <v>2</v>
      </c>
      <c r="J1192" s="196">
        <v>1</v>
      </c>
      <c r="L1192" s="193"/>
    </row>
    <row r="1193" spans="1:14" x14ac:dyDescent="0.25">
      <c r="A1193" s="195">
        <v>44795</v>
      </c>
      <c r="B1193" s="196">
        <v>54</v>
      </c>
      <c r="C1193" s="196">
        <v>29</v>
      </c>
      <c r="D1193" s="196">
        <v>12</v>
      </c>
      <c r="E1193" s="196">
        <v>7</v>
      </c>
      <c r="F1193" s="196">
        <v>3</v>
      </c>
      <c r="G1193" s="196">
        <v>10</v>
      </c>
      <c r="K1193" s="196">
        <v>1</v>
      </c>
      <c r="L1193" s="193" t="s">
        <v>47</v>
      </c>
    </row>
    <row r="1194" spans="1:14" x14ac:dyDescent="0.25">
      <c r="A1194" s="195">
        <v>44796</v>
      </c>
      <c r="B1194" s="196">
        <v>47</v>
      </c>
      <c r="C1194" s="196">
        <v>28</v>
      </c>
      <c r="D1194" s="196">
        <v>23</v>
      </c>
      <c r="E1194" s="196">
        <v>3</v>
      </c>
      <c r="F1194" s="196">
        <v>2</v>
      </c>
      <c r="G1194" s="196">
        <v>11</v>
      </c>
      <c r="H1194" s="196">
        <v>3</v>
      </c>
      <c r="J1194" s="196">
        <v>2</v>
      </c>
      <c r="K1194" s="196">
        <v>1</v>
      </c>
      <c r="L1194" s="193" t="s">
        <v>28</v>
      </c>
      <c r="M1194" s="196">
        <v>1</v>
      </c>
      <c r="N1194" s="198" t="s">
        <v>47</v>
      </c>
    </row>
    <row r="1195" spans="1:14" x14ac:dyDescent="0.25">
      <c r="A1195" s="195">
        <v>44797</v>
      </c>
      <c r="B1195" s="196">
        <v>33</v>
      </c>
      <c r="C1195" s="196">
        <v>26</v>
      </c>
      <c r="D1195" s="196">
        <v>11</v>
      </c>
      <c r="E1195" s="196">
        <v>2</v>
      </c>
      <c r="G1195" s="196">
        <v>2</v>
      </c>
      <c r="H1195" s="196">
        <v>1</v>
      </c>
      <c r="J1195" s="196">
        <v>2</v>
      </c>
      <c r="K1195" s="196">
        <v>1</v>
      </c>
      <c r="L1195" s="193" t="s">
        <v>28</v>
      </c>
    </row>
    <row r="1196" spans="1:14" x14ac:dyDescent="0.25">
      <c r="A1196" s="195">
        <v>44798</v>
      </c>
      <c r="B1196" s="196">
        <v>47</v>
      </c>
      <c r="C1196" s="196">
        <v>14</v>
      </c>
      <c r="D1196" s="196">
        <v>28</v>
      </c>
      <c r="F1196" s="196">
        <v>2</v>
      </c>
      <c r="G1196" s="196">
        <v>2</v>
      </c>
      <c r="H1196" s="196">
        <v>2</v>
      </c>
      <c r="J1196" s="196">
        <v>2</v>
      </c>
      <c r="L1196" s="193"/>
    </row>
    <row r="1197" spans="1:14" x14ac:dyDescent="0.25">
      <c r="A1197" s="195">
        <v>44799</v>
      </c>
      <c r="B1197" s="196">
        <v>36</v>
      </c>
      <c r="C1197" s="196">
        <v>21</v>
      </c>
      <c r="D1197" s="196">
        <v>16</v>
      </c>
      <c r="E1197" s="196">
        <v>5</v>
      </c>
      <c r="G1197" s="196">
        <v>4</v>
      </c>
      <c r="K1197" s="196">
        <v>1</v>
      </c>
      <c r="L1197" s="193" t="s">
        <v>66</v>
      </c>
    </row>
    <row r="1198" spans="1:14" x14ac:dyDescent="0.25">
      <c r="A1198" s="195">
        <v>44800</v>
      </c>
      <c r="B1198" s="196">
        <v>41</v>
      </c>
      <c r="C1198" s="196">
        <v>29</v>
      </c>
      <c r="D1198" s="196">
        <v>11</v>
      </c>
      <c r="E1198" s="196">
        <v>2</v>
      </c>
      <c r="F1198" s="196">
        <v>2</v>
      </c>
      <c r="G1198" s="196">
        <v>3</v>
      </c>
      <c r="H1198" s="196">
        <v>1</v>
      </c>
      <c r="I1198" s="196">
        <v>2</v>
      </c>
      <c r="J1198" s="196">
        <v>1</v>
      </c>
      <c r="K1198" s="196">
        <v>1</v>
      </c>
      <c r="L1198" s="193" t="s">
        <v>28</v>
      </c>
      <c r="M1198" s="196">
        <v>3</v>
      </c>
      <c r="N1198" s="198" t="s">
        <v>22</v>
      </c>
    </row>
    <row r="1199" spans="1:14" x14ac:dyDescent="0.25">
      <c r="A1199" s="195">
        <v>44801</v>
      </c>
      <c r="B1199" s="196">
        <v>80</v>
      </c>
      <c r="C1199" s="196">
        <v>10</v>
      </c>
      <c r="D1199" s="196">
        <v>4</v>
      </c>
      <c r="F1199" s="196">
        <v>5</v>
      </c>
      <c r="G1199" s="196">
        <v>5</v>
      </c>
      <c r="I1199" s="196">
        <v>3</v>
      </c>
      <c r="J1199" s="196">
        <v>4</v>
      </c>
      <c r="L1199" s="193"/>
    </row>
    <row r="1200" spans="1:14" x14ac:dyDescent="0.25">
      <c r="A1200" s="195">
        <v>44802</v>
      </c>
      <c r="B1200" s="196">
        <v>39</v>
      </c>
      <c r="C1200" s="196">
        <v>17</v>
      </c>
      <c r="D1200" s="196">
        <v>14</v>
      </c>
      <c r="E1200" s="196">
        <v>3</v>
      </c>
      <c r="F1200" s="196">
        <v>4</v>
      </c>
      <c r="G1200" s="196">
        <v>4</v>
      </c>
      <c r="H1200" s="196">
        <v>2</v>
      </c>
      <c r="I1200" s="196">
        <v>3</v>
      </c>
      <c r="K1200" s="196">
        <v>1</v>
      </c>
      <c r="L1200" s="193" t="s">
        <v>22</v>
      </c>
    </row>
    <row r="1201" spans="1:16" x14ac:dyDescent="0.25">
      <c r="A1201" s="195">
        <v>44803</v>
      </c>
      <c r="B1201" s="196">
        <v>21</v>
      </c>
      <c r="C1201" s="196">
        <v>44</v>
      </c>
      <c r="D1201" s="196">
        <v>17</v>
      </c>
      <c r="E1201" s="196">
        <v>2</v>
      </c>
      <c r="F1201" s="196">
        <v>3</v>
      </c>
      <c r="G1201" s="196">
        <v>8</v>
      </c>
      <c r="H1201" s="196">
        <v>1</v>
      </c>
      <c r="J1201" s="196">
        <v>1</v>
      </c>
      <c r="L1201" s="193"/>
    </row>
    <row r="1202" spans="1:16" x14ac:dyDescent="0.25">
      <c r="A1202" s="195">
        <v>44804</v>
      </c>
      <c r="B1202" s="196">
        <v>33</v>
      </c>
      <c r="C1202" s="196">
        <v>11</v>
      </c>
      <c r="D1202" s="196">
        <v>16</v>
      </c>
      <c r="G1202" s="196">
        <v>4</v>
      </c>
      <c r="I1202" s="196">
        <v>1</v>
      </c>
      <c r="K1202" s="196">
        <v>2</v>
      </c>
      <c r="L1202" s="193" t="s">
        <v>29</v>
      </c>
    </row>
    <row r="1203" spans="1:16" x14ac:dyDescent="0.25">
      <c r="A1203" s="195">
        <v>44805</v>
      </c>
      <c r="B1203" s="196">
        <v>26</v>
      </c>
      <c r="C1203" s="196">
        <v>20</v>
      </c>
      <c r="D1203" s="196">
        <v>25</v>
      </c>
      <c r="E1203" s="196">
        <v>7</v>
      </c>
      <c r="F1203" s="196">
        <v>1</v>
      </c>
      <c r="J1203" s="196">
        <v>3</v>
      </c>
      <c r="K1203" s="196">
        <v>1</v>
      </c>
      <c r="L1203" s="193" t="s">
        <v>28</v>
      </c>
    </row>
    <row r="1204" spans="1:16" x14ac:dyDescent="0.25">
      <c r="A1204" s="195">
        <v>44806</v>
      </c>
      <c r="B1204" s="196">
        <v>27</v>
      </c>
      <c r="C1204" s="196">
        <v>9</v>
      </c>
      <c r="D1204" s="196">
        <v>25</v>
      </c>
      <c r="E1204" s="196">
        <v>7</v>
      </c>
      <c r="F1204" s="196">
        <v>1</v>
      </c>
      <c r="G1204" s="196">
        <v>3</v>
      </c>
      <c r="H1204" s="196">
        <v>7</v>
      </c>
      <c r="J1204" s="196">
        <v>4</v>
      </c>
      <c r="K1204" s="196">
        <v>2</v>
      </c>
      <c r="L1204" s="193" t="s">
        <v>29</v>
      </c>
      <c r="M1204" s="196">
        <v>2</v>
      </c>
      <c r="N1204" s="198" t="s">
        <v>47</v>
      </c>
    </row>
    <row r="1205" spans="1:16" x14ac:dyDescent="0.25">
      <c r="A1205" s="195">
        <v>44807</v>
      </c>
      <c r="B1205" s="196">
        <v>20</v>
      </c>
      <c r="C1205" s="196">
        <v>18</v>
      </c>
      <c r="D1205" s="196">
        <v>14</v>
      </c>
      <c r="E1205" s="196">
        <v>4</v>
      </c>
      <c r="F1205" s="196">
        <v>2</v>
      </c>
      <c r="G1205" s="196">
        <v>2</v>
      </c>
      <c r="H1205" s="196">
        <v>1</v>
      </c>
      <c r="J1205" s="196">
        <v>4</v>
      </c>
      <c r="K1205" s="196">
        <v>1</v>
      </c>
      <c r="L1205" s="193" t="s">
        <v>204</v>
      </c>
    </row>
    <row r="1206" spans="1:16" x14ac:dyDescent="0.25">
      <c r="A1206" s="195">
        <v>44808</v>
      </c>
      <c r="B1206" s="196">
        <v>66</v>
      </c>
      <c r="C1206" s="196">
        <v>20</v>
      </c>
      <c r="D1206" s="196">
        <v>11</v>
      </c>
      <c r="E1206" s="196">
        <v>2</v>
      </c>
      <c r="G1206" s="196">
        <v>11</v>
      </c>
      <c r="I1206" s="196">
        <v>3</v>
      </c>
      <c r="J1206" s="196">
        <v>2</v>
      </c>
      <c r="L1206" s="193"/>
    </row>
    <row r="1207" spans="1:16" x14ac:dyDescent="0.25">
      <c r="A1207" s="195">
        <v>44809</v>
      </c>
      <c r="B1207" s="196">
        <v>36</v>
      </c>
      <c r="C1207" s="196">
        <v>21</v>
      </c>
      <c r="D1207" s="196">
        <v>14</v>
      </c>
      <c r="E1207" s="196">
        <v>4</v>
      </c>
      <c r="G1207" s="196">
        <v>18</v>
      </c>
      <c r="I1207" s="196">
        <v>14</v>
      </c>
      <c r="K1207" s="196">
        <v>2</v>
      </c>
      <c r="L1207" s="193" t="s">
        <v>28</v>
      </c>
      <c r="M1207" s="196">
        <v>4</v>
      </c>
      <c r="N1207" s="198" t="s">
        <v>79</v>
      </c>
    </row>
    <row r="1208" spans="1:16" x14ac:dyDescent="0.25">
      <c r="A1208" s="195">
        <v>44810</v>
      </c>
      <c r="B1208" s="196">
        <v>20</v>
      </c>
      <c r="C1208" s="196">
        <v>41</v>
      </c>
      <c r="D1208" s="196">
        <v>7</v>
      </c>
      <c r="E1208" s="196">
        <v>1</v>
      </c>
      <c r="G1208" s="196">
        <v>8</v>
      </c>
      <c r="J1208" s="196">
        <v>6</v>
      </c>
      <c r="K1208" s="196">
        <v>1</v>
      </c>
      <c r="L1208" s="193" t="s">
        <v>28</v>
      </c>
      <c r="M1208" s="196">
        <v>2</v>
      </c>
      <c r="N1208" s="198" t="s">
        <v>43</v>
      </c>
    </row>
    <row r="1209" spans="1:16" x14ac:dyDescent="0.25">
      <c r="A1209" s="195">
        <v>44811</v>
      </c>
      <c r="B1209" s="196">
        <v>25</v>
      </c>
      <c r="C1209" s="196">
        <v>22</v>
      </c>
      <c r="D1209" s="196">
        <v>17</v>
      </c>
      <c r="E1209" s="196">
        <v>2</v>
      </c>
      <c r="G1209" s="196">
        <v>8</v>
      </c>
      <c r="I1209" s="196">
        <v>6</v>
      </c>
      <c r="J1209" s="196">
        <v>3</v>
      </c>
      <c r="L1209" s="193"/>
    </row>
    <row r="1210" spans="1:16" x14ac:dyDescent="0.25">
      <c r="A1210" s="195">
        <v>44812</v>
      </c>
      <c r="B1210" s="196">
        <v>38</v>
      </c>
      <c r="C1210" s="196">
        <v>30</v>
      </c>
      <c r="D1210" s="196">
        <v>12</v>
      </c>
      <c r="E1210" s="196">
        <v>8</v>
      </c>
      <c r="G1210" s="196">
        <v>4</v>
      </c>
      <c r="H1210" s="196">
        <v>5</v>
      </c>
      <c r="I1210" s="196">
        <v>3</v>
      </c>
      <c r="K1210" s="196">
        <v>1</v>
      </c>
      <c r="L1210" s="193" t="s">
        <v>28</v>
      </c>
    </row>
    <row r="1211" spans="1:16" x14ac:dyDescent="0.25">
      <c r="A1211" s="195">
        <v>44813</v>
      </c>
      <c r="B1211" s="196">
        <v>27</v>
      </c>
      <c r="C1211" s="196">
        <v>34</v>
      </c>
      <c r="D1211" s="196">
        <v>18</v>
      </c>
      <c r="E1211" s="196">
        <v>6</v>
      </c>
      <c r="F1211" s="196">
        <v>4</v>
      </c>
      <c r="G1211" s="196">
        <v>7</v>
      </c>
      <c r="J1211" s="196">
        <v>5</v>
      </c>
      <c r="K1211" s="196">
        <v>2</v>
      </c>
      <c r="L1211" s="193" t="s">
        <v>28</v>
      </c>
      <c r="M1211" s="196">
        <v>2</v>
      </c>
      <c r="N1211" s="198" t="s">
        <v>29</v>
      </c>
    </row>
    <row r="1212" spans="1:16" x14ac:dyDescent="0.25">
      <c r="A1212" s="195">
        <v>44814</v>
      </c>
      <c r="B1212" s="196">
        <v>41</v>
      </c>
      <c r="C1212" s="196">
        <v>32</v>
      </c>
      <c r="D1212" s="196">
        <v>19</v>
      </c>
      <c r="E1212" s="196">
        <v>4</v>
      </c>
      <c r="F1212" s="196">
        <v>3</v>
      </c>
      <c r="G1212" s="196">
        <v>9</v>
      </c>
      <c r="H1212" s="196">
        <v>2</v>
      </c>
      <c r="J1212" s="196">
        <v>4</v>
      </c>
      <c r="K1212" s="196">
        <v>1</v>
      </c>
      <c r="L1212" s="193" t="s">
        <v>47</v>
      </c>
    </row>
    <row r="1213" spans="1:16" x14ac:dyDescent="0.25">
      <c r="A1213" s="195">
        <v>44815</v>
      </c>
      <c r="B1213" s="196">
        <v>46</v>
      </c>
      <c r="C1213" s="196">
        <v>11</v>
      </c>
      <c r="D1213" s="196">
        <v>14</v>
      </c>
      <c r="F1213" s="196">
        <v>7</v>
      </c>
      <c r="G1213" s="196">
        <v>9</v>
      </c>
      <c r="H1213" s="196">
        <v>1</v>
      </c>
      <c r="J1213" s="196">
        <v>1</v>
      </c>
      <c r="L1213" s="193"/>
    </row>
    <row r="1214" spans="1:16" x14ac:dyDescent="0.25">
      <c r="A1214" s="195">
        <v>44816</v>
      </c>
      <c r="B1214" s="196">
        <v>14</v>
      </c>
      <c r="C1214" s="196">
        <v>23</v>
      </c>
      <c r="D1214" s="196">
        <v>16</v>
      </c>
      <c r="E1214" s="196">
        <v>6</v>
      </c>
      <c r="G1214" s="196">
        <v>6</v>
      </c>
      <c r="H1214" s="196">
        <v>2</v>
      </c>
      <c r="I1214" s="196">
        <v>2</v>
      </c>
      <c r="K1214" s="196">
        <v>2</v>
      </c>
      <c r="L1214" s="193" t="s">
        <v>125</v>
      </c>
      <c r="M1214" s="196">
        <v>2</v>
      </c>
      <c r="N1214" s="198" t="s">
        <v>28</v>
      </c>
    </row>
    <row r="1215" spans="1:16" x14ac:dyDescent="0.25">
      <c r="A1215" s="195">
        <v>44817</v>
      </c>
      <c r="B1215" s="196">
        <v>24</v>
      </c>
      <c r="C1215" s="196">
        <v>32</v>
      </c>
      <c r="D1215" s="196">
        <v>10</v>
      </c>
      <c r="E1215" s="196">
        <v>2</v>
      </c>
      <c r="F1215" s="196">
        <v>6</v>
      </c>
      <c r="G1215" s="196">
        <v>13</v>
      </c>
      <c r="H1215" s="196">
        <v>2</v>
      </c>
      <c r="I1215" s="196">
        <v>1</v>
      </c>
      <c r="J1215" s="196">
        <v>4</v>
      </c>
      <c r="K1215" s="196">
        <v>8</v>
      </c>
      <c r="L1215" s="193" t="s">
        <v>29</v>
      </c>
      <c r="M1215" s="196">
        <v>3</v>
      </c>
      <c r="N1215" s="198" t="s">
        <v>28</v>
      </c>
      <c r="O1215" s="196">
        <v>1</v>
      </c>
      <c r="P1215" s="198" t="s">
        <v>26</v>
      </c>
    </row>
    <row r="1216" spans="1:16" x14ac:dyDescent="0.25">
      <c r="A1216" s="195">
        <v>44818</v>
      </c>
      <c r="B1216" s="196">
        <v>16</v>
      </c>
      <c r="C1216" s="196">
        <v>31</v>
      </c>
      <c r="D1216" s="196">
        <v>9</v>
      </c>
      <c r="E1216" s="196">
        <v>2</v>
      </c>
      <c r="F1216" s="196">
        <v>9</v>
      </c>
      <c r="G1216" s="196">
        <v>10</v>
      </c>
      <c r="H1216" s="196">
        <v>1</v>
      </c>
      <c r="I1216" s="196">
        <v>4</v>
      </c>
      <c r="J1216" s="196">
        <v>12</v>
      </c>
      <c r="K1216" s="196">
        <v>6</v>
      </c>
      <c r="L1216" s="193" t="s">
        <v>617</v>
      </c>
      <c r="M1216" s="196">
        <v>4</v>
      </c>
      <c r="N1216" s="198" t="s">
        <v>29</v>
      </c>
    </row>
    <row r="1217" spans="1:16" x14ac:dyDescent="0.25">
      <c r="A1217" s="195">
        <v>44819</v>
      </c>
      <c r="B1217" s="196">
        <v>41</v>
      </c>
      <c r="C1217" s="196">
        <v>29</v>
      </c>
      <c r="D1217" s="196">
        <v>6</v>
      </c>
      <c r="E1217" s="196">
        <v>4</v>
      </c>
      <c r="G1217" s="196">
        <v>4</v>
      </c>
      <c r="J1217" s="196">
        <v>10</v>
      </c>
      <c r="L1217" s="193"/>
    </row>
    <row r="1218" spans="1:16" x14ac:dyDescent="0.25">
      <c r="A1218" s="195">
        <v>44820</v>
      </c>
      <c r="B1218" s="196">
        <v>48</v>
      </c>
      <c r="C1218" s="196">
        <v>24</v>
      </c>
      <c r="D1218" s="196">
        <v>19</v>
      </c>
      <c r="G1218" s="196">
        <v>6</v>
      </c>
      <c r="I1218" s="196">
        <v>2</v>
      </c>
      <c r="K1218" s="196">
        <v>2</v>
      </c>
      <c r="L1218" s="193" t="s">
        <v>28</v>
      </c>
    </row>
    <row r="1219" spans="1:16" x14ac:dyDescent="0.25">
      <c r="A1219" s="195">
        <v>44821</v>
      </c>
      <c r="B1219" s="196">
        <v>52</v>
      </c>
      <c r="C1219" s="196">
        <v>30</v>
      </c>
      <c r="D1219" s="196">
        <v>15</v>
      </c>
      <c r="G1219" s="196">
        <v>9</v>
      </c>
      <c r="J1219" s="196">
        <v>2</v>
      </c>
      <c r="K1219" s="196">
        <v>2</v>
      </c>
      <c r="L1219" s="193" t="s">
        <v>19</v>
      </c>
      <c r="M1219" s="196">
        <v>1</v>
      </c>
      <c r="N1219" s="198" t="s">
        <v>66</v>
      </c>
    </row>
    <row r="1220" spans="1:16" x14ac:dyDescent="0.25">
      <c r="A1220" s="195">
        <v>44822</v>
      </c>
      <c r="B1220" s="196">
        <v>39</v>
      </c>
      <c r="C1220" s="196">
        <v>18</v>
      </c>
      <c r="D1220" s="196">
        <v>17</v>
      </c>
      <c r="E1220" s="196">
        <v>3</v>
      </c>
      <c r="F1220" s="196">
        <v>2</v>
      </c>
      <c r="G1220" s="196">
        <v>5</v>
      </c>
      <c r="J1220" s="196">
        <v>3</v>
      </c>
      <c r="K1220" s="196">
        <v>2</v>
      </c>
      <c r="L1220" s="193" t="s">
        <v>47</v>
      </c>
      <c r="M1220" s="196">
        <v>2</v>
      </c>
      <c r="N1220" s="198" t="s">
        <v>28</v>
      </c>
      <c r="O1220" s="196">
        <v>2</v>
      </c>
      <c r="P1220" s="198" t="s">
        <v>88</v>
      </c>
    </row>
    <row r="1221" spans="1:16" x14ac:dyDescent="0.25">
      <c r="A1221" s="195">
        <v>44823</v>
      </c>
      <c r="B1221" s="196">
        <v>22</v>
      </c>
      <c r="C1221" s="196">
        <v>3</v>
      </c>
      <c r="D1221" s="196">
        <v>16</v>
      </c>
      <c r="E1221" s="196">
        <v>12</v>
      </c>
      <c r="F1221" s="196">
        <v>4</v>
      </c>
      <c r="G1221" s="196">
        <v>6</v>
      </c>
      <c r="I1221" s="196">
        <v>7</v>
      </c>
      <c r="J1221" s="196">
        <v>6</v>
      </c>
      <c r="K1221" s="196">
        <v>1</v>
      </c>
      <c r="L1221" s="193" t="s">
        <v>29</v>
      </c>
    </row>
    <row r="1222" spans="1:16" x14ac:dyDescent="0.25">
      <c r="A1222" s="195">
        <v>44824</v>
      </c>
      <c r="B1222" s="196">
        <v>35</v>
      </c>
      <c r="C1222" s="196">
        <v>17</v>
      </c>
      <c r="D1222" s="196">
        <v>20</v>
      </c>
      <c r="E1222" s="196">
        <v>8</v>
      </c>
      <c r="F1222" s="196">
        <v>6</v>
      </c>
      <c r="G1222" s="196">
        <v>8</v>
      </c>
      <c r="H1222" s="196">
        <v>7</v>
      </c>
      <c r="I1222" s="196">
        <v>2</v>
      </c>
      <c r="J1222" s="196">
        <v>1</v>
      </c>
      <c r="L1222" s="193"/>
    </row>
    <row r="1223" spans="1:16" x14ac:dyDescent="0.25">
      <c r="A1223" s="195">
        <v>44825</v>
      </c>
      <c r="B1223" s="196">
        <v>20</v>
      </c>
      <c r="C1223" s="196">
        <v>27</v>
      </c>
      <c r="D1223" s="196">
        <v>19</v>
      </c>
      <c r="E1223" s="196">
        <v>1</v>
      </c>
      <c r="F1223" s="196">
        <v>7</v>
      </c>
      <c r="G1223" s="196">
        <v>4</v>
      </c>
      <c r="H1223" s="196">
        <v>4</v>
      </c>
      <c r="K1223" s="196">
        <v>1</v>
      </c>
      <c r="L1223" s="193" t="s">
        <v>28</v>
      </c>
    </row>
    <row r="1224" spans="1:16" x14ac:dyDescent="0.25">
      <c r="A1224" s="195">
        <v>44826</v>
      </c>
      <c r="B1224" s="196">
        <v>17</v>
      </c>
      <c r="C1224" s="196">
        <v>12</v>
      </c>
      <c r="D1224" s="196">
        <v>12</v>
      </c>
      <c r="E1224" s="196">
        <v>12</v>
      </c>
      <c r="G1224" s="196">
        <v>2</v>
      </c>
      <c r="H1224" s="196">
        <v>4</v>
      </c>
      <c r="I1224" s="196">
        <v>6</v>
      </c>
      <c r="J1224" s="196">
        <v>4</v>
      </c>
      <c r="K1224" s="196">
        <v>4</v>
      </c>
      <c r="L1224" s="193" t="s">
        <v>28</v>
      </c>
      <c r="M1224" s="196">
        <v>10</v>
      </c>
      <c r="N1224" s="198" t="s">
        <v>29</v>
      </c>
    </row>
    <row r="1225" spans="1:16" x14ac:dyDescent="0.25">
      <c r="A1225" s="195">
        <v>44827</v>
      </c>
      <c r="B1225" s="196">
        <v>16</v>
      </c>
      <c r="C1225" s="196">
        <v>9</v>
      </c>
      <c r="D1225" s="196">
        <v>12</v>
      </c>
      <c r="E1225" s="196">
        <v>2</v>
      </c>
      <c r="F1225" s="196">
        <v>1</v>
      </c>
      <c r="G1225" s="196">
        <v>3</v>
      </c>
      <c r="H1225" s="196">
        <v>6</v>
      </c>
      <c r="J1225" s="196">
        <v>14</v>
      </c>
      <c r="L1225" s="193"/>
    </row>
    <row r="1226" spans="1:16" x14ac:dyDescent="0.25">
      <c r="A1226" s="195">
        <v>44828</v>
      </c>
      <c r="B1226" s="196">
        <v>5</v>
      </c>
      <c r="C1226" s="196">
        <v>4</v>
      </c>
      <c r="D1226" s="196">
        <v>3</v>
      </c>
      <c r="E1226" s="196">
        <v>2</v>
      </c>
      <c r="G1226" s="196">
        <v>1</v>
      </c>
      <c r="K1226" s="196">
        <v>1</v>
      </c>
      <c r="L1226" s="193" t="s">
        <v>28</v>
      </c>
    </row>
    <row r="1227" spans="1:16" x14ac:dyDescent="0.25">
      <c r="A1227" s="195">
        <v>44829</v>
      </c>
      <c r="B1227" s="196">
        <v>7</v>
      </c>
      <c r="C1227" s="196">
        <v>9</v>
      </c>
      <c r="D1227" s="196">
        <v>2</v>
      </c>
      <c r="H1227" s="196">
        <v>2</v>
      </c>
      <c r="I1227" s="196">
        <v>1</v>
      </c>
      <c r="J1227" s="196">
        <v>1</v>
      </c>
      <c r="K1227" s="196">
        <v>1</v>
      </c>
      <c r="L1227" s="193" t="s">
        <v>29</v>
      </c>
      <c r="M1227" s="196">
        <v>1</v>
      </c>
      <c r="N1227" s="198" t="s">
        <v>28</v>
      </c>
      <c r="O1227" s="196">
        <v>1</v>
      </c>
      <c r="P1227" s="198" t="s">
        <v>100</v>
      </c>
    </row>
    <row r="1228" spans="1:16" x14ac:dyDescent="0.25">
      <c r="A1228" s="195">
        <v>44830</v>
      </c>
      <c r="B1228" s="196">
        <v>10</v>
      </c>
      <c r="C1228" s="196">
        <v>12</v>
      </c>
      <c r="D1228" s="196">
        <v>14</v>
      </c>
      <c r="E1228" s="196">
        <v>2</v>
      </c>
      <c r="F1228" s="196">
        <v>9</v>
      </c>
      <c r="H1228" s="196">
        <v>6</v>
      </c>
      <c r="J1228" s="196">
        <v>3</v>
      </c>
      <c r="L1228" s="193"/>
    </row>
    <row r="1229" spans="1:16" x14ac:dyDescent="0.25">
      <c r="A1229" s="195">
        <v>44831</v>
      </c>
      <c r="B1229" s="196">
        <v>10</v>
      </c>
      <c r="C1229" s="196">
        <v>18</v>
      </c>
      <c r="D1229" s="196">
        <v>15</v>
      </c>
      <c r="E1229" s="196">
        <v>2</v>
      </c>
      <c r="F1229" s="196">
        <v>4</v>
      </c>
      <c r="G1229" s="196">
        <v>2</v>
      </c>
      <c r="H1229" s="196">
        <v>2</v>
      </c>
      <c r="I1229" s="196">
        <v>2</v>
      </c>
      <c r="K1229" s="196">
        <v>1</v>
      </c>
      <c r="L1229" s="193" t="s">
        <v>28</v>
      </c>
      <c r="M1229" s="196">
        <v>3</v>
      </c>
      <c r="N1229" s="198" t="s">
        <v>22</v>
      </c>
    </row>
    <row r="1230" spans="1:16" x14ac:dyDescent="0.25">
      <c r="A1230" s="195">
        <v>44832</v>
      </c>
      <c r="B1230" s="196">
        <v>7</v>
      </c>
      <c r="C1230" s="196">
        <v>9</v>
      </c>
      <c r="D1230" s="196">
        <v>16</v>
      </c>
      <c r="E1230" s="196">
        <v>18</v>
      </c>
      <c r="F1230" s="196">
        <v>2</v>
      </c>
      <c r="I1230" s="196">
        <v>3</v>
      </c>
      <c r="J1230" s="196">
        <v>4</v>
      </c>
      <c r="L1230" s="193"/>
    </row>
    <row r="1231" spans="1:16" x14ac:dyDescent="0.25">
      <c r="A1231" s="195">
        <v>44833</v>
      </c>
      <c r="B1231" s="196">
        <v>16</v>
      </c>
      <c r="C1231" s="196">
        <v>4</v>
      </c>
      <c r="D1231" s="196">
        <v>13</v>
      </c>
      <c r="F1231" s="196">
        <v>2</v>
      </c>
      <c r="G1231" s="196">
        <v>8</v>
      </c>
      <c r="I1231" s="196">
        <v>3</v>
      </c>
      <c r="L1231" s="193"/>
    </row>
    <row r="1232" spans="1:16" x14ac:dyDescent="0.25">
      <c r="A1232" s="195">
        <v>44834</v>
      </c>
      <c r="B1232" s="196">
        <v>14</v>
      </c>
      <c r="C1232" s="196">
        <v>16</v>
      </c>
      <c r="D1232" s="196">
        <v>10</v>
      </c>
      <c r="E1232" s="196">
        <v>2</v>
      </c>
      <c r="F1232" s="196">
        <v>6</v>
      </c>
      <c r="G1232" s="196">
        <v>4</v>
      </c>
      <c r="I1232" s="196">
        <v>2</v>
      </c>
      <c r="L1232" s="193"/>
    </row>
    <row r="1233" spans="1:14" x14ac:dyDescent="0.25">
      <c r="A1233" s="195">
        <v>44835</v>
      </c>
      <c r="B1233" s="196">
        <v>18</v>
      </c>
      <c r="C1233" s="196">
        <v>5</v>
      </c>
      <c r="D1233" s="196">
        <v>5</v>
      </c>
      <c r="E1233" s="196">
        <v>5</v>
      </c>
      <c r="I1233" s="196">
        <v>2</v>
      </c>
      <c r="K1233" s="196">
        <v>2</v>
      </c>
      <c r="L1233" s="193" t="s">
        <v>19</v>
      </c>
      <c r="M1233" s="196">
        <v>1</v>
      </c>
      <c r="N1233" s="198" t="s">
        <v>100</v>
      </c>
    </row>
    <row r="1234" spans="1:14" x14ac:dyDescent="0.25">
      <c r="A1234" s="195">
        <v>44836</v>
      </c>
      <c r="B1234" s="196">
        <v>63</v>
      </c>
      <c r="C1234" s="196">
        <v>5</v>
      </c>
      <c r="D1234" s="196">
        <v>15</v>
      </c>
      <c r="E1234" s="196">
        <v>5</v>
      </c>
      <c r="F1234" s="196">
        <v>1</v>
      </c>
      <c r="G1234" s="196">
        <v>1</v>
      </c>
      <c r="H1234" s="196">
        <v>1</v>
      </c>
      <c r="I1234" s="196">
        <v>1</v>
      </c>
      <c r="J1234" s="196">
        <v>3</v>
      </c>
      <c r="K1234" s="196">
        <v>1</v>
      </c>
      <c r="L1234" s="193" t="s">
        <v>100</v>
      </c>
    </row>
    <row r="1235" spans="1:14" x14ac:dyDescent="0.25">
      <c r="A1235" s="195">
        <v>44837</v>
      </c>
      <c r="B1235" s="196">
        <v>20</v>
      </c>
      <c r="C1235" s="196">
        <v>8</v>
      </c>
      <c r="D1235" s="196">
        <v>23</v>
      </c>
      <c r="E1235" s="196">
        <v>3</v>
      </c>
      <c r="F1235" s="196">
        <v>3</v>
      </c>
      <c r="G1235" s="196">
        <v>1</v>
      </c>
      <c r="I1235" s="196">
        <v>1</v>
      </c>
      <c r="J1235" s="196">
        <v>1</v>
      </c>
      <c r="K1235" s="196">
        <v>1</v>
      </c>
      <c r="L1235" s="193" t="s">
        <v>100</v>
      </c>
    </row>
    <row r="1236" spans="1:14" x14ac:dyDescent="0.25">
      <c r="A1236" s="195">
        <v>44838</v>
      </c>
      <c r="B1236" s="196">
        <v>27</v>
      </c>
      <c r="C1236" s="196">
        <v>35</v>
      </c>
      <c r="D1236" s="196">
        <v>33</v>
      </c>
      <c r="F1236" s="196">
        <v>10</v>
      </c>
      <c r="H1236" s="196">
        <v>2</v>
      </c>
      <c r="I1236" s="196">
        <v>1</v>
      </c>
      <c r="J1236" s="196">
        <v>1</v>
      </c>
      <c r="L1236" s="193"/>
    </row>
    <row r="1237" spans="1:14" x14ac:dyDescent="0.25">
      <c r="A1237" s="195">
        <v>44839</v>
      </c>
      <c r="B1237" s="196">
        <v>15</v>
      </c>
      <c r="C1237" s="196">
        <v>4</v>
      </c>
      <c r="D1237" s="196">
        <v>33</v>
      </c>
      <c r="F1237" s="196">
        <v>2</v>
      </c>
      <c r="H1237" s="196">
        <v>1</v>
      </c>
      <c r="K1237" s="196">
        <v>1</v>
      </c>
      <c r="L1237" s="193" t="s">
        <v>28</v>
      </c>
    </row>
    <row r="1238" spans="1:14" x14ac:dyDescent="0.25">
      <c r="A1238" s="195">
        <v>44840</v>
      </c>
      <c r="B1238" s="196">
        <v>18</v>
      </c>
      <c r="C1238" s="196">
        <v>7</v>
      </c>
      <c r="D1238" s="196">
        <v>14</v>
      </c>
      <c r="E1238" s="196">
        <v>1</v>
      </c>
      <c r="F1238" s="196">
        <v>3</v>
      </c>
      <c r="H1238" s="196">
        <v>2</v>
      </c>
      <c r="J1238" s="196">
        <v>4</v>
      </c>
      <c r="K1238" s="196">
        <v>1</v>
      </c>
      <c r="L1238" s="193" t="s">
        <v>28</v>
      </c>
      <c r="M1238" s="196">
        <v>6</v>
      </c>
      <c r="N1238" s="198" t="s">
        <v>29</v>
      </c>
    </row>
    <row r="1239" spans="1:14" x14ac:dyDescent="0.25">
      <c r="A1239" s="195">
        <v>44841</v>
      </c>
      <c r="B1239" s="196">
        <v>28</v>
      </c>
      <c r="C1239" s="196">
        <v>5</v>
      </c>
      <c r="D1239" s="196">
        <v>9</v>
      </c>
      <c r="E1239" s="196">
        <v>6</v>
      </c>
      <c r="F1239" s="196">
        <v>3</v>
      </c>
      <c r="G1239" s="196">
        <v>1</v>
      </c>
      <c r="J1239" s="196">
        <v>7</v>
      </c>
      <c r="L1239" s="193"/>
    </row>
    <row r="1240" spans="1:14" x14ac:dyDescent="0.25">
      <c r="A1240" s="195">
        <v>44842</v>
      </c>
      <c r="B1240" s="196">
        <v>9</v>
      </c>
      <c r="C1240" s="196">
        <v>7</v>
      </c>
      <c r="D1240" s="196">
        <v>5</v>
      </c>
      <c r="G1240" s="196">
        <v>3</v>
      </c>
      <c r="L1240" s="193"/>
    </row>
    <row r="1241" spans="1:14" x14ac:dyDescent="0.25">
      <c r="A1241" s="195">
        <v>44843</v>
      </c>
      <c r="B1241" s="196">
        <v>13</v>
      </c>
      <c r="C1241" s="196">
        <v>3</v>
      </c>
      <c r="F1241" s="196">
        <v>3</v>
      </c>
      <c r="H1241" s="196">
        <v>2</v>
      </c>
      <c r="K1241" s="196">
        <v>1</v>
      </c>
      <c r="L1241" s="193" t="s">
        <v>47</v>
      </c>
    </row>
    <row r="1242" spans="1:14" x14ac:dyDescent="0.25">
      <c r="A1242" s="195">
        <v>44844</v>
      </c>
      <c r="B1242" s="196">
        <v>7</v>
      </c>
      <c r="C1242" s="196">
        <v>11</v>
      </c>
      <c r="D1242" s="196">
        <v>11</v>
      </c>
      <c r="E1242" s="196">
        <v>3</v>
      </c>
      <c r="F1242" s="196">
        <v>7</v>
      </c>
      <c r="H1242" s="196">
        <v>4</v>
      </c>
      <c r="J1242" s="196">
        <v>4</v>
      </c>
      <c r="K1242" s="196">
        <v>1</v>
      </c>
      <c r="L1242" s="193" t="s">
        <v>28</v>
      </c>
    </row>
    <row r="1243" spans="1:14" x14ac:dyDescent="0.25">
      <c r="A1243" s="195">
        <v>44845</v>
      </c>
      <c r="B1243" s="196">
        <v>19</v>
      </c>
      <c r="C1243" s="196">
        <v>9</v>
      </c>
      <c r="D1243" s="196">
        <v>3</v>
      </c>
      <c r="E1243" s="196">
        <v>4</v>
      </c>
      <c r="F1243" s="196">
        <v>15</v>
      </c>
      <c r="J1243" s="196">
        <v>1</v>
      </c>
      <c r="K1243" s="196">
        <v>1</v>
      </c>
      <c r="L1243" s="193" t="s">
        <v>29</v>
      </c>
      <c r="M1243" s="196">
        <v>2</v>
      </c>
      <c r="N1243" s="198" t="s">
        <v>47</v>
      </c>
    </row>
    <row r="1244" spans="1:14" x14ac:dyDescent="0.25">
      <c r="A1244" s="195">
        <v>44846</v>
      </c>
      <c r="B1244" s="196">
        <v>17</v>
      </c>
      <c r="C1244" s="196">
        <v>1</v>
      </c>
      <c r="D1244" s="196">
        <v>4</v>
      </c>
      <c r="F1244" s="196">
        <v>7</v>
      </c>
      <c r="H1244" s="196">
        <v>3</v>
      </c>
      <c r="I1244" s="196">
        <v>2</v>
      </c>
      <c r="J1244" s="196">
        <v>3</v>
      </c>
      <c r="K1244" s="196">
        <v>1</v>
      </c>
      <c r="L1244" s="193" t="s">
        <v>29</v>
      </c>
      <c r="M1244" s="196">
        <v>1</v>
      </c>
      <c r="N1244" s="198" t="s">
        <v>79</v>
      </c>
    </row>
    <row r="1245" spans="1:14" x14ac:dyDescent="0.25">
      <c r="A1245" s="195">
        <v>44847</v>
      </c>
      <c r="B1245" s="196">
        <v>16</v>
      </c>
      <c r="C1245" s="196">
        <v>6</v>
      </c>
      <c r="D1245" s="196">
        <v>9</v>
      </c>
      <c r="E1245" s="196">
        <v>2</v>
      </c>
      <c r="F1245" s="196">
        <v>2</v>
      </c>
      <c r="G1245" s="196">
        <v>1</v>
      </c>
      <c r="J1245" s="196">
        <v>2</v>
      </c>
      <c r="K1245" s="196">
        <v>2</v>
      </c>
      <c r="L1245" s="193" t="s">
        <v>28</v>
      </c>
      <c r="M1245" s="196">
        <v>1</v>
      </c>
      <c r="N1245" s="198" t="s">
        <v>29</v>
      </c>
    </row>
    <row r="1246" spans="1:14" x14ac:dyDescent="0.25">
      <c r="A1246" s="195">
        <v>44848</v>
      </c>
      <c r="B1246" s="196">
        <v>13</v>
      </c>
      <c r="C1246" s="196">
        <v>4</v>
      </c>
      <c r="D1246" s="196">
        <v>39</v>
      </c>
      <c r="E1246" s="196">
        <v>8</v>
      </c>
      <c r="F1246" s="196">
        <v>4</v>
      </c>
      <c r="I1246" s="196">
        <v>2</v>
      </c>
      <c r="J1246" s="196">
        <v>3</v>
      </c>
      <c r="K1246" s="196">
        <v>3</v>
      </c>
      <c r="L1246" s="193" t="s">
        <v>29</v>
      </c>
    </row>
    <row r="1247" spans="1:14" x14ac:dyDescent="0.25">
      <c r="A1247" s="195">
        <v>44849</v>
      </c>
      <c r="B1247" s="196">
        <v>32</v>
      </c>
      <c r="C1247" s="196">
        <v>9</v>
      </c>
      <c r="D1247" s="196">
        <v>4</v>
      </c>
      <c r="E1247" s="196">
        <v>3</v>
      </c>
      <c r="F1247" s="196">
        <v>4</v>
      </c>
      <c r="H1247" s="196">
        <v>3</v>
      </c>
      <c r="J1247" s="196">
        <v>3</v>
      </c>
      <c r="K1247" s="196">
        <v>2</v>
      </c>
      <c r="L1247" s="193" t="s">
        <v>28</v>
      </c>
      <c r="M1247" s="196">
        <v>2</v>
      </c>
      <c r="N1247" s="198" t="s">
        <v>79</v>
      </c>
    </row>
    <row r="1248" spans="1:14" x14ac:dyDescent="0.25">
      <c r="A1248" s="195">
        <v>44850</v>
      </c>
      <c r="B1248" s="196">
        <v>25</v>
      </c>
      <c r="C1248" s="196">
        <v>3</v>
      </c>
      <c r="D1248" s="196">
        <v>6</v>
      </c>
      <c r="E1248" s="196">
        <v>2</v>
      </c>
      <c r="F1248" s="196">
        <v>8</v>
      </c>
      <c r="G1248" s="196">
        <v>6</v>
      </c>
      <c r="H1248" s="196">
        <v>1</v>
      </c>
      <c r="J1248" s="196">
        <v>4</v>
      </c>
      <c r="L1248" s="193"/>
    </row>
    <row r="1249" spans="1:14" x14ac:dyDescent="0.25">
      <c r="A1249" s="195">
        <v>44851</v>
      </c>
      <c r="B1249" s="196">
        <v>13</v>
      </c>
      <c r="C1249" s="196">
        <v>8</v>
      </c>
      <c r="D1249" s="196">
        <v>5</v>
      </c>
      <c r="E1249" s="196">
        <v>1</v>
      </c>
      <c r="F1249" s="196">
        <v>11</v>
      </c>
      <c r="G1249" s="196">
        <v>2</v>
      </c>
      <c r="H1249" s="196">
        <v>4</v>
      </c>
      <c r="I1249" s="196">
        <v>1</v>
      </c>
      <c r="K1249" s="196">
        <v>1</v>
      </c>
      <c r="L1249" s="193" t="s">
        <v>28</v>
      </c>
    </row>
    <row r="1250" spans="1:14" x14ac:dyDescent="0.25">
      <c r="A1250" s="195">
        <v>44852</v>
      </c>
      <c r="B1250" s="196">
        <v>10</v>
      </c>
      <c r="C1250" s="196">
        <v>9</v>
      </c>
      <c r="D1250" s="196">
        <v>7</v>
      </c>
      <c r="F1250" s="196">
        <v>5</v>
      </c>
      <c r="G1250" s="196">
        <v>4</v>
      </c>
      <c r="J1250" s="196">
        <v>1</v>
      </c>
      <c r="K1250" s="196">
        <v>1</v>
      </c>
      <c r="L1250" s="193" t="s">
        <v>28</v>
      </c>
    </row>
    <row r="1251" spans="1:14" x14ac:dyDescent="0.25">
      <c r="A1251" s="195">
        <v>44853</v>
      </c>
      <c r="B1251" s="196">
        <v>11</v>
      </c>
      <c r="C1251" s="196">
        <v>7</v>
      </c>
      <c r="D1251" s="196">
        <v>5</v>
      </c>
      <c r="F1251" s="196">
        <v>3</v>
      </c>
      <c r="J1251" s="196">
        <v>6</v>
      </c>
      <c r="L1251" s="193"/>
    </row>
    <row r="1252" spans="1:14" x14ac:dyDescent="0.25">
      <c r="A1252" s="195">
        <v>44854</v>
      </c>
      <c r="B1252" s="196">
        <v>13</v>
      </c>
      <c r="C1252" s="196">
        <v>4</v>
      </c>
      <c r="D1252" s="196">
        <v>13</v>
      </c>
      <c r="G1252" s="196">
        <v>2</v>
      </c>
      <c r="H1252" s="196">
        <v>1</v>
      </c>
      <c r="I1252" s="196">
        <v>2</v>
      </c>
      <c r="L1252" s="193"/>
    </row>
    <row r="1253" spans="1:14" x14ac:dyDescent="0.25">
      <c r="A1253" s="195">
        <v>44855</v>
      </c>
      <c r="B1253" s="196">
        <v>6</v>
      </c>
      <c r="D1253" s="196">
        <v>13</v>
      </c>
      <c r="I1253" s="196">
        <v>2</v>
      </c>
      <c r="K1253" s="196">
        <v>1</v>
      </c>
      <c r="L1253" s="193" t="s">
        <v>29</v>
      </c>
    </row>
    <row r="1254" spans="1:14" x14ac:dyDescent="0.25">
      <c r="A1254" s="195">
        <v>44856</v>
      </c>
      <c r="B1254" s="196">
        <v>23</v>
      </c>
      <c r="C1254" s="196">
        <v>4</v>
      </c>
      <c r="D1254" s="196">
        <v>6</v>
      </c>
      <c r="J1254" s="196">
        <v>2</v>
      </c>
      <c r="L1254" s="193"/>
    </row>
    <row r="1255" spans="1:14" x14ac:dyDescent="0.25">
      <c r="A1255" s="195">
        <v>44857</v>
      </c>
      <c r="B1255" s="196">
        <v>25</v>
      </c>
      <c r="C1255" s="196">
        <v>4</v>
      </c>
      <c r="D1255" s="196">
        <v>4</v>
      </c>
      <c r="H1255" s="196">
        <v>1</v>
      </c>
      <c r="L1255" s="193"/>
    </row>
    <row r="1256" spans="1:14" x14ac:dyDescent="0.25">
      <c r="A1256" s="195">
        <v>44858</v>
      </c>
      <c r="B1256" s="196">
        <v>4</v>
      </c>
      <c r="C1256" s="196">
        <v>9</v>
      </c>
      <c r="D1256" s="196">
        <v>1</v>
      </c>
      <c r="F1256" s="196">
        <v>4</v>
      </c>
      <c r="H1256" s="196">
        <v>2</v>
      </c>
      <c r="K1256" s="196">
        <v>1</v>
      </c>
      <c r="L1256" s="193" t="s">
        <v>28</v>
      </c>
    </row>
    <row r="1257" spans="1:14" x14ac:dyDescent="0.25">
      <c r="A1257" s="195">
        <v>44859</v>
      </c>
      <c r="B1257" s="196">
        <v>5</v>
      </c>
      <c r="C1257" s="196">
        <v>8</v>
      </c>
      <c r="D1257" s="196">
        <v>9</v>
      </c>
      <c r="F1257" s="196">
        <v>1</v>
      </c>
      <c r="I1257" s="196">
        <v>1</v>
      </c>
      <c r="J1257" s="196">
        <v>1</v>
      </c>
      <c r="K1257" s="196">
        <v>1</v>
      </c>
      <c r="L1257" s="193" t="s">
        <v>28</v>
      </c>
      <c r="M1257" s="196">
        <v>2</v>
      </c>
      <c r="N1257" s="198" t="s">
        <v>26</v>
      </c>
    </row>
    <row r="1258" spans="1:14" x14ac:dyDescent="0.25">
      <c r="A1258" s="195">
        <v>44860</v>
      </c>
      <c r="B1258" s="196">
        <v>10</v>
      </c>
      <c r="C1258" s="196">
        <v>27</v>
      </c>
      <c r="D1258" s="196">
        <v>6</v>
      </c>
      <c r="F1258" s="196">
        <v>4</v>
      </c>
      <c r="I1258" s="196">
        <v>3</v>
      </c>
      <c r="J1258" s="196">
        <v>3</v>
      </c>
      <c r="L1258" s="193"/>
    </row>
    <row r="1259" spans="1:14" x14ac:dyDescent="0.25">
      <c r="A1259" s="195">
        <v>44861</v>
      </c>
      <c r="B1259" s="196">
        <v>27</v>
      </c>
      <c r="C1259" s="196">
        <v>13</v>
      </c>
      <c r="D1259" s="196">
        <v>2</v>
      </c>
      <c r="E1259" s="196">
        <v>2</v>
      </c>
      <c r="F1259" s="196">
        <v>6</v>
      </c>
      <c r="H1259" s="196">
        <v>1</v>
      </c>
      <c r="K1259" s="196">
        <v>1</v>
      </c>
      <c r="L1259" s="193" t="s">
        <v>28</v>
      </c>
    </row>
    <row r="1260" spans="1:14" x14ac:dyDescent="0.25">
      <c r="A1260" s="195">
        <v>44862</v>
      </c>
      <c r="B1260" s="196">
        <v>23</v>
      </c>
      <c r="C1260" s="196">
        <v>10</v>
      </c>
      <c r="D1260" s="196">
        <v>3</v>
      </c>
      <c r="E1260" s="196">
        <v>2</v>
      </c>
      <c r="F1260" s="196">
        <v>4</v>
      </c>
      <c r="I1260" s="196">
        <v>1</v>
      </c>
      <c r="J1260" s="196">
        <v>4</v>
      </c>
      <c r="K1260" s="196">
        <v>1</v>
      </c>
      <c r="L1260" s="193" t="s">
        <v>19</v>
      </c>
    </row>
    <row r="1261" spans="1:14" x14ac:dyDescent="0.25">
      <c r="A1261" s="195">
        <v>44863</v>
      </c>
      <c r="B1261" s="196">
        <v>41</v>
      </c>
      <c r="C1261" s="196">
        <v>8</v>
      </c>
      <c r="D1261" s="196">
        <v>4</v>
      </c>
      <c r="F1261" s="196">
        <v>3</v>
      </c>
      <c r="H1261" s="196">
        <v>2</v>
      </c>
      <c r="J1261" s="196">
        <v>3</v>
      </c>
      <c r="K1261" s="196">
        <v>1</v>
      </c>
      <c r="L1261" s="193" t="s">
        <v>113</v>
      </c>
    </row>
    <row r="1262" spans="1:14" x14ac:dyDescent="0.25">
      <c r="A1262" s="195">
        <v>44864</v>
      </c>
      <c r="B1262" s="196">
        <v>126</v>
      </c>
      <c r="C1262" s="196">
        <v>18</v>
      </c>
      <c r="D1262" s="196">
        <v>3</v>
      </c>
      <c r="F1262" s="196">
        <v>1</v>
      </c>
      <c r="G1262" s="196">
        <v>1</v>
      </c>
      <c r="J1262" s="196">
        <v>2</v>
      </c>
      <c r="K1262" s="196">
        <v>1</v>
      </c>
      <c r="L1262" s="193" t="s">
        <v>28</v>
      </c>
      <c r="M1262" s="196">
        <v>7</v>
      </c>
      <c r="N1262" s="198" t="s">
        <v>29</v>
      </c>
    </row>
    <row r="1263" spans="1:14" x14ac:dyDescent="0.25">
      <c r="A1263" s="195">
        <v>44865</v>
      </c>
      <c r="B1263" s="196">
        <v>107</v>
      </c>
      <c r="C1263" s="196">
        <v>10</v>
      </c>
      <c r="D1263" s="196">
        <v>16</v>
      </c>
      <c r="E1263" s="196">
        <v>4</v>
      </c>
      <c r="F1263" s="196">
        <v>2</v>
      </c>
      <c r="H1263" s="196">
        <v>2</v>
      </c>
      <c r="J1263" s="196">
        <v>8</v>
      </c>
      <c r="K1263" s="196">
        <v>1</v>
      </c>
      <c r="L1263" s="193" t="s">
        <v>28</v>
      </c>
    </row>
    <row r="1264" spans="1:14" x14ac:dyDescent="0.25">
      <c r="A1264" s="195">
        <v>44866</v>
      </c>
      <c r="B1264" s="196">
        <v>44</v>
      </c>
      <c r="C1264" s="196">
        <v>5</v>
      </c>
      <c r="D1264" s="196">
        <v>4</v>
      </c>
      <c r="E1264" s="196">
        <v>1</v>
      </c>
      <c r="G1264" s="196">
        <v>1</v>
      </c>
      <c r="J1264" s="196">
        <v>1</v>
      </c>
      <c r="K1264" s="196">
        <v>1</v>
      </c>
      <c r="L1264" s="193" t="s">
        <v>22</v>
      </c>
    </row>
    <row r="1265" spans="1:12" x14ac:dyDescent="0.25">
      <c r="A1265" s="195">
        <v>44867</v>
      </c>
      <c r="B1265" s="196">
        <v>7</v>
      </c>
      <c r="C1265" s="196">
        <v>12</v>
      </c>
      <c r="D1265" s="196">
        <v>1</v>
      </c>
      <c r="E1265" s="196">
        <v>2</v>
      </c>
      <c r="F1265" s="196">
        <v>1</v>
      </c>
      <c r="G1265" s="196">
        <v>2</v>
      </c>
      <c r="I1265" s="196">
        <v>1</v>
      </c>
      <c r="J1265" s="196">
        <v>2</v>
      </c>
      <c r="K1265" s="196">
        <v>1</v>
      </c>
      <c r="L1265" s="193" t="s">
        <v>28</v>
      </c>
    </row>
    <row r="1266" spans="1:12" x14ac:dyDescent="0.25">
      <c r="A1266" s="195">
        <v>44868</v>
      </c>
      <c r="B1266" s="196">
        <v>10</v>
      </c>
      <c r="C1266" s="196">
        <v>3</v>
      </c>
      <c r="D1266" s="196">
        <v>3</v>
      </c>
      <c r="F1266" s="196">
        <v>1</v>
      </c>
      <c r="I1266" s="196">
        <v>2</v>
      </c>
      <c r="J1266" s="196">
        <v>2</v>
      </c>
      <c r="L1266" s="193"/>
    </row>
    <row r="1267" spans="1:12" x14ac:dyDescent="0.25">
      <c r="A1267" s="195">
        <v>44869</v>
      </c>
      <c r="B1267" s="196">
        <v>11</v>
      </c>
      <c r="C1267" s="196">
        <v>9</v>
      </c>
      <c r="F1267" s="196">
        <v>3</v>
      </c>
      <c r="I1267" s="196">
        <v>2</v>
      </c>
      <c r="L1267" s="193"/>
    </row>
    <row r="1268" spans="1:12" x14ac:dyDescent="0.25">
      <c r="A1268" s="195">
        <v>44870</v>
      </c>
      <c r="B1268" s="196">
        <v>9</v>
      </c>
      <c r="C1268" s="196">
        <v>3</v>
      </c>
      <c r="L1268" s="193"/>
    </row>
    <row r="1269" spans="1:12" x14ac:dyDescent="0.25">
      <c r="A1269" s="195">
        <v>44871</v>
      </c>
      <c r="B1269" s="196">
        <v>12</v>
      </c>
      <c r="C1269" s="196">
        <v>2</v>
      </c>
      <c r="D1269" s="196">
        <v>2</v>
      </c>
      <c r="H1269" s="196">
        <v>2</v>
      </c>
      <c r="K1269" s="196">
        <v>1</v>
      </c>
      <c r="L1269" s="193" t="s">
        <v>70</v>
      </c>
    </row>
    <row r="1270" spans="1:12" x14ac:dyDescent="0.25">
      <c r="A1270" s="195">
        <v>44877</v>
      </c>
      <c r="B1270" s="196">
        <v>15</v>
      </c>
      <c r="C1270" s="196">
        <v>2</v>
      </c>
      <c r="J1270" s="196">
        <v>2</v>
      </c>
      <c r="L1270" s="193"/>
    </row>
    <row r="1271" spans="1:12" x14ac:dyDescent="0.25">
      <c r="A1271" s="195">
        <v>44878</v>
      </c>
      <c r="B1271" s="196">
        <v>12</v>
      </c>
      <c r="F1271" s="196">
        <v>2</v>
      </c>
      <c r="L1271" s="193"/>
    </row>
    <row r="1272" spans="1:12" x14ac:dyDescent="0.25">
      <c r="A1272" s="195">
        <v>44884</v>
      </c>
      <c r="B1272" s="196">
        <v>13</v>
      </c>
      <c r="L1272" s="193"/>
    </row>
    <row r="1273" spans="1:12" x14ac:dyDescent="0.25">
      <c r="A1273" s="195">
        <v>44885</v>
      </c>
      <c r="B1273" s="196">
        <v>18</v>
      </c>
      <c r="D1273" s="196">
        <v>2</v>
      </c>
      <c r="L1273" s="193"/>
    </row>
    <row r="1274" spans="1:12" x14ac:dyDescent="0.25">
      <c r="A1274" s="195">
        <v>44891</v>
      </c>
      <c r="B1274" s="196">
        <v>16</v>
      </c>
      <c r="L1274" s="193"/>
    </row>
    <row r="1275" spans="1:12" x14ac:dyDescent="0.25">
      <c r="A1275" s="195">
        <v>44892</v>
      </c>
      <c r="B1275" s="196">
        <v>25</v>
      </c>
      <c r="F1275" s="196">
        <v>2</v>
      </c>
      <c r="L1275" s="193"/>
    </row>
    <row r="1276" spans="1:12" x14ac:dyDescent="0.25">
      <c r="A1276" s="195">
        <v>44898</v>
      </c>
      <c r="B1276" s="196">
        <v>5</v>
      </c>
      <c r="L1276" s="193"/>
    </row>
    <row r="1277" spans="1:12" x14ac:dyDescent="0.25">
      <c r="A1277" s="195">
        <v>44899</v>
      </c>
      <c r="B1277" s="196">
        <v>3</v>
      </c>
      <c r="L1277" s="193"/>
    </row>
    <row r="1278" spans="1:12" x14ac:dyDescent="0.25">
      <c r="A1278" s="195">
        <v>44905</v>
      </c>
      <c r="B1278" s="196">
        <v>17</v>
      </c>
      <c r="L1278" s="193"/>
    </row>
    <row r="1279" spans="1:12" x14ac:dyDescent="0.25">
      <c r="A1279" s="195">
        <v>44906</v>
      </c>
      <c r="B1279" s="196">
        <v>24</v>
      </c>
      <c r="L1279" s="193"/>
    </row>
    <row r="1280" spans="1:12" x14ac:dyDescent="0.25">
      <c r="A1280" s="195">
        <v>44912</v>
      </c>
      <c r="B1280" s="196">
        <v>5</v>
      </c>
      <c r="L1280" s="193"/>
    </row>
    <row r="1281" spans="1:14" x14ac:dyDescent="0.25">
      <c r="A1281" s="195">
        <v>44913</v>
      </c>
      <c r="B1281" s="196">
        <v>6</v>
      </c>
      <c r="L1281" s="193"/>
    </row>
    <row r="1282" spans="1:14" x14ac:dyDescent="0.25">
      <c r="A1282" s="195">
        <v>44919</v>
      </c>
      <c r="B1282" s="196">
        <v>23</v>
      </c>
      <c r="L1282" s="193"/>
    </row>
    <row r="1283" spans="1:14" x14ac:dyDescent="0.25">
      <c r="A1283" s="195">
        <v>44926</v>
      </c>
      <c r="B1283" s="196">
        <v>26</v>
      </c>
      <c r="D1283" s="196">
        <v>1</v>
      </c>
      <c r="L1283" s="193"/>
    </row>
    <row r="1284" spans="1:14" x14ac:dyDescent="0.25">
      <c r="A1284" s="195">
        <v>45010</v>
      </c>
      <c r="B1284" s="196">
        <v>23</v>
      </c>
      <c r="C1284" s="196">
        <v>3</v>
      </c>
      <c r="E1284" s="196">
        <v>2</v>
      </c>
      <c r="F1284" s="196">
        <v>1</v>
      </c>
      <c r="L1284" s="193"/>
    </row>
    <row r="1285" spans="1:14" x14ac:dyDescent="0.25">
      <c r="A1285" s="195">
        <v>45011</v>
      </c>
      <c r="B1285" s="196">
        <v>36</v>
      </c>
      <c r="C1285" s="196">
        <v>13</v>
      </c>
      <c r="I1285" s="196">
        <v>1</v>
      </c>
      <c r="L1285" s="193"/>
    </row>
    <row r="1286" spans="1:14" x14ac:dyDescent="0.25">
      <c r="A1286" s="195">
        <v>45012</v>
      </c>
      <c r="B1286" s="196">
        <v>11</v>
      </c>
      <c r="C1286" s="196">
        <v>2</v>
      </c>
      <c r="D1286" s="196">
        <v>13</v>
      </c>
      <c r="G1286" s="196">
        <v>2</v>
      </c>
      <c r="L1286" s="193"/>
    </row>
    <row r="1287" spans="1:14" x14ac:dyDescent="0.25">
      <c r="A1287" s="195">
        <v>45013</v>
      </c>
      <c r="B1287" s="196">
        <v>11</v>
      </c>
      <c r="C1287" s="196">
        <v>7</v>
      </c>
      <c r="D1287" s="196">
        <v>8</v>
      </c>
      <c r="F1287" s="196">
        <v>2</v>
      </c>
      <c r="K1287" s="196">
        <v>1</v>
      </c>
      <c r="L1287" s="193" t="s">
        <v>100</v>
      </c>
    </row>
    <row r="1288" spans="1:14" x14ac:dyDescent="0.25">
      <c r="A1288" s="195">
        <v>45014</v>
      </c>
      <c r="B1288" s="196">
        <v>15</v>
      </c>
      <c r="C1288" s="196">
        <v>1</v>
      </c>
      <c r="D1288" s="196">
        <v>3</v>
      </c>
      <c r="F1288" s="196">
        <v>2</v>
      </c>
      <c r="G1288" s="196">
        <v>4</v>
      </c>
      <c r="J1288" s="196">
        <v>1</v>
      </c>
      <c r="L1288" s="193"/>
    </row>
    <row r="1289" spans="1:14" x14ac:dyDescent="0.25">
      <c r="A1289" s="195">
        <v>45015</v>
      </c>
      <c r="B1289" s="196">
        <v>1</v>
      </c>
      <c r="C1289" s="196">
        <v>5</v>
      </c>
      <c r="D1289" s="196">
        <v>6</v>
      </c>
      <c r="E1289" s="196">
        <v>1</v>
      </c>
      <c r="L1289" s="193"/>
    </row>
    <row r="1290" spans="1:14" x14ac:dyDescent="0.25">
      <c r="A1290" s="195">
        <v>45016</v>
      </c>
      <c r="B1290" s="196">
        <v>6</v>
      </c>
      <c r="C1290" s="196">
        <v>2</v>
      </c>
      <c r="D1290" s="196">
        <v>7</v>
      </c>
      <c r="K1290" s="196">
        <v>1</v>
      </c>
      <c r="L1290" s="193" t="s">
        <v>28</v>
      </c>
    </row>
    <row r="1291" spans="1:14" x14ac:dyDescent="0.25">
      <c r="A1291" s="195">
        <v>45017</v>
      </c>
      <c r="B1291" s="196">
        <v>36</v>
      </c>
      <c r="C1291" s="196">
        <v>6</v>
      </c>
      <c r="D1291" s="196">
        <v>4</v>
      </c>
      <c r="E1291" s="196">
        <v>1</v>
      </c>
      <c r="F1291" s="196">
        <v>3</v>
      </c>
      <c r="H1291" s="196">
        <v>4</v>
      </c>
      <c r="I1291" s="196">
        <v>2</v>
      </c>
      <c r="J1291" s="196">
        <v>1</v>
      </c>
      <c r="L1291" s="193"/>
    </row>
    <row r="1292" spans="1:14" x14ac:dyDescent="0.25">
      <c r="A1292" s="195">
        <v>45018</v>
      </c>
      <c r="B1292" s="196">
        <v>63</v>
      </c>
      <c r="C1292" s="196">
        <v>3</v>
      </c>
      <c r="D1292" s="196">
        <v>7</v>
      </c>
      <c r="E1292" s="196">
        <v>4</v>
      </c>
      <c r="F1292" s="196">
        <v>2</v>
      </c>
      <c r="H1292" s="196">
        <v>1</v>
      </c>
      <c r="I1292" s="196">
        <v>3</v>
      </c>
      <c r="L1292" s="193"/>
    </row>
    <row r="1293" spans="1:14" x14ac:dyDescent="0.25">
      <c r="A1293" s="195">
        <v>45019</v>
      </c>
      <c r="B1293" s="196">
        <v>17</v>
      </c>
      <c r="C1293" s="196">
        <v>12</v>
      </c>
      <c r="D1293" s="196">
        <v>8</v>
      </c>
      <c r="K1293" s="196">
        <v>10</v>
      </c>
      <c r="L1293" s="193" t="s">
        <v>26</v>
      </c>
      <c r="M1293" s="196">
        <v>2</v>
      </c>
      <c r="N1293" s="198" t="s">
        <v>47</v>
      </c>
    </row>
    <row r="1294" spans="1:14" x14ac:dyDescent="0.25">
      <c r="A1294" s="195">
        <v>45020</v>
      </c>
      <c r="B1294" s="196">
        <v>16</v>
      </c>
      <c r="C1294" s="196">
        <v>3</v>
      </c>
      <c r="D1294" s="196">
        <v>7</v>
      </c>
      <c r="H1294" s="196">
        <v>7</v>
      </c>
      <c r="J1294" s="196">
        <v>12</v>
      </c>
      <c r="K1294" s="196">
        <v>2</v>
      </c>
      <c r="L1294" s="193" t="s">
        <v>100</v>
      </c>
      <c r="M1294" s="196">
        <v>1</v>
      </c>
      <c r="N1294" s="198" t="s">
        <v>29</v>
      </c>
    </row>
    <row r="1295" spans="1:14" x14ac:dyDescent="0.25">
      <c r="A1295" s="195">
        <v>45021</v>
      </c>
      <c r="B1295" s="196">
        <v>18</v>
      </c>
      <c r="C1295" s="196">
        <v>8</v>
      </c>
      <c r="D1295" s="196">
        <v>17</v>
      </c>
      <c r="F1295" s="196">
        <v>3</v>
      </c>
      <c r="H1295" s="196">
        <v>1</v>
      </c>
      <c r="J1295" s="196">
        <v>3</v>
      </c>
      <c r="L1295" s="193"/>
    </row>
    <row r="1296" spans="1:14" x14ac:dyDescent="0.25">
      <c r="A1296" s="195">
        <v>45022</v>
      </c>
      <c r="B1296" s="196">
        <v>35</v>
      </c>
      <c r="C1296" s="196">
        <v>4</v>
      </c>
      <c r="D1296" s="196">
        <v>4</v>
      </c>
      <c r="F1296" s="196">
        <v>2</v>
      </c>
      <c r="H1296" s="196">
        <v>1</v>
      </c>
      <c r="I1296" s="196">
        <v>1</v>
      </c>
      <c r="L1296" s="193"/>
    </row>
    <row r="1297" spans="1:20" x14ac:dyDescent="0.25">
      <c r="A1297" s="195">
        <v>45023</v>
      </c>
      <c r="B1297" s="196">
        <v>31</v>
      </c>
      <c r="C1297" s="196">
        <v>16</v>
      </c>
      <c r="D1297" s="196">
        <v>14</v>
      </c>
      <c r="E1297" s="196">
        <v>1</v>
      </c>
      <c r="F1297" s="196">
        <v>2</v>
      </c>
      <c r="G1297" s="196">
        <v>2</v>
      </c>
      <c r="H1297" s="196">
        <v>5</v>
      </c>
      <c r="K1297" s="196">
        <v>1</v>
      </c>
      <c r="L1297" s="193" t="s">
        <v>443</v>
      </c>
    </row>
    <row r="1298" spans="1:20" x14ac:dyDescent="0.25">
      <c r="A1298" s="195">
        <v>45024</v>
      </c>
      <c r="B1298" s="196">
        <v>71</v>
      </c>
      <c r="C1298" s="196">
        <v>14</v>
      </c>
      <c r="D1298" s="196">
        <v>7</v>
      </c>
      <c r="E1298" s="196">
        <v>1</v>
      </c>
      <c r="F1298" s="196">
        <v>1</v>
      </c>
      <c r="J1298" s="196">
        <v>1</v>
      </c>
      <c r="L1298" s="193"/>
    </row>
    <row r="1299" spans="1:20" x14ac:dyDescent="0.25">
      <c r="A1299" s="195">
        <v>45025</v>
      </c>
      <c r="B1299" s="196">
        <v>109</v>
      </c>
      <c r="C1299" s="196">
        <v>16</v>
      </c>
      <c r="D1299" s="196">
        <v>12</v>
      </c>
      <c r="H1299" s="196">
        <v>3</v>
      </c>
      <c r="K1299" s="196">
        <v>2</v>
      </c>
      <c r="L1299" s="193" t="s">
        <v>47</v>
      </c>
      <c r="M1299" s="196">
        <v>1</v>
      </c>
      <c r="N1299" s="198" t="s">
        <v>603</v>
      </c>
    </row>
    <row r="1300" spans="1:20" x14ac:dyDescent="0.25">
      <c r="A1300" s="195">
        <v>45026</v>
      </c>
      <c r="B1300" s="196">
        <v>212</v>
      </c>
      <c r="C1300" s="196">
        <v>5</v>
      </c>
      <c r="D1300" s="196">
        <v>9</v>
      </c>
      <c r="E1300" s="196">
        <v>5</v>
      </c>
      <c r="J1300" s="196">
        <v>3</v>
      </c>
      <c r="K1300" s="196">
        <v>1</v>
      </c>
      <c r="L1300" s="193" t="s">
        <v>18</v>
      </c>
    </row>
    <row r="1301" spans="1:20" x14ac:dyDescent="0.25">
      <c r="A1301" s="195">
        <v>45027</v>
      </c>
      <c r="B1301" s="196">
        <v>18</v>
      </c>
      <c r="C1301" s="196">
        <v>5</v>
      </c>
      <c r="D1301" s="196">
        <v>12</v>
      </c>
      <c r="E1301" s="196">
        <v>1</v>
      </c>
      <c r="J1301" s="196">
        <v>1</v>
      </c>
      <c r="K1301" s="196">
        <v>2</v>
      </c>
      <c r="L1301" s="193" t="s">
        <v>22</v>
      </c>
      <c r="M1301" s="196">
        <v>1</v>
      </c>
      <c r="N1301" s="198" t="s">
        <v>73</v>
      </c>
      <c r="O1301" s="196">
        <v>2</v>
      </c>
      <c r="P1301" s="198" t="s">
        <v>47</v>
      </c>
    </row>
    <row r="1302" spans="1:20" x14ac:dyDescent="0.25">
      <c r="A1302" s="195">
        <v>45028</v>
      </c>
      <c r="B1302" s="196">
        <v>21</v>
      </c>
      <c r="C1302" s="196">
        <v>8</v>
      </c>
      <c r="D1302" s="196">
        <v>13</v>
      </c>
      <c r="E1302" s="196">
        <v>2</v>
      </c>
      <c r="H1302" s="196">
        <v>2</v>
      </c>
      <c r="J1302" s="196">
        <v>4</v>
      </c>
      <c r="K1302" s="196">
        <v>1</v>
      </c>
      <c r="L1302" s="193" t="s">
        <v>47</v>
      </c>
    </row>
    <row r="1303" spans="1:20" x14ac:dyDescent="0.25">
      <c r="A1303" s="195">
        <v>45029</v>
      </c>
      <c r="B1303" s="196">
        <v>9</v>
      </c>
      <c r="C1303" s="196">
        <v>13</v>
      </c>
      <c r="D1303" s="196">
        <v>28</v>
      </c>
      <c r="F1303" s="196">
        <v>6</v>
      </c>
      <c r="H1303" s="196">
        <v>2</v>
      </c>
      <c r="J1303" s="196">
        <v>2</v>
      </c>
      <c r="K1303" s="196">
        <v>2</v>
      </c>
      <c r="L1303" s="193" t="s">
        <v>66</v>
      </c>
      <c r="M1303" s="196">
        <v>1</v>
      </c>
      <c r="N1303" s="198" t="s">
        <v>47</v>
      </c>
    </row>
    <row r="1304" spans="1:20" x14ac:dyDescent="0.25">
      <c r="A1304" s="195">
        <v>45030</v>
      </c>
      <c r="B1304" s="196">
        <v>18</v>
      </c>
      <c r="C1304" s="196">
        <v>16</v>
      </c>
      <c r="D1304" s="196">
        <v>1</v>
      </c>
      <c r="F1304" s="196">
        <v>4</v>
      </c>
      <c r="J1304" s="196">
        <v>3</v>
      </c>
      <c r="L1304" s="193"/>
    </row>
    <row r="1305" spans="1:20" x14ac:dyDescent="0.25">
      <c r="A1305" s="195">
        <v>45031</v>
      </c>
      <c r="B1305" s="196">
        <v>41</v>
      </c>
      <c r="C1305" s="196">
        <v>11</v>
      </c>
      <c r="D1305" s="196">
        <v>9</v>
      </c>
      <c r="I1305" s="196">
        <v>1</v>
      </c>
      <c r="K1305" s="193"/>
      <c r="L1305" s="196"/>
      <c r="M1305" s="198"/>
      <c r="N1305" s="196"/>
      <c r="O1305" s="198"/>
      <c r="P1305" s="196"/>
      <c r="Q1305" s="198"/>
      <c r="R1305" s="196"/>
      <c r="S1305" s="198"/>
      <c r="T1305" s="196"/>
    </row>
    <row r="1306" spans="1:20" x14ac:dyDescent="0.25">
      <c r="A1306" s="195">
        <v>45032</v>
      </c>
      <c r="B1306" s="196">
        <v>52</v>
      </c>
      <c r="C1306" s="196">
        <v>21</v>
      </c>
      <c r="D1306" s="196">
        <v>5</v>
      </c>
      <c r="F1306" s="196">
        <v>7</v>
      </c>
      <c r="K1306" s="193"/>
      <c r="L1306" s="196"/>
      <c r="M1306" s="198"/>
      <c r="N1306" s="196"/>
      <c r="O1306" s="198"/>
      <c r="P1306" s="196"/>
      <c r="Q1306" s="198"/>
      <c r="R1306" s="196"/>
      <c r="S1306" s="198"/>
      <c r="T1306" s="196"/>
    </row>
    <row r="1307" spans="1:20" x14ac:dyDescent="0.25">
      <c r="A1307" s="195">
        <v>45033</v>
      </c>
      <c r="B1307" s="196">
        <v>32</v>
      </c>
      <c r="C1307" s="196">
        <v>15</v>
      </c>
      <c r="D1307" s="196">
        <v>8</v>
      </c>
      <c r="E1307" s="196">
        <v>4</v>
      </c>
      <c r="F1307" s="196">
        <v>8</v>
      </c>
      <c r="H1307" s="196">
        <v>5</v>
      </c>
      <c r="J1307" s="196">
        <v>3</v>
      </c>
      <c r="K1307" s="193"/>
      <c r="L1307" s="196"/>
      <c r="M1307" s="198"/>
      <c r="N1307" s="196"/>
      <c r="O1307" s="198"/>
      <c r="P1307" s="196"/>
      <c r="Q1307" s="198"/>
      <c r="R1307" s="196"/>
      <c r="S1307" s="198"/>
      <c r="T1307" s="196"/>
    </row>
    <row r="1308" spans="1:20" x14ac:dyDescent="0.25">
      <c r="A1308" s="195">
        <v>45034</v>
      </c>
      <c r="B1308" s="196">
        <v>26</v>
      </c>
      <c r="C1308" s="196">
        <v>28</v>
      </c>
      <c r="D1308" s="196">
        <v>6</v>
      </c>
      <c r="F1308" s="196">
        <v>5</v>
      </c>
      <c r="J1308" s="196">
        <v>3</v>
      </c>
      <c r="K1308" s="193"/>
      <c r="L1308" s="196"/>
      <c r="M1308" s="198"/>
      <c r="N1308" s="196"/>
      <c r="O1308" s="198"/>
      <c r="P1308" s="196"/>
      <c r="Q1308" s="198"/>
      <c r="R1308" s="196"/>
      <c r="S1308" s="198"/>
      <c r="T1308" s="196"/>
    </row>
    <row r="1309" spans="1:20" x14ac:dyDescent="0.25">
      <c r="A1309" s="195">
        <v>45035</v>
      </c>
      <c r="B1309" s="196">
        <v>17</v>
      </c>
      <c r="C1309" s="196">
        <v>13</v>
      </c>
      <c r="D1309" s="196">
        <v>2</v>
      </c>
      <c r="F1309" s="196">
        <v>1</v>
      </c>
      <c r="H1309" s="196">
        <v>5</v>
      </c>
      <c r="I1309" s="196">
        <v>2</v>
      </c>
      <c r="K1309" s="193"/>
      <c r="L1309" s="196"/>
      <c r="M1309" s="198"/>
      <c r="N1309" s="196"/>
      <c r="O1309" s="198"/>
      <c r="P1309" s="196"/>
      <c r="Q1309" s="198"/>
      <c r="R1309" s="196"/>
      <c r="S1309" s="198"/>
      <c r="T1309" s="196"/>
    </row>
    <row r="1310" spans="1:20" x14ac:dyDescent="0.25">
      <c r="A1310" s="195">
        <v>45036</v>
      </c>
      <c r="B1310" s="196">
        <v>5</v>
      </c>
      <c r="C1310" s="196">
        <v>4</v>
      </c>
      <c r="D1310" s="196">
        <v>3</v>
      </c>
      <c r="H1310" s="196">
        <v>1</v>
      </c>
      <c r="K1310" s="193"/>
      <c r="L1310" s="196"/>
      <c r="M1310" s="198"/>
      <c r="N1310" s="196"/>
      <c r="O1310" s="198"/>
      <c r="P1310" s="196"/>
      <c r="Q1310" s="198"/>
      <c r="R1310" s="196"/>
      <c r="S1310" s="198"/>
      <c r="T1310" s="196"/>
    </row>
    <row r="1311" spans="1:20" x14ac:dyDescent="0.25">
      <c r="A1311" s="195">
        <v>45037</v>
      </c>
      <c r="B1311" s="196">
        <v>7</v>
      </c>
      <c r="C1311" s="196">
        <v>15</v>
      </c>
      <c r="D1311" s="196">
        <v>3</v>
      </c>
      <c r="I1311" s="196">
        <v>2</v>
      </c>
      <c r="J1311" s="196">
        <v>3</v>
      </c>
      <c r="K1311" s="193"/>
      <c r="L1311" s="196"/>
      <c r="M1311" s="198"/>
      <c r="N1311" s="196"/>
      <c r="O1311" s="198"/>
      <c r="P1311" s="196"/>
      <c r="Q1311" s="198"/>
      <c r="R1311" s="196"/>
      <c r="S1311" s="198"/>
      <c r="T1311" s="196"/>
    </row>
    <row r="1312" spans="1:20" x14ac:dyDescent="0.25">
      <c r="A1312" s="195">
        <v>45038</v>
      </c>
      <c r="B1312" s="196">
        <v>18</v>
      </c>
      <c r="C1312" s="196">
        <v>3</v>
      </c>
      <c r="D1312" s="196">
        <v>5</v>
      </c>
      <c r="H1312" s="196">
        <v>3</v>
      </c>
      <c r="K1312" s="193"/>
      <c r="L1312" s="196"/>
      <c r="M1312" s="198"/>
      <c r="N1312" s="196"/>
      <c r="O1312" s="198"/>
      <c r="P1312" s="196"/>
      <c r="Q1312" s="198"/>
      <c r="R1312" s="196"/>
      <c r="S1312" s="198"/>
      <c r="T1312" s="196"/>
    </row>
    <row r="1313" spans="1:20" x14ac:dyDescent="0.25">
      <c r="A1313" s="195">
        <v>45039</v>
      </c>
      <c r="B1313" s="196">
        <v>55</v>
      </c>
      <c r="C1313" s="196">
        <v>5</v>
      </c>
      <c r="D1313" s="196">
        <v>4</v>
      </c>
      <c r="E1313" s="196">
        <v>2</v>
      </c>
      <c r="G1313" s="196">
        <v>3</v>
      </c>
      <c r="J1313" s="196">
        <v>2</v>
      </c>
      <c r="K1313" s="193"/>
      <c r="L1313" s="196"/>
      <c r="M1313" s="198"/>
      <c r="N1313" s="196"/>
      <c r="O1313" s="198"/>
      <c r="P1313" s="196"/>
      <c r="Q1313" s="198"/>
      <c r="R1313" s="196"/>
      <c r="S1313" s="198"/>
      <c r="T1313" s="196"/>
    </row>
    <row r="1314" spans="1:20" x14ac:dyDescent="0.25">
      <c r="A1314" s="195">
        <v>45040</v>
      </c>
      <c r="B1314" s="196">
        <v>160</v>
      </c>
      <c r="C1314" s="196">
        <v>21</v>
      </c>
      <c r="D1314" s="196">
        <v>12</v>
      </c>
      <c r="E1314" s="196">
        <v>5</v>
      </c>
      <c r="F1314" s="196">
        <v>4</v>
      </c>
      <c r="G1314" s="196">
        <v>6</v>
      </c>
      <c r="H1314" s="196">
        <v>5</v>
      </c>
      <c r="J1314" s="196">
        <v>3</v>
      </c>
      <c r="K1314" s="193"/>
      <c r="L1314" s="196"/>
      <c r="M1314" s="198"/>
      <c r="N1314" s="196"/>
      <c r="O1314" s="198"/>
      <c r="P1314" s="196"/>
      <c r="Q1314" s="198"/>
      <c r="R1314" s="196"/>
      <c r="S1314" s="198"/>
      <c r="T1314" s="196"/>
    </row>
    <row r="1315" spans="1:20" x14ac:dyDescent="0.25">
      <c r="A1315" s="195">
        <v>45041</v>
      </c>
      <c r="B1315" s="196">
        <v>109</v>
      </c>
      <c r="C1315" s="196">
        <v>6</v>
      </c>
      <c r="D1315" s="196">
        <v>1</v>
      </c>
      <c r="F1315" s="196">
        <v>2</v>
      </c>
      <c r="J1315" s="196">
        <v>3</v>
      </c>
      <c r="K1315" s="193"/>
      <c r="L1315" s="196"/>
      <c r="M1315" s="198"/>
      <c r="N1315" s="196"/>
      <c r="O1315" s="198"/>
      <c r="P1315" s="196"/>
      <c r="Q1315" s="198"/>
      <c r="R1315" s="196"/>
      <c r="S1315" s="198"/>
      <c r="T1315" s="196"/>
    </row>
    <row r="1316" spans="1:20" x14ac:dyDescent="0.25">
      <c r="A1316" s="195">
        <v>45042</v>
      </c>
      <c r="B1316" s="196">
        <v>30</v>
      </c>
      <c r="C1316" s="196">
        <v>16</v>
      </c>
      <c r="D1316" s="196">
        <v>8</v>
      </c>
      <c r="F1316" s="196">
        <v>4</v>
      </c>
      <c r="H1316" s="196">
        <v>1</v>
      </c>
      <c r="K1316" s="193"/>
      <c r="L1316" s="196"/>
      <c r="M1316" s="198"/>
      <c r="N1316" s="196"/>
      <c r="O1316" s="198"/>
      <c r="P1316" s="196"/>
      <c r="Q1316" s="198"/>
      <c r="R1316" s="196"/>
      <c r="S1316" s="198"/>
      <c r="T1316" s="196"/>
    </row>
    <row r="1317" spans="1:20" x14ac:dyDescent="0.25">
      <c r="A1317" s="195">
        <v>45043</v>
      </c>
      <c r="B1317" s="196">
        <v>35</v>
      </c>
      <c r="C1317" s="196">
        <v>14</v>
      </c>
      <c r="D1317" s="196">
        <v>7</v>
      </c>
      <c r="H1317" s="196">
        <v>2</v>
      </c>
      <c r="K1317" s="193"/>
      <c r="L1317" s="196"/>
      <c r="M1317" s="198"/>
      <c r="N1317" s="196"/>
      <c r="O1317" s="198"/>
      <c r="P1317" s="196"/>
      <c r="Q1317" s="198"/>
      <c r="R1317" s="196"/>
      <c r="S1317" s="198"/>
      <c r="T1317" s="196"/>
    </row>
    <row r="1318" spans="1:20" x14ac:dyDescent="0.25">
      <c r="A1318" s="195">
        <v>45044</v>
      </c>
      <c r="B1318" s="196">
        <v>28</v>
      </c>
      <c r="C1318" s="196">
        <v>34</v>
      </c>
      <c r="D1318" s="196">
        <v>18</v>
      </c>
      <c r="G1318" s="196">
        <v>3</v>
      </c>
      <c r="I1318" s="196">
        <v>2</v>
      </c>
      <c r="J1318" s="196">
        <v>3</v>
      </c>
      <c r="K1318" s="193"/>
      <c r="L1318" s="196"/>
      <c r="M1318" s="198"/>
      <c r="N1318" s="196"/>
      <c r="O1318" s="198"/>
      <c r="P1318" s="196"/>
      <c r="Q1318" s="198"/>
      <c r="R1318" s="196"/>
      <c r="S1318" s="198"/>
      <c r="T1318" s="196"/>
    </row>
    <row r="1319" spans="1:20" x14ac:dyDescent="0.25">
      <c r="A1319" s="195">
        <v>45045</v>
      </c>
      <c r="B1319" s="196">
        <v>39</v>
      </c>
      <c r="C1319" s="196">
        <v>14</v>
      </c>
      <c r="D1319" s="196">
        <v>5</v>
      </c>
      <c r="E1319" s="196">
        <v>2</v>
      </c>
      <c r="G1319" s="196">
        <v>1</v>
      </c>
      <c r="K1319" s="193"/>
      <c r="L1319" s="196"/>
      <c r="M1319" s="198"/>
      <c r="N1319" s="196"/>
      <c r="O1319" s="198"/>
      <c r="P1319" s="196"/>
      <c r="Q1319" s="198"/>
      <c r="R1319" s="196"/>
      <c r="S1319" s="198"/>
      <c r="T1319" s="196"/>
    </row>
    <row r="1320" spans="1:20" x14ac:dyDescent="0.25">
      <c r="A1320" s="195">
        <v>45046</v>
      </c>
      <c r="B1320" s="196">
        <v>32</v>
      </c>
      <c r="C1320" s="196">
        <v>36</v>
      </c>
      <c r="D1320" s="196">
        <v>7</v>
      </c>
      <c r="F1320" s="196">
        <v>3</v>
      </c>
      <c r="G1320" s="196">
        <v>2</v>
      </c>
      <c r="I1320" s="196">
        <v>5</v>
      </c>
      <c r="J1320" s="196">
        <v>2</v>
      </c>
      <c r="K1320" s="193"/>
      <c r="L1320" s="196"/>
      <c r="M1320" s="198"/>
      <c r="N1320" s="196"/>
      <c r="O1320" s="198"/>
      <c r="P1320" s="196"/>
      <c r="Q1320" s="198"/>
      <c r="R1320" s="196"/>
      <c r="S1320" s="198"/>
      <c r="T1320" s="196"/>
    </row>
    <row r="1321" spans="1:20" x14ac:dyDescent="0.25">
      <c r="A1321" s="195">
        <v>45047</v>
      </c>
      <c r="L1321" s="193"/>
    </row>
    <row r="1322" spans="1:20" x14ac:dyDescent="0.25">
      <c r="A1322" s="195">
        <v>45048</v>
      </c>
      <c r="L1322" s="193"/>
    </row>
    <row r="1323" spans="1:20" x14ac:dyDescent="0.25">
      <c r="A1323" s="195">
        <v>45049</v>
      </c>
      <c r="L1323" s="193"/>
    </row>
    <row r="1324" spans="1:20" x14ac:dyDescent="0.25">
      <c r="A1324" s="195">
        <v>45050</v>
      </c>
      <c r="L1324" s="193"/>
    </row>
    <row r="1325" spans="1:20" x14ac:dyDescent="0.25">
      <c r="A1325" s="195">
        <v>45051</v>
      </c>
      <c r="L1325" s="193"/>
    </row>
    <row r="1326" spans="1:20" x14ac:dyDescent="0.25">
      <c r="A1326" s="195">
        <v>45052</v>
      </c>
      <c r="L1326" s="193"/>
    </row>
    <row r="1327" spans="1:20" x14ac:dyDescent="0.25">
      <c r="A1327" s="195">
        <v>45053</v>
      </c>
      <c r="L1327" s="193"/>
    </row>
    <row r="1328" spans="1:20" x14ac:dyDescent="0.25">
      <c r="A1328" s="195">
        <v>45054</v>
      </c>
      <c r="L1328" s="193"/>
    </row>
    <row r="1329" spans="1:12" x14ac:dyDescent="0.25">
      <c r="A1329" s="195">
        <v>45055</v>
      </c>
      <c r="L1329" s="193"/>
    </row>
    <row r="1330" spans="1:12" x14ac:dyDescent="0.25">
      <c r="A1330" s="195">
        <v>45056</v>
      </c>
      <c r="L1330" s="193"/>
    </row>
    <row r="1331" spans="1:12" x14ac:dyDescent="0.25">
      <c r="A1331" s="195">
        <v>45057</v>
      </c>
      <c r="L1331" s="193"/>
    </row>
    <row r="1332" spans="1:12" x14ac:dyDescent="0.25">
      <c r="A1332" s="195">
        <v>45058</v>
      </c>
      <c r="L1332" s="193"/>
    </row>
    <row r="1333" spans="1:12" x14ac:dyDescent="0.25">
      <c r="A1333" s="195">
        <v>45059</v>
      </c>
      <c r="L1333" s="193"/>
    </row>
    <row r="1334" spans="1:12" x14ac:dyDescent="0.25">
      <c r="A1334" s="195">
        <v>45060</v>
      </c>
      <c r="L1334" s="193"/>
    </row>
    <row r="1335" spans="1:12" x14ac:dyDescent="0.25">
      <c r="A1335" s="195">
        <v>45061</v>
      </c>
      <c r="L1335" s="193"/>
    </row>
    <row r="1336" spans="1:12" x14ac:dyDescent="0.25">
      <c r="A1336" s="195">
        <v>45062</v>
      </c>
      <c r="L1336" s="193"/>
    </row>
    <row r="1337" spans="1:12" x14ac:dyDescent="0.25">
      <c r="A1337" s="195">
        <v>45063</v>
      </c>
      <c r="L1337" s="193"/>
    </row>
    <row r="1338" spans="1:12" x14ac:dyDescent="0.25">
      <c r="A1338" s="195">
        <v>45064</v>
      </c>
      <c r="L1338" s="193"/>
    </row>
    <row r="1339" spans="1:12" x14ac:dyDescent="0.25">
      <c r="A1339" s="195">
        <v>45065</v>
      </c>
      <c r="L1339" s="193"/>
    </row>
    <row r="1340" spans="1:12" x14ac:dyDescent="0.25">
      <c r="A1340" s="195">
        <v>45066</v>
      </c>
      <c r="L1340" s="193"/>
    </row>
    <row r="1341" spans="1:12" x14ac:dyDescent="0.25">
      <c r="A1341" s="195">
        <v>45067</v>
      </c>
      <c r="L1341" s="193"/>
    </row>
    <row r="1342" spans="1:12" x14ac:dyDescent="0.25">
      <c r="A1342" s="195">
        <v>45068</v>
      </c>
      <c r="L1342" s="193"/>
    </row>
    <row r="1343" spans="1:12" x14ac:dyDescent="0.25">
      <c r="A1343" s="195">
        <v>45069</v>
      </c>
      <c r="L1343" s="193"/>
    </row>
    <row r="1344" spans="1:12" x14ac:dyDescent="0.25">
      <c r="A1344" s="195">
        <v>45070</v>
      </c>
      <c r="L1344" s="193"/>
    </row>
    <row r="1345" spans="1:12" x14ac:dyDescent="0.25">
      <c r="A1345" s="195">
        <v>45071</v>
      </c>
      <c r="L1345" s="193"/>
    </row>
    <row r="1346" spans="1:12" x14ac:dyDescent="0.25">
      <c r="A1346" s="195">
        <v>45072</v>
      </c>
      <c r="L1346" s="193"/>
    </row>
    <row r="1347" spans="1:12" x14ac:dyDescent="0.25">
      <c r="A1347" s="195">
        <v>45073</v>
      </c>
      <c r="L1347" s="193"/>
    </row>
    <row r="1348" spans="1:12" x14ac:dyDescent="0.25">
      <c r="A1348" s="195">
        <v>45074</v>
      </c>
      <c r="L1348" s="193"/>
    </row>
    <row r="1349" spans="1:12" x14ac:dyDescent="0.25">
      <c r="A1349" s="195">
        <v>45075</v>
      </c>
      <c r="L1349" s="193"/>
    </row>
    <row r="1350" spans="1:12" x14ac:dyDescent="0.25">
      <c r="A1350" s="195">
        <v>45076</v>
      </c>
      <c r="L1350" s="193"/>
    </row>
    <row r="1351" spans="1:12" x14ac:dyDescent="0.25">
      <c r="A1351" s="195">
        <v>45077</v>
      </c>
      <c r="L1351" s="193"/>
    </row>
    <row r="1352" spans="1:12" x14ac:dyDescent="0.25">
      <c r="A1352" s="195">
        <v>45078</v>
      </c>
      <c r="L1352" s="193"/>
    </row>
    <row r="1353" spans="1:12" x14ac:dyDescent="0.25">
      <c r="A1353" s="195">
        <v>45079</v>
      </c>
      <c r="L1353" s="193"/>
    </row>
    <row r="1354" spans="1:12" x14ac:dyDescent="0.25">
      <c r="A1354" s="195">
        <v>45080</v>
      </c>
      <c r="L1354" s="193"/>
    </row>
    <row r="1355" spans="1:12" x14ac:dyDescent="0.25">
      <c r="A1355" s="195">
        <v>45081</v>
      </c>
      <c r="L1355" s="193"/>
    </row>
    <row r="1356" spans="1:12" x14ac:dyDescent="0.25">
      <c r="A1356" s="195">
        <v>45082</v>
      </c>
      <c r="L1356" s="193"/>
    </row>
    <row r="1357" spans="1:12" x14ac:dyDescent="0.25">
      <c r="A1357" s="195">
        <v>45083</v>
      </c>
      <c r="L1357" s="193"/>
    </row>
    <row r="1358" spans="1:12" x14ac:dyDescent="0.25">
      <c r="A1358" s="195">
        <v>45084</v>
      </c>
      <c r="L1358" s="193"/>
    </row>
    <row r="1359" spans="1:12" x14ac:dyDescent="0.25">
      <c r="A1359" s="195">
        <v>45085</v>
      </c>
      <c r="L1359" s="193"/>
    </row>
    <row r="1360" spans="1:12" x14ac:dyDescent="0.25">
      <c r="A1360" s="195">
        <v>45086</v>
      </c>
      <c r="L1360" s="193"/>
    </row>
    <row r="1361" spans="1:12" x14ac:dyDescent="0.25">
      <c r="A1361" s="195">
        <v>45087</v>
      </c>
      <c r="L1361" s="193"/>
    </row>
    <row r="1362" spans="1:12" x14ac:dyDescent="0.25">
      <c r="A1362" s="195">
        <v>45088</v>
      </c>
      <c r="L1362" s="193"/>
    </row>
    <row r="1363" spans="1:12" x14ac:dyDescent="0.25">
      <c r="A1363" s="195">
        <v>45089</v>
      </c>
      <c r="L1363" s="193"/>
    </row>
    <row r="1364" spans="1:12" x14ac:dyDescent="0.25">
      <c r="A1364" s="195">
        <v>45090</v>
      </c>
      <c r="L1364" s="193"/>
    </row>
    <row r="1365" spans="1:12" x14ac:dyDescent="0.25">
      <c r="A1365" s="195">
        <v>45091</v>
      </c>
      <c r="L1365" s="193"/>
    </row>
    <row r="1366" spans="1:12" x14ac:dyDescent="0.25">
      <c r="A1366" s="195">
        <v>45092</v>
      </c>
      <c r="L1366" s="193"/>
    </row>
    <row r="1367" spans="1:12" x14ac:dyDescent="0.25">
      <c r="A1367" s="195">
        <v>45093</v>
      </c>
      <c r="L1367" s="193"/>
    </row>
    <row r="1368" spans="1:12" x14ac:dyDescent="0.25">
      <c r="A1368" s="195">
        <v>45094</v>
      </c>
      <c r="L1368" s="193"/>
    </row>
    <row r="1369" spans="1:12" x14ac:dyDescent="0.25">
      <c r="A1369" s="195">
        <v>45095</v>
      </c>
      <c r="L1369" s="193"/>
    </row>
    <row r="1370" spans="1:12" x14ac:dyDescent="0.25">
      <c r="A1370" s="195">
        <v>45096</v>
      </c>
      <c r="L1370" s="193"/>
    </row>
    <row r="1371" spans="1:12" x14ac:dyDescent="0.25">
      <c r="A1371" s="195">
        <v>45097</v>
      </c>
      <c r="L1371" s="193"/>
    </row>
    <row r="1372" spans="1:12" x14ac:dyDescent="0.25">
      <c r="A1372" s="195">
        <v>45098</v>
      </c>
      <c r="L1372" s="193"/>
    </row>
    <row r="1373" spans="1:12" x14ac:dyDescent="0.25">
      <c r="A1373" s="195">
        <v>45099</v>
      </c>
      <c r="L1373" s="193"/>
    </row>
    <row r="1374" spans="1:12" x14ac:dyDescent="0.25">
      <c r="A1374" s="195">
        <v>45100</v>
      </c>
      <c r="L1374" s="193"/>
    </row>
    <row r="1375" spans="1:12" x14ac:dyDescent="0.25">
      <c r="A1375" s="195">
        <v>45101</v>
      </c>
      <c r="L1375" s="193"/>
    </row>
    <row r="1376" spans="1:12" x14ac:dyDescent="0.25">
      <c r="A1376" s="195">
        <v>45102</v>
      </c>
      <c r="L1376" s="193"/>
    </row>
    <row r="1377" spans="1:12" x14ac:dyDescent="0.25">
      <c r="A1377" s="195">
        <v>45103</v>
      </c>
      <c r="L1377" s="193"/>
    </row>
    <row r="1378" spans="1:12" x14ac:dyDescent="0.25">
      <c r="A1378" s="195">
        <v>45104</v>
      </c>
      <c r="L1378" s="193"/>
    </row>
    <row r="1379" spans="1:12" x14ac:dyDescent="0.25">
      <c r="A1379" s="195">
        <v>45105</v>
      </c>
      <c r="L1379" s="193"/>
    </row>
    <row r="1380" spans="1:12" x14ac:dyDescent="0.25">
      <c r="A1380" s="195">
        <v>45106</v>
      </c>
      <c r="L1380" s="193"/>
    </row>
    <row r="1381" spans="1:12" x14ac:dyDescent="0.25">
      <c r="A1381" s="195">
        <v>45107</v>
      </c>
      <c r="L1381" s="193"/>
    </row>
    <row r="1382" spans="1:12" x14ac:dyDescent="0.25">
      <c r="A1382" s="195">
        <v>45108</v>
      </c>
      <c r="L1382" s="193"/>
    </row>
    <row r="1383" spans="1:12" x14ac:dyDescent="0.25">
      <c r="A1383" s="195">
        <v>45109</v>
      </c>
      <c r="L1383" s="193"/>
    </row>
    <row r="1384" spans="1:12" x14ac:dyDescent="0.25">
      <c r="A1384" s="195">
        <v>45110</v>
      </c>
      <c r="L1384" s="193"/>
    </row>
    <row r="1385" spans="1:12" x14ac:dyDescent="0.25">
      <c r="A1385" s="195">
        <v>45111</v>
      </c>
      <c r="L1385" s="193"/>
    </row>
    <row r="1386" spans="1:12" x14ac:dyDescent="0.25">
      <c r="A1386" s="195">
        <v>45112</v>
      </c>
      <c r="L1386" s="193"/>
    </row>
    <row r="1387" spans="1:12" x14ac:dyDescent="0.25">
      <c r="A1387" s="195">
        <v>45113</v>
      </c>
      <c r="L1387" s="193"/>
    </row>
    <row r="1388" spans="1:12" x14ac:dyDescent="0.25">
      <c r="A1388" s="195">
        <v>45114</v>
      </c>
      <c r="L1388" s="193"/>
    </row>
    <row r="1389" spans="1:12" x14ac:dyDescent="0.25">
      <c r="A1389" s="195">
        <v>45115</v>
      </c>
      <c r="L1389" s="193"/>
    </row>
    <row r="1390" spans="1:12" x14ac:dyDescent="0.25">
      <c r="A1390" s="195">
        <v>45116</v>
      </c>
      <c r="L1390" s="193"/>
    </row>
    <row r="1391" spans="1:12" x14ac:dyDescent="0.25">
      <c r="A1391" s="195">
        <v>45117</v>
      </c>
      <c r="L1391" s="193"/>
    </row>
    <row r="1392" spans="1:12" x14ac:dyDescent="0.25">
      <c r="A1392" s="195">
        <v>45118</v>
      </c>
      <c r="L1392" s="193"/>
    </row>
    <row r="1393" spans="1:12" x14ac:dyDescent="0.25">
      <c r="A1393" s="195">
        <v>45119</v>
      </c>
      <c r="L1393" s="193"/>
    </row>
    <row r="1394" spans="1:12" x14ac:dyDescent="0.25">
      <c r="A1394" s="195">
        <v>45120</v>
      </c>
      <c r="L1394" s="193"/>
    </row>
    <row r="1395" spans="1:12" x14ac:dyDescent="0.25">
      <c r="A1395" s="195">
        <v>45121</v>
      </c>
      <c r="L1395" s="193"/>
    </row>
    <row r="1396" spans="1:12" x14ac:dyDescent="0.25">
      <c r="A1396" s="195">
        <v>45122</v>
      </c>
      <c r="L1396" s="193"/>
    </row>
    <row r="1397" spans="1:12" x14ac:dyDescent="0.25">
      <c r="A1397" s="195">
        <v>45123</v>
      </c>
      <c r="L1397" s="193"/>
    </row>
    <row r="1398" spans="1:12" x14ac:dyDescent="0.25">
      <c r="A1398" s="195">
        <v>45124</v>
      </c>
      <c r="L1398" s="193"/>
    </row>
    <row r="1399" spans="1:12" x14ac:dyDescent="0.25">
      <c r="A1399" s="195">
        <v>45125</v>
      </c>
      <c r="L1399" s="193"/>
    </row>
    <row r="1400" spans="1:12" x14ac:dyDescent="0.25">
      <c r="A1400" s="195">
        <v>45126</v>
      </c>
      <c r="L1400" s="193"/>
    </row>
    <row r="1401" spans="1:12" x14ac:dyDescent="0.25">
      <c r="A1401" s="195">
        <v>45127</v>
      </c>
      <c r="L1401" s="193"/>
    </row>
    <row r="1402" spans="1:12" x14ac:dyDescent="0.25">
      <c r="A1402" s="195">
        <v>45128</v>
      </c>
      <c r="L1402" s="193"/>
    </row>
    <row r="1403" spans="1:12" x14ac:dyDescent="0.25">
      <c r="A1403" s="195">
        <v>45129</v>
      </c>
      <c r="L1403" s="193"/>
    </row>
    <row r="1404" spans="1:12" x14ac:dyDescent="0.25">
      <c r="A1404" s="195">
        <v>45130</v>
      </c>
      <c r="L1404" s="193"/>
    </row>
    <row r="1405" spans="1:12" x14ac:dyDescent="0.25">
      <c r="A1405" s="195">
        <v>45131</v>
      </c>
      <c r="L1405" s="193"/>
    </row>
    <row r="1406" spans="1:12" x14ac:dyDescent="0.25">
      <c r="A1406" s="195">
        <v>45132</v>
      </c>
      <c r="L1406" s="193"/>
    </row>
    <row r="1407" spans="1:12" x14ac:dyDescent="0.25">
      <c r="A1407" s="195">
        <v>45133</v>
      </c>
      <c r="L1407" s="193"/>
    </row>
    <row r="1408" spans="1:12" x14ac:dyDescent="0.25">
      <c r="A1408" s="195">
        <v>45134</v>
      </c>
      <c r="L1408" s="193"/>
    </row>
    <row r="1409" spans="1:12" x14ac:dyDescent="0.25">
      <c r="A1409" s="195">
        <v>45135</v>
      </c>
      <c r="L1409" s="193"/>
    </row>
    <row r="1410" spans="1:12" x14ac:dyDescent="0.25">
      <c r="A1410" s="195">
        <v>45136</v>
      </c>
      <c r="L1410" s="193"/>
    </row>
    <row r="1411" spans="1:12" x14ac:dyDescent="0.25">
      <c r="A1411" s="195">
        <v>45137</v>
      </c>
      <c r="L1411" s="193"/>
    </row>
    <row r="1412" spans="1:12" x14ac:dyDescent="0.25">
      <c r="A1412" s="195">
        <v>45138</v>
      </c>
      <c r="L1412" s="193"/>
    </row>
    <row r="1413" spans="1:12" x14ac:dyDescent="0.25">
      <c r="A1413" s="195">
        <v>45139</v>
      </c>
      <c r="L1413" s="193"/>
    </row>
    <row r="1414" spans="1:12" x14ac:dyDescent="0.25">
      <c r="A1414" s="195">
        <v>45140</v>
      </c>
      <c r="L1414" s="193"/>
    </row>
    <row r="1415" spans="1:12" x14ac:dyDescent="0.25">
      <c r="A1415" s="195">
        <v>45141</v>
      </c>
      <c r="L1415" s="193"/>
    </row>
    <row r="1416" spans="1:12" x14ac:dyDescent="0.25">
      <c r="A1416" s="195">
        <v>45142</v>
      </c>
      <c r="L1416" s="193"/>
    </row>
    <row r="1417" spans="1:12" x14ac:dyDescent="0.25">
      <c r="A1417" s="195">
        <v>45143</v>
      </c>
      <c r="L1417" s="193"/>
    </row>
    <row r="1418" spans="1:12" x14ac:dyDescent="0.25">
      <c r="A1418" s="195">
        <v>45144</v>
      </c>
      <c r="L1418" s="193"/>
    </row>
    <row r="1419" spans="1:12" x14ac:dyDescent="0.25">
      <c r="A1419" s="195">
        <v>45145</v>
      </c>
      <c r="L1419" s="193"/>
    </row>
    <row r="1420" spans="1:12" x14ac:dyDescent="0.25">
      <c r="A1420" s="195">
        <v>45146</v>
      </c>
      <c r="L1420" s="193"/>
    </row>
    <row r="1421" spans="1:12" x14ac:dyDescent="0.25">
      <c r="A1421" s="195">
        <v>45147</v>
      </c>
      <c r="L1421" s="193"/>
    </row>
    <row r="1422" spans="1:12" x14ac:dyDescent="0.25">
      <c r="A1422" s="195">
        <v>45148</v>
      </c>
      <c r="L1422" s="193"/>
    </row>
    <row r="1423" spans="1:12" x14ac:dyDescent="0.25">
      <c r="A1423" s="195">
        <v>45149</v>
      </c>
      <c r="L1423" s="193"/>
    </row>
    <row r="1424" spans="1:12" x14ac:dyDescent="0.25">
      <c r="A1424" s="195">
        <v>45150</v>
      </c>
      <c r="L1424" s="193"/>
    </row>
    <row r="1425" spans="1:12" x14ac:dyDescent="0.25">
      <c r="A1425" s="195">
        <v>45151</v>
      </c>
      <c r="L1425" s="193"/>
    </row>
    <row r="1426" spans="1:12" x14ac:dyDescent="0.25">
      <c r="A1426" s="195">
        <v>45152</v>
      </c>
      <c r="L1426" s="193"/>
    </row>
    <row r="1427" spans="1:12" x14ac:dyDescent="0.25">
      <c r="A1427" s="195">
        <v>45153</v>
      </c>
      <c r="L1427" s="193"/>
    </row>
    <row r="1428" spans="1:12" x14ac:dyDescent="0.25">
      <c r="A1428" s="195">
        <v>45154</v>
      </c>
      <c r="L1428" s="193"/>
    </row>
    <row r="1429" spans="1:12" x14ac:dyDescent="0.25">
      <c r="A1429" s="195">
        <v>45155</v>
      </c>
      <c r="L1429" s="193"/>
    </row>
    <row r="1430" spans="1:12" x14ac:dyDescent="0.25">
      <c r="A1430" s="195">
        <v>45156</v>
      </c>
      <c r="L1430" s="193"/>
    </row>
    <row r="1431" spans="1:12" x14ac:dyDescent="0.25">
      <c r="A1431" s="195">
        <v>45157</v>
      </c>
      <c r="L1431" s="193"/>
    </row>
    <row r="1432" spans="1:12" x14ac:dyDescent="0.25">
      <c r="A1432" s="195">
        <v>45158</v>
      </c>
      <c r="L1432" s="193"/>
    </row>
    <row r="1433" spans="1:12" x14ac:dyDescent="0.25">
      <c r="A1433" s="195">
        <v>45159</v>
      </c>
      <c r="L1433" s="193"/>
    </row>
    <row r="1434" spans="1:12" x14ac:dyDescent="0.25">
      <c r="A1434" s="195">
        <v>45160</v>
      </c>
      <c r="L1434" s="193"/>
    </row>
    <row r="1435" spans="1:12" x14ac:dyDescent="0.25">
      <c r="A1435" s="195">
        <v>45161</v>
      </c>
      <c r="L1435" s="193"/>
    </row>
    <row r="1436" spans="1:12" x14ac:dyDescent="0.25">
      <c r="A1436" s="195">
        <v>45162</v>
      </c>
      <c r="L1436" s="193"/>
    </row>
    <row r="1437" spans="1:12" x14ac:dyDescent="0.25">
      <c r="A1437" s="195">
        <v>45163</v>
      </c>
      <c r="L1437" s="193"/>
    </row>
    <row r="1438" spans="1:12" x14ac:dyDescent="0.25">
      <c r="A1438" s="195">
        <v>45164</v>
      </c>
      <c r="L1438" s="193"/>
    </row>
    <row r="1439" spans="1:12" x14ac:dyDescent="0.25">
      <c r="A1439" s="195">
        <v>45165</v>
      </c>
      <c r="L1439" s="193"/>
    </row>
    <row r="1440" spans="1:12" x14ac:dyDescent="0.25">
      <c r="A1440" s="195">
        <v>45166</v>
      </c>
      <c r="L1440" s="193"/>
    </row>
    <row r="1441" spans="1:12" x14ac:dyDescent="0.25">
      <c r="A1441" s="195">
        <v>45167</v>
      </c>
      <c r="L1441" s="193"/>
    </row>
    <row r="1442" spans="1:12" x14ac:dyDescent="0.25">
      <c r="A1442" s="195">
        <v>45168</v>
      </c>
      <c r="L1442" s="193"/>
    </row>
    <row r="1443" spans="1:12" x14ac:dyDescent="0.25">
      <c r="A1443" s="195">
        <v>45169</v>
      </c>
      <c r="L1443" s="193"/>
    </row>
    <row r="1444" spans="1:12" x14ac:dyDescent="0.25">
      <c r="A1444" s="195">
        <v>45170</v>
      </c>
      <c r="L1444" s="193"/>
    </row>
    <row r="1445" spans="1:12" x14ac:dyDescent="0.25">
      <c r="A1445" s="195">
        <v>45171</v>
      </c>
      <c r="L1445" s="193"/>
    </row>
    <row r="1446" spans="1:12" x14ac:dyDescent="0.25">
      <c r="A1446" s="195">
        <v>45172</v>
      </c>
      <c r="L1446" s="193"/>
    </row>
    <row r="1447" spans="1:12" x14ac:dyDescent="0.25">
      <c r="A1447" s="195">
        <v>45173</v>
      </c>
      <c r="L1447" s="193"/>
    </row>
    <row r="1448" spans="1:12" x14ac:dyDescent="0.25">
      <c r="A1448" s="195">
        <v>45174</v>
      </c>
      <c r="L1448" s="193"/>
    </row>
    <row r="1449" spans="1:12" x14ac:dyDescent="0.25">
      <c r="A1449" s="195">
        <v>45175</v>
      </c>
      <c r="L1449" s="193"/>
    </row>
    <row r="1450" spans="1:12" x14ac:dyDescent="0.25">
      <c r="A1450" s="195">
        <v>45176</v>
      </c>
      <c r="L1450" s="193"/>
    </row>
    <row r="1451" spans="1:12" x14ac:dyDescent="0.25">
      <c r="A1451" s="195">
        <v>45177</v>
      </c>
      <c r="L1451" s="193"/>
    </row>
    <row r="1452" spans="1:12" x14ac:dyDescent="0.25">
      <c r="A1452" s="195">
        <v>45178</v>
      </c>
      <c r="L1452" s="193"/>
    </row>
    <row r="1453" spans="1:12" x14ac:dyDescent="0.25">
      <c r="A1453" s="195">
        <v>45179</v>
      </c>
      <c r="L1453" s="193"/>
    </row>
    <row r="1454" spans="1:12" x14ac:dyDescent="0.25">
      <c r="A1454" s="195">
        <v>45180</v>
      </c>
      <c r="L1454" s="193"/>
    </row>
    <row r="1455" spans="1:12" x14ac:dyDescent="0.25">
      <c r="A1455" s="195">
        <v>45181</v>
      </c>
      <c r="L1455" s="193"/>
    </row>
    <row r="1456" spans="1:12" x14ac:dyDescent="0.25">
      <c r="A1456" s="195">
        <v>45182</v>
      </c>
      <c r="L1456" s="193"/>
    </row>
    <row r="1457" spans="1:12" x14ac:dyDescent="0.25">
      <c r="A1457" s="195">
        <v>45183</v>
      </c>
      <c r="L1457" s="193"/>
    </row>
    <row r="1458" spans="1:12" x14ac:dyDescent="0.25">
      <c r="A1458" s="195">
        <v>45184</v>
      </c>
      <c r="L1458" s="193"/>
    </row>
    <row r="1459" spans="1:12" x14ac:dyDescent="0.25">
      <c r="A1459" s="195">
        <v>45185</v>
      </c>
      <c r="L1459" s="193"/>
    </row>
    <row r="1460" spans="1:12" x14ac:dyDescent="0.25">
      <c r="A1460" s="195">
        <v>45186</v>
      </c>
      <c r="L1460" s="193"/>
    </row>
    <row r="1461" spans="1:12" x14ac:dyDescent="0.25">
      <c r="A1461" s="195">
        <v>45187</v>
      </c>
      <c r="L1461" s="193"/>
    </row>
    <row r="1462" spans="1:12" x14ac:dyDescent="0.25">
      <c r="A1462" s="195">
        <v>45188</v>
      </c>
      <c r="L1462" s="193"/>
    </row>
    <row r="1463" spans="1:12" x14ac:dyDescent="0.25">
      <c r="A1463" s="195">
        <v>45189</v>
      </c>
      <c r="L1463" s="193"/>
    </row>
    <row r="1464" spans="1:12" x14ac:dyDescent="0.25">
      <c r="A1464" s="195">
        <v>45190</v>
      </c>
      <c r="L1464" s="193"/>
    </row>
    <row r="1465" spans="1:12" x14ac:dyDescent="0.25">
      <c r="A1465" s="195">
        <v>45191</v>
      </c>
      <c r="L1465" s="193"/>
    </row>
    <row r="1466" spans="1:12" x14ac:dyDescent="0.25">
      <c r="A1466" s="195">
        <v>45192</v>
      </c>
      <c r="L1466" s="193"/>
    </row>
    <row r="1467" spans="1:12" x14ac:dyDescent="0.25">
      <c r="A1467" s="195">
        <v>45193</v>
      </c>
      <c r="L1467" s="193"/>
    </row>
    <row r="1468" spans="1:12" x14ac:dyDescent="0.25">
      <c r="A1468" s="195">
        <v>45194</v>
      </c>
      <c r="L1468" s="193"/>
    </row>
    <row r="1469" spans="1:12" x14ac:dyDescent="0.25">
      <c r="A1469" s="195">
        <v>45195</v>
      </c>
      <c r="L1469" s="193"/>
    </row>
    <row r="1470" spans="1:12" x14ac:dyDescent="0.25">
      <c r="A1470" s="195">
        <v>45196</v>
      </c>
      <c r="L1470" s="193"/>
    </row>
    <row r="1471" spans="1:12" x14ac:dyDescent="0.25">
      <c r="A1471" s="195">
        <v>45197</v>
      </c>
      <c r="L1471" s="193"/>
    </row>
    <row r="1472" spans="1:12" x14ac:dyDescent="0.25">
      <c r="A1472" s="195">
        <v>45198</v>
      </c>
      <c r="L1472" s="193"/>
    </row>
    <row r="1473" spans="1:12" x14ac:dyDescent="0.25">
      <c r="A1473" s="195">
        <v>45199</v>
      </c>
      <c r="L1473" s="193"/>
    </row>
    <row r="1474" spans="1:12" x14ac:dyDescent="0.25">
      <c r="A1474" s="195">
        <v>45200</v>
      </c>
      <c r="L1474" s="193"/>
    </row>
    <row r="1475" spans="1:12" x14ac:dyDescent="0.25">
      <c r="A1475" s="195">
        <v>45201</v>
      </c>
      <c r="L1475" s="193"/>
    </row>
    <row r="1476" spans="1:12" x14ac:dyDescent="0.25">
      <c r="A1476" s="195">
        <v>45202</v>
      </c>
      <c r="L1476" s="193"/>
    </row>
    <row r="1477" spans="1:12" x14ac:dyDescent="0.25">
      <c r="A1477" s="195">
        <v>45203</v>
      </c>
      <c r="L1477" s="193"/>
    </row>
    <row r="1478" spans="1:12" x14ac:dyDescent="0.25">
      <c r="A1478" s="195">
        <v>45204</v>
      </c>
      <c r="L1478" s="193"/>
    </row>
    <row r="1479" spans="1:12" x14ac:dyDescent="0.25">
      <c r="A1479" s="195">
        <v>45205</v>
      </c>
      <c r="L1479" s="193"/>
    </row>
    <row r="1480" spans="1:12" x14ac:dyDescent="0.25">
      <c r="A1480" s="195">
        <v>45206</v>
      </c>
      <c r="L1480" s="193"/>
    </row>
    <row r="1481" spans="1:12" x14ac:dyDescent="0.25">
      <c r="A1481" s="195">
        <v>45207</v>
      </c>
      <c r="L1481" s="193"/>
    </row>
    <row r="1482" spans="1:12" x14ac:dyDescent="0.25">
      <c r="A1482" s="195">
        <v>45208</v>
      </c>
      <c r="L1482" s="193"/>
    </row>
    <row r="1483" spans="1:12" x14ac:dyDescent="0.25">
      <c r="A1483" s="195">
        <v>45209</v>
      </c>
      <c r="L1483" s="193"/>
    </row>
    <row r="1484" spans="1:12" x14ac:dyDescent="0.25">
      <c r="A1484" s="195">
        <v>45210</v>
      </c>
      <c r="L1484" s="193"/>
    </row>
    <row r="1485" spans="1:12" x14ac:dyDescent="0.25">
      <c r="A1485" s="195">
        <v>45211</v>
      </c>
      <c r="L1485" s="193"/>
    </row>
    <row r="1486" spans="1:12" x14ac:dyDescent="0.25">
      <c r="A1486" s="195">
        <v>45212</v>
      </c>
      <c r="L1486" s="193"/>
    </row>
    <row r="1487" spans="1:12" x14ac:dyDescent="0.25">
      <c r="A1487" s="195">
        <v>45213</v>
      </c>
      <c r="L1487" s="193"/>
    </row>
    <row r="1488" spans="1:12" x14ac:dyDescent="0.25">
      <c r="A1488" s="195">
        <v>45214</v>
      </c>
      <c r="L1488" s="193"/>
    </row>
    <row r="1489" spans="1:12" x14ac:dyDescent="0.25">
      <c r="A1489" s="195">
        <v>45215</v>
      </c>
      <c r="L1489" s="193"/>
    </row>
    <row r="1490" spans="1:12" x14ac:dyDescent="0.25">
      <c r="A1490" s="195">
        <v>45216</v>
      </c>
      <c r="L1490" s="193"/>
    </row>
    <row r="1491" spans="1:12" x14ac:dyDescent="0.25">
      <c r="A1491" s="195">
        <v>45217</v>
      </c>
      <c r="L1491" s="193"/>
    </row>
    <row r="1492" spans="1:12" x14ac:dyDescent="0.25">
      <c r="A1492" s="195">
        <v>45218</v>
      </c>
      <c r="L1492" s="193"/>
    </row>
    <row r="1493" spans="1:12" x14ac:dyDescent="0.25">
      <c r="A1493" s="195">
        <v>45219</v>
      </c>
      <c r="L1493" s="193"/>
    </row>
    <row r="1494" spans="1:12" x14ac:dyDescent="0.25">
      <c r="A1494" s="195">
        <v>45220</v>
      </c>
      <c r="L1494" s="193"/>
    </row>
    <row r="1495" spans="1:12" x14ac:dyDescent="0.25">
      <c r="A1495" s="195">
        <v>45221</v>
      </c>
      <c r="L1495" s="193"/>
    </row>
    <row r="1496" spans="1:12" x14ac:dyDescent="0.25">
      <c r="A1496" s="195">
        <v>45222</v>
      </c>
      <c r="L1496" s="193"/>
    </row>
    <row r="1497" spans="1:12" x14ac:dyDescent="0.25">
      <c r="A1497" s="195">
        <v>45223</v>
      </c>
      <c r="L1497" s="193"/>
    </row>
    <row r="1498" spans="1:12" x14ac:dyDescent="0.25">
      <c r="A1498" s="195">
        <v>45224</v>
      </c>
      <c r="L1498" s="193"/>
    </row>
    <row r="1499" spans="1:12" x14ac:dyDescent="0.25">
      <c r="A1499" s="195">
        <v>45225</v>
      </c>
      <c r="L1499" s="193"/>
    </row>
    <row r="1500" spans="1:12" x14ac:dyDescent="0.25">
      <c r="A1500" s="195">
        <v>45226</v>
      </c>
      <c r="L1500" s="193"/>
    </row>
    <row r="1501" spans="1:12" x14ac:dyDescent="0.25">
      <c r="A1501" s="195">
        <v>45227</v>
      </c>
      <c r="L1501" s="193"/>
    </row>
    <row r="1502" spans="1:12" x14ac:dyDescent="0.25">
      <c r="A1502" s="195">
        <v>45228</v>
      </c>
      <c r="L1502" s="193"/>
    </row>
    <row r="1503" spans="1:12" x14ac:dyDescent="0.25">
      <c r="A1503" s="195">
        <v>45229</v>
      </c>
      <c r="L1503" s="193"/>
    </row>
    <row r="1504" spans="1:12" x14ac:dyDescent="0.25">
      <c r="A1504" s="195">
        <v>45230</v>
      </c>
      <c r="L1504" s="193"/>
    </row>
    <row r="1505" spans="1:12" x14ac:dyDescent="0.25">
      <c r="A1505" s="195">
        <v>45231</v>
      </c>
      <c r="L1505" s="193"/>
    </row>
    <row r="1506" spans="1:12" x14ac:dyDescent="0.25">
      <c r="A1506" s="195">
        <v>45232</v>
      </c>
      <c r="L1506" s="193"/>
    </row>
    <row r="1507" spans="1:12" x14ac:dyDescent="0.25">
      <c r="A1507" s="195">
        <v>45233</v>
      </c>
      <c r="L1507" s="193"/>
    </row>
    <row r="1508" spans="1:12" x14ac:dyDescent="0.25">
      <c r="A1508" s="195">
        <v>45234</v>
      </c>
      <c r="L1508" s="193"/>
    </row>
    <row r="1509" spans="1:12" x14ac:dyDescent="0.25">
      <c r="A1509" s="195">
        <v>45235</v>
      </c>
      <c r="L1509" s="193"/>
    </row>
    <row r="1510" spans="1:12" x14ac:dyDescent="0.25">
      <c r="A1510" s="195">
        <v>45236</v>
      </c>
      <c r="L1510" s="193"/>
    </row>
    <row r="1511" spans="1:12" x14ac:dyDescent="0.25">
      <c r="A1511" s="195">
        <v>45237</v>
      </c>
      <c r="L1511" s="193"/>
    </row>
    <row r="1512" spans="1:12" x14ac:dyDescent="0.25">
      <c r="A1512" s="195">
        <v>45238</v>
      </c>
      <c r="L1512" s="193"/>
    </row>
    <row r="1513" spans="1:12" x14ac:dyDescent="0.25">
      <c r="A1513" s="195">
        <v>45239</v>
      </c>
      <c r="L1513" s="193"/>
    </row>
    <row r="1514" spans="1:12" x14ac:dyDescent="0.25">
      <c r="A1514" s="195">
        <v>45240</v>
      </c>
      <c r="L1514" s="193"/>
    </row>
    <row r="1515" spans="1:12" x14ac:dyDescent="0.25">
      <c r="A1515" s="195">
        <v>45241</v>
      </c>
      <c r="L1515" s="193"/>
    </row>
    <row r="1516" spans="1:12" x14ac:dyDescent="0.25">
      <c r="A1516" s="195">
        <v>45242</v>
      </c>
      <c r="L1516" s="193"/>
    </row>
    <row r="1517" spans="1:12" x14ac:dyDescent="0.25">
      <c r="A1517" s="195">
        <v>45243</v>
      </c>
      <c r="L1517" s="193"/>
    </row>
    <row r="1518" spans="1:12" x14ac:dyDescent="0.25">
      <c r="A1518" s="195">
        <v>45244</v>
      </c>
      <c r="L1518" s="193"/>
    </row>
    <row r="1519" spans="1:12" x14ac:dyDescent="0.25">
      <c r="A1519" s="195">
        <v>45245</v>
      </c>
      <c r="L1519" s="193"/>
    </row>
    <row r="1520" spans="1:12" x14ac:dyDescent="0.25">
      <c r="A1520" s="195">
        <v>45246</v>
      </c>
      <c r="L1520" s="193"/>
    </row>
    <row r="1521" spans="1:12" x14ac:dyDescent="0.25">
      <c r="A1521" s="195">
        <v>45247</v>
      </c>
      <c r="L1521" s="193"/>
    </row>
    <row r="1522" spans="1:12" x14ac:dyDescent="0.25">
      <c r="A1522" s="195">
        <v>45248</v>
      </c>
      <c r="L1522" s="193"/>
    </row>
    <row r="1523" spans="1:12" x14ac:dyDescent="0.25">
      <c r="A1523" s="195">
        <v>45249</v>
      </c>
      <c r="L1523" s="193"/>
    </row>
    <row r="1524" spans="1:12" x14ac:dyDescent="0.25">
      <c r="A1524" s="195">
        <v>45250</v>
      </c>
      <c r="L1524" s="193"/>
    </row>
    <row r="1525" spans="1:12" x14ac:dyDescent="0.25">
      <c r="A1525" s="195">
        <v>45251</v>
      </c>
      <c r="L1525" s="193"/>
    </row>
    <row r="1526" spans="1:12" x14ac:dyDescent="0.25">
      <c r="A1526" s="195">
        <v>45252</v>
      </c>
      <c r="L1526" s="193"/>
    </row>
    <row r="1527" spans="1:12" x14ac:dyDescent="0.25">
      <c r="A1527" s="195">
        <v>45253</v>
      </c>
      <c r="L1527" s="193"/>
    </row>
    <row r="1528" spans="1:12" x14ac:dyDescent="0.25">
      <c r="A1528" s="195">
        <v>45254</v>
      </c>
      <c r="L1528" s="193"/>
    </row>
    <row r="1529" spans="1:12" x14ac:dyDescent="0.25">
      <c r="A1529" s="195">
        <v>45255</v>
      </c>
      <c r="L1529" s="193"/>
    </row>
    <row r="1530" spans="1:12" x14ac:dyDescent="0.25">
      <c r="A1530" s="195">
        <v>45256</v>
      </c>
      <c r="L1530" s="193"/>
    </row>
    <row r="1531" spans="1:12" x14ac:dyDescent="0.25">
      <c r="A1531" s="195">
        <v>45257</v>
      </c>
      <c r="L1531" s="193"/>
    </row>
    <row r="1532" spans="1:12" x14ac:dyDescent="0.25">
      <c r="A1532" s="195">
        <v>45258</v>
      </c>
      <c r="L1532" s="193"/>
    </row>
    <row r="1533" spans="1:12" x14ac:dyDescent="0.25">
      <c r="A1533" s="195">
        <v>45259</v>
      </c>
      <c r="L1533" s="193"/>
    </row>
    <row r="1534" spans="1:12" x14ac:dyDescent="0.25">
      <c r="A1534" s="195">
        <v>45260</v>
      </c>
      <c r="L1534" s="193"/>
    </row>
    <row r="1535" spans="1:12" x14ac:dyDescent="0.25">
      <c r="A1535" s="195">
        <v>45261</v>
      </c>
      <c r="L1535" s="193"/>
    </row>
    <row r="1536" spans="1:12" x14ac:dyDescent="0.25">
      <c r="A1536" s="195">
        <v>45262</v>
      </c>
      <c r="L1536" s="193"/>
    </row>
    <row r="1537" spans="1:12" x14ac:dyDescent="0.25">
      <c r="A1537" s="195">
        <v>45263</v>
      </c>
      <c r="L1537" s="193"/>
    </row>
    <row r="1538" spans="1:12" x14ac:dyDescent="0.25">
      <c r="A1538" s="195">
        <v>45264</v>
      </c>
      <c r="L1538" s="193"/>
    </row>
    <row r="1539" spans="1:12" x14ac:dyDescent="0.25">
      <c r="A1539" s="195">
        <v>45265</v>
      </c>
      <c r="L1539" s="193"/>
    </row>
    <row r="1540" spans="1:12" x14ac:dyDescent="0.25">
      <c r="A1540" s="195">
        <v>45266</v>
      </c>
      <c r="L1540" s="193"/>
    </row>
    <row r="1541" spans="1:12" x14ac:dyDescent="0.25">
      <c r="A1541" s="195">
        <v>45267</v>
      </c>
      <c r="L1541" s="193"/>
    </row>
    <row r="1542" spans="1:12" x14ac:dyDescent="0.25">
      <c r="A1542" s="195">
        <v>45268</v>
      </c>
      <c r="L1542" s="193"/>
    </row>
    <row r="1543" spans="1:12" x14ac:dyDescent="0.25">
      <c r="A1543" s="195">
        <v>45269</v>
      </c>
      <c r="L1543" s="193"/>
    </row>
    <row r="1544" spans="1:12" x14ac:dyDescent="0.25">
      <c r="A1544" s="195">
        <v>45270</v>
      </c>
      <c r="L1544" s="193"/>
    </row>
    <row r="1545" spans="1:12" x14ac:dyDescent="0.25">
      <c r="A1545" s="195">
        <v>45271</v>
      </c>
      <c r="L1545" s="193"/>
    </row>
    <row r="1546" spans="1:12" x14ac:dyDescent="0.25">
      <c r="A1546" s="195">
        <v>45272</v>
      </c>
      <c r="L1546" s="193"/>
    </row>
    <row r="1547" spans="1:12" x14ac:dyDescent="0.25">
      <c r="A1547" s="195">
        <v>45273</v>
      </c>
      <c r="L1547" s="193"/>
    </row>
    <row r="1548" spans="1:12" x14ac:dyDescent="0.25">
      <c r="A1548" s="195">
        <v>45274</v>
      </c>
      <c r="L1548" s="193"/>
    </row>
    <row r="1549" spans="1:12" x14ac:dyDescent="0.25">
      <c r="A1549" s="195">
        <v>45275</v>
      </c>
      <c r="L1549" s="193"/>
    </row>
    <row r="1550" spans="1:12" x14ac:dyDescent="0.25">
      <c r="A1550" s="195">
        <v>45276</v>
      </c>
      <c r="L1550" s="193"/>
    </row>
    <row r="1551" spans="1:12" x14ac:dyDescent="0.25">
      <c r="A1551" s="195">
        <v>45277</v>
      </c>
      <c r="L1551" s="193"/>
    </row>
    <row r="1552" spans="1:12" x14ac:dyDescent="0.25">
      <c r="A1552" s="195">
        <v>45278</v>
      </c>
      <c r="L1552" s="193"/>
    </row>
    <row r="1553" spans="1:12" x14ac:dyDescent="0.25">
      <c r="A1553" s="195">
        <v>45279</v>
      </c>
      <c r="L1553" s="193"/>
    </row>
    <row r="1554" spans="1:12" x14ac:dyDescent="0.25">
      <c r="A1554" s="195">
        <v>45280</v>
      </c>
      <c r="L1554" s="193"/>
    </row>
    <row r="1555" spans="1:12" x14ac:dyDescent="0.25">
      <c r="A1555" s="195">
        <v>45281</v>
      </c>
      <c r="L1555" s="193"/>
    </row>
    <row r="1556" spans="1:12" x14ac:dyDescent="0.25">
      <c r="A1556" s="195">
        <v>45282</v>
      </c>
      <c r="L1556" s="193"/>
    </row>
    <row r="1557" spans="1:12" x14ac:dyDescent="0.25">
      <c r="A1557" s="195">
        <v>45283</v>
      </c>
      <c r="L1557" s="193"/>
    </row>
    <row r="1558" spans="1:12" x14ac:dyDescent="0.25">
      <c r="A1558" s="195">
        <v>45284</v>
      </c>
      <c r="L1558" s="193"/>
    </row>
    <row r="1559" spans="1:12" x14ac:dyDescent="0.25">
      <c r="A1559" s="195">
        <v>45285</v>
      </c>
      <c r="L1559" s="193"/>
    </row>
    <row r="1560" spans="1:12" x14ac:dyDescent="0.25">
      <c r="A1560" s="195">
        <v>45286</v>
      </c>
      <c r="L1560" s="193"/>
    </row>
    <row r="1561" spans="1:12" x14ac:dyDescent="0.25">
      <c r="A1561" s="195">
        <v>45287</v>
      </c>
      <c r="L1561" s="193"/>
    </row>
    <row r="1562" spans="1:12" x14ac:dyDescent="0.25">
      <c r="A1562" s="195">
        <v>45288</v>
      </c>
      <c r="L1562" s="193"/>
    </row>
    <row r="1563" spans="1:12" x14ac:dyDescent="0.25">
      <c r="A1563" s="195">
        <v>45289</v>
      </c>
      <c r="L1563" s="193"/>
    </row>
    <row r="1564" spans="1:12" x14ac:dyDescent="0.25">
      <c r="A1564" s="195">
        <v>45290</v>
      </c>
      <c r="L1564" s="193"/>
    </row>
    <row r="1565" spans="1:12" x14ac:dyDescent="0.25">
      <c r="A1565" s="195">
        <v>45291</v>
      </c>
      <c r="L1565" s="19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725FDF140CEF418552B5F340C52EE7" ma:contentTypeVersion="4" ma:contentTypeDescription="Creare un nuovo documento." ma:contentTypeScope="" ma:versionID="e2c13b31df2ade7db5f2d32ee672a912">
  <xsd:schema xmlns:xsd="http://www.w3.org/2001/XMLSchema" xmlns:xs="http://www.w3.org/2001/XMLSchema" xmlns:p="http://schemas.microsoft.com/office/2006/metadata/properties" xmlns:ns3="46da6061-e213-4ad7-a976-bb6f92f441b1" targetNamespace="http://schemas.microsoft.com/office/2006/metadata/properties" ma:root="true" ma:fieldsID="d3a7700a9c252ba0d72e0eb3dc33a189" ns3:_="">
    <xsd:import namespace="46da6061-e213-4ad7-a976-bb6f92f441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da6061-e213-4ad7-a976-bb6f92f441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B9D23-3151-445C-B9B9-BB430B28154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6da6061-e213-4ad7-a976-bb6f92f441b1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0CBD3D6-AB8B-4F40-9EFA-1B5CCC199F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743554-2B3A-422D-8760-6594686863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da6061-e213-4ad7-a976-bb6f92f441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2023</vt:lpstr>
      <vt:lpstr>2022</vt:lpstr>
      <vt:lpstr>2021</vt:lpstr>
      <vt:lpstr>2020</vt:lpstr>
      <vt:lpstr>2019</vt:lpstr>
      <vt:lpstr>2018</vt:lpstr>
      <vt:lpstr>2017</vt:lpstr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VITTORIO BRICCHI</cp:lastModifiedBy>
  <dcterms:created xsi:type="dcterms:W3CDTF">2022-04-09T09:09:01Z</dcterms:created>
  <dcterms:modified xsi:type="dcterms:W3CDTF">2023-05-01T11:05:52Z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0x010100C1725FDF140CEF418552B5F340C52EE7</vt:lpwstr>
  </property>
</Properties>
</file>