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\Desktop\labOttica\Esp 2\"/>
    </mc:Choice>
  </mc:AlternateContent>
  <xr:revisionPtr revIDLastSave="0" documentId="13_ncr:1_{E0BE7353-ADF9-4AA0-9D26-09E1FC9A96EC}" xr6:coauthVersionLast="47" xr6:coauthVersionMax="47" xr10:uidLastSave="{00000000-0000-0000-0000-000000000000}"/>
  <bookViews>
    <workbookView xWindow="-108" yWindow="-108" windowWidth="23256" windowHeight="12456" xr2:uid="{75AC278B-52F7-402E-84DC-CFBD4BEADBD9}"/>
  </bookViews>
  <sheets>
    <sheet name="Foglio1" sheetId="1" r:id="rId1"/>
  </sheets>
  <definedNames>
    <definedName name="_xlnm._FilterDatabase" localSheetId="0" hidden="1">Foglio1!$B$2:$J$17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11" i="1"/>
  <c r="E13" i="1"/>
  <c r="P1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4" i="1"/>
  <c r="P5" i="1"/>
  <c r="P6" i="1"/>
  <c r="P7" i="1"/>
  <c r="P8" i="1"/>
  <c r="P9" i="1"/>
  <c r="P10" i="1"/>
  <c r="P11" i="1"/>
  <c r="P12" i="1"/>
  <c r="P14" i="1"/>
  <c r="P15" i="1"/>
  <c r="P16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P17" i="1"/>
  <c r="Q17" i="1"/>
  <c r="Q3" i="1"/>
  <c r="I3" i="1"/>
  <c r="F15" i="1"/>
  <c r="J10" i="1"/>
  <c r="J12" i="1"/>
  <c r="J14" i="1"/>
  <c r="J16" i="1"/>
  <c r="J6" i="1"/>
  <c r="J4" i="1"/>
  <c r="J15" i="1"/>
  <c r="J13" i="1"/>
  <c r="J11" i="1"/>
  <c r="J9" i="1"/>
  <c r="J7" i="1"/>
  <c r="J5" i="1"/>
  <c r="J3" i="1"/>
  <c r="I10" i="1"/>
  <c r="I12" i="1"/>
  <c r="I14" i="1"/>
  <c r="I16" i="1"/>
  <c r="I6" i="1"/>
  <c r="I4" i="1"/>
  <c r="I15" i="1"/>
  <c r="I13" i="1"/>
  <c r="I9" i="1"/>
  <c r="I7" i="1"/>
  <c r="I5" i="1"/>
  <c r="J8" i="1"/>
  <c r="I8" i="1"/>
  <c r="F10" i="1"/>
  <c r="F12" i="1"/>
  <c r="F14" i="1"/>
  <c r="F16" i="1"/>
  <c r="F6" i="1"/>
  <c r="F4" i="1"/>
  <c r="F13" i="1"/>
  <c r="F11" i="1"/>
  <c r="F9" i="1"/>
  <c r="F7" i="1"/>
  <c r="F5" i="1"/>
  <c r="F3" i="1"/>
  <c r="F8" i="1"/>
  <c r="E10" i="1"/>
  <c r="E12" i="1"/>
  <c r="E14" i="1"/>
  <c r="E16" i="1"/>
  <c r="E6" i="1"/>
  <c r="E4" i="1"/>
  <c r="E15" i="1"/>
  <c r="E11" i="1"/>
  <c r="E9" i="1"/>
  <c r="E7" i="1"/>
  <c r="E5" i="1"/>
  <c r="E3" i="1"/>
  <c r="E8" i="1"/>
  <c r="N11" i="1" l="1"/>
  <c r="L11" i="1"/>
  <c r="M3" i="1"/>
  <c r="N3" i="1" s="1"/>
  <c r="P3" i="1"/>
  <c r="K3" i="1"/>
</calcChain>
</file>

<file path=xl/sharedStrings.xml><?xml version="1.0" encoding="utf-8"?>
<sst xmlns="http://schemas.openxmlformats.org/spreadsheetml/2006/main" count="22" uniqueCount="22">
  <si>
    <t>Y1</t>
  </si>
  <si>
    <t>p*</t>
  </si>
  <si>
    <t>q*</t>
  </si>
  <si>
    <t>Delta_q*</t>
  </si>
  <si>
    <t>Y_min</t>
  </si>
  <si>
    <t>Y_max</t>
  </si>
  <si>
    <t>Y2</t>
  </si>
  <si>
    <t>G_Y</t>
  </si>
  <si>
    <t>Delta_G_Y</t>
  </si>
  <si>
    <t>q*_min</t>
  </si>
  <si>
    <t>q*_max</t>
  </si>
  <si>
    <t>Seconda esperienza</t>
  </si>
  <si>
    <t>1/G_Y</t>
  </si>
  <si>
    <t>Delta_1/G_Y</t>
  </si>
  <si>
    <t>Delta_Y1</t>
  </si>
  <si>
    <t>Delta_Y2</t>
  </si>
  <si>
    <t>pos lente</t>
  </si>
  <si>
    <t>Ci aspettiamo il pf a circa</t>
  </si>
  <si>
    <t>delta p*</t>
  </si>
  <si>
    <t>in realta</t>
  </si>
  <si>
    <t>stima f</t>
  </si>
  <si>
    <t>stima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</si>
</sst>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7" xfId="0" applyFill="1" applyBorder="1"/>
    <xf numFmtId="0" fontId="0" fillId="0" borderId="8" xfId="0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1F1F-6BF8-46C0-9228-BAF8D6D591ED}">
  <dimension ref="A1:V17"/>
  <sheetViews>
    <sheetView tabSelected="1" workbookViewId="0">
      <selection activeCell="L24" sqref="L24"/>
    </sheetView>
  </sheetViews>
  <sheetFormatPr defaultRowHeight="14.4" x14ac:dyDescent="0.3"/>
  <cols>
    <col min="12" max="12" width="13" customWidth="1"/>
    <col min="14" max="14" width="11.6640625" customWidth="1"/>
  </cols>
  <sheetData>
    <row r="1" spans="1:22" ht="15" thickBot="1" x14ac:dyDescent="0.3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S1" t="s">
        <v>16</v>
      </c>
    </row>
    <row r="2" spans="1:22" x14ac:dyDescent="0.3">
      <c r="A2" s="3" t="s">
        <v>0</v>
      </c>
      <c r="B2" s="1" t="s">
        <v>1</v>
      </c>
      <c r="C2" s="1" t="s">
        <v>9</v>
      </c>
      <c r="D2" s="1" t="s">
        <v>10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15</v>
      </c>
      <c r="K2" s="1" t="s">
        <v>7</v>
      </c>
      <c r="L2" s="1" t="s">
        <v>8</v>
      </c>
      <c r="M2" s="1" t="s">
        <v>12</v>
      </c>
      <c r="N2" s="1" t="s">
        <v>13</v>
      </c>
      <c r="P2" s="3" t="s">
        <v>20</v>
      </c>
      <c r="Q2" s="3" t="s">
        <v>21</v>
      </c>
      <c r="S2">
        <v>37</v>
      </c>
      <c r="T2">
        <v>42</v>
      </c>
    </row>
    <row r="3" spans="1:22" ht="15" thickBot="1" x14ac:dyDescent="0.35">
      <c r="A3" s="4">
        <v>2.2999999999999998</v>
      </c>
      <c r="B3" s="5">
        <v>10</v>
      </c>
      <c r="C3" s="5">
        <v>52.6</v>
      </c>
      <c r="D3" s="5">
        <v>54.1</v>
      </c>
      <c r="E3" s="5">
        <f>(C3+D3)/2</f>
        <v>53.35</v>
      </c>
      <c r="F3" s="5">
        <f>(D3-C3)/2</f>
        <v>0.75</v>
      </c>
      <c r="G3" s="5">
        <v>1.2</v>
      </c>
      <c r="H3" s="5">
        <v>1.5</v>
      </c>
      <c r="I3" s="5">
        <f>(G3+H3)/2</f>
        <v>1.35</v>
      </c>
      <c r="J3" s="5">
        <f>ABS(H3-G3)/2</f>
        <v>0.15000000000000002</v>
      </c>
      <c r="K3" s="5">
        <f>I3/$A$3</f>
        <v>0.58695652173913049</v>
      </c>
      <c r="L3" s="5">
        <f>K3*($A$5/$A$3+J3/I3)</f>
        <v>9.0737240075614387E-2</v>
      </c>
      <c r="M3" s="5">
        <f>$A$3/I3</f>
        <v>1.7037037037037035</v>
      </c>
      <c r="N3" s="5">
        <f>M3*($A$5/$A$3+J3/I3)</f>
        <v>0.26337448559670784</v>
      </c>
      <c r="P3">
        <f>1/(1/($S$2-B3) + 1/(E3-$S$2))</f>
        <v>10.18339100346021</v>
      </c>
      <c r="Q3">
        <f>(10)/(($S$2-B3)-10)</f>
        <v>0.58823529411764708</v>
      </c>
    </row>
    <row r="4" spans="1:22" x14ac:dyDescent="0.3">
      <c r="A4" s="1" t="s">
        <v>14</v>
      </c>
      <c r="B4" s="5">
        <v>11</v>
      </c>
      <c r="C4" s="5">
        <v>52.3</v>
      </c>
      <c r="D4" s="5">
        <v>54.8</v>
      </c>
      <c r="E4" s="5">
        <f>(C4+D4)/2</f>
        <v>53.55</v>
      </c>
      <c r="F4" s="5">
        <f>(D4-C4)/2</f>
        <v>1.25</v>
      </c>
      <c r="G4" s="5">
        <v>1.3</v>
      </c>
      <c r="H4" s="5">
        <v>1.6</v>
      </c>
      <c r="I4" s="5">
        <f>(G4+H4)/2</f>
        <v>1.4500000000000002</v>
      </c>
      <c r="J4" s="5">
        <f>ABS(H4-G4)/2</f>
        <v>0.15000000000000002</v>
      </c>
      <c r="K4" s="5">
        <f t="shared" ref="K4:K17" si="0">I4/$A$3</f>
        <v>0.63043478260869579</v>
      </c>
      <c r="L4" s="5">
        <f t="shared" ref="L4:L17" si="1">K4*($A$5/$A$3+J4/I4)</f>
        <v>9.2627599243856357E-2</v>
      </c>
      <c r="M4" s="5">
        <f t="shared" ref="M4:M17" si="2">$A$3/I4</f>
        <v>1.5862068965517238</v>
      </c>
      <c r="N4" s="5">
        <f t="shared" ref="N4:N17" si="3">M4*($A$5/$A$3+J4/I4)</f>
        <v>0.23305588585017831</v>
      </c>
      <c r="P4">
        <f t="shared" ref="P4:P16" si="4">1/(1/($S$2-B4) + 1/(E4-$S$2))</f>
        <v>10.112808460634547</v>
      </c>
      <c r="Q4">
        <f t="shared" ref="Q4:Q16" si="5">(10)/(($S$2-B4)-10)</f>
        <v>0.625</v>
      </c>
      <c r="S4" t="s">
        <v>17</v>
      </c>
      <c r="V4">
        <v>39.5</v>
      </c>
    </row>
    <row r="5" spans="1:22" ht="15" thickBot="1" x14ac:dyDescent="0.35">
      <c r="A5" s="2">
        <v>0.1</v>
      </c>
      <c r="B5" s="5">
        <v>12</v>
      </c>
      <c r="C5" s="5">
        <v>53.2</v>
      </c>
      <c r="D5" s="5">
        <v>55.6</v>
      </c>
      <c r="E5" s="5">
        <f>(C5+D5)/2</f>
        <v>54.400000000000006</v>
      </c>
      <c r="F5" s="5">
        <f>(D5-C5)/2</f>
        <v>1.1999999999999993</v>
      </c>
      <c r="G5" s="5">
        <v>1.4</v>
      </c>
      <c r="H5" s="5">
        <v>1.7</v>
      </c>
      <c r="I5" s="5">
        <f>(G5+H5)/2</f>
        <v>1.5499999999999998</v>
      </c>
      <c r="J5" s="5">
        <f>ABS(H5-G5)/2</f>
        <v>0.15000000000000002</v>
      </c>
      <c r="K5" s="5">
        <f t="shared" si="0"/>
        <v>0.67391304347826086</v>
      </c>
      <c r="L5" s="5">
        <f t="shared" si="1"/>
        <v>9.4517958412098313E-2</v>
      </c>
      <c r="M5" s="5">
        <f t="shared" si="2"/>
        <v>1.4838709677419355</v>
      </c>
      <c r="N5" s="5">
        <f t="shared" si="3"/>
        <v>0.20811654526534865</v>
      </c>
      <c r="P5">
        <f t="shared" si="4"/>
        <v>10.259433962264152</v>
      </c>
      <c r="Q5">
        <f t="shared" si="5"/>
        <v>0.66666666666666663</v>
      </c>
    </row>
    <row r="6" spans="1:22" x14ac:dyDescent="0.3">
      <c r="B6" s="5">
        <v>13</v>
      </c>
      <c r="C6" s="5">
        <v>53.9</v>
      </c>
      <c r="D6" s="5">
        <v>55.3</v>
      </c>
      <c r="E6" s="5">
        <f>(C6+D6)/2</f>
        <v>54.599999999999994</v>
      </c>
      <c r="F6" s="5">
        <f>(D6-C6)/2</f>
        <v>0.69999999999999929</v>
      </c>
      <c r="G6" s="5">
        <v>1.6</v>
      </c>
      <c r="H6" s="5">
        <v>1.8</v>
      </c>
      <c r="I6" s="5">
        <f>(G6+H6)/2</f>
        <v>1.7000000000000002</v>
      </c>
      <c r="J6" s="5">
        <f>ABS(H6-G6)/2</f>
        <v>9.9999999999999978E-2</v>
      </c>
      <c r="K6" s="5">
        <f t="shared" si="0"/>
        <v>0.73913043478260887</v>
      </c>
      <c r="L6" s="5">
        <f t="shared" si="1"/>
        <v>7.5614366729678639E-2</v>
      </c>
      <c r="M6" s="5">
        <f t="shared" si="2"/>
        <v>1.3529411764705881</v>
      </c>
      <c r="N6" s="5">
        <f t="shared" si="3"/>
        <v>0.13840830449826985</v>
      </c>
      <c r="P6">
        <f t="shared" si="4"/>
        <v>10.153846153846152</v>
      </c>
      <c r="Q6">
        <f t="shared" si="5"/>
        <v>0.7142857142857143</v>
      </c>
    </row>
    <row r="7" spans="1:22" x14ac:dyDescent="0.3">
      <c r="B7" s="5">
        <v>14</v>
      </c>
      <c r="C7" s="5">
        <v>54.5</v>
      </c>
      <c r="D7" s="5">
        <v>56.7</v>
      </c>
      <c r="E7" s="5">
        <f>(C7+D7)/2</f>
        <v>55.6</v>
      </c>
      <c r="F7" s="5">
        <f>(D7-C7)/2</f>
        <v>1.1000000000000014</v>
      </c>
      <c r="G7" s="5">
        <v>1.7</v>
      </c>
      <c r="H7" s="5">
        <v>2.1</v>
      </c>
      <c r="I7" s="5">
        <f>(G7+H7)/2</f>
        <v>1.9</v>
      </c>
      <c r="J7" s="5">
        <f>ABS(H7-G7)/2</f>
        <v>0.20000000000000007</v>
      </c>
      <c r="K7" s="5">
        <f t="shared" si="0"/>
        <v>0.82608695652173914</v>
      </c>
      <c r="L7" s="5">
        <f t="shared" si="1"/>
        <v>0.12287334593572782</v>
      </c>
      <c r="M7" s="5">
        <f t="shared" si="2"/>
        <v>1.2105263157894737</v>
      </c>
      <c r="N7" s="5">
        <f t="shared" si="3"/>
        <v>0.18005540166204992</v>
      </c>
      <c r="P7">
        <f t="shared" si="4"/>
        <v>10.283653846153847</v>
      </c>
      <c r="Q7">
        <f t="shared" si="5"/>
        <v>0.76923076923076927</v>
      </c>
    </row>
    <row r="8" spans="1:22" x14ac:dyDescent="0.3">
      <c r="A8" t="s">
        <v>18</v>
      </c>
      <c r="B8" s="5">
        <v>15</v>
      </c>
      <c r="C8" s="5">
        <v>55.2</v>
      </c>
      <c r="D8" s="5">
        <v>57.6</v>
      </c>
      <c r="E8" s="5">
        <f>(C8+D8)/2</f>
        <v>56.400000000000006</v>
      </c>
      <c r="F8" s="5">
        <f>(D8-C8)/2</f>
        <v>1.1999999999999993</v>
      </c>
      <c r="G8" s="5">
        <v>1.9</v>
      </c>
      <c r="H8" s="5">
        <v>2.2000000000000002</v>
      </c>
      <c r="I8" s="5">
        <f>(G8+H8)/2</f>
        <v>2.0499999999999998</v>
      </c>
      <c r="J8" s="5">
        <f>ABS(H8-G8)/2</f>
        <v>0.15000000000000013</v>
      </c>
      <c r="K8" s="5">
        <f t="shared" si="0"/>
        <v>0.89130434782608692</v>
      </c>
      <c r="L8" s="5">
        <f t="shared" si="1"/>
        <v>0.10396975425330818</v>
      </c>
      <c r="M8" s="5">
        <f t="shared" si="2"/>
        <v>1.1219512195121952</v>
      </c>
      <c r="N8" s="5">
        <f t="shared" si="3"/>
        <v>0.13087447947650216</v>
      </c>
      <c r="P8">
        <f t="shared" si="4"/>
        <v>10.309178743961354</v>
      </c>
      <c r="Q8">
        <f t="shared" si="5"/>
        <v>0.83333333333333337</v>
      </c>
    </row>
    <row r="9" spans="1:22" x14ac:dyDescent="0.3">
      <c r="A9">
        <v>0.1</v>
      </c>
      <c r="B9" s="5">
        <v>16</v>
      </c>
      <c r="C9" s="5">
        <v>55.8</v>
      </c>
      <c r="D9" s="5">
        <v>57.5</v>
      </c>
      <c r="E9" s="5">
        <f>(C9+D9)/2</f>
        <v>56.65</v>
      </c>
      <c r="F9" s="5">
        <f>(D9-C9)/2</f>
        <v>0.85000000000000142</v>
      </c>
      <c r="G9" s="5">
        <v>1.9</v>
      </c>
      <c r="H9" s="5">
        <v>2.2999999999999998</v>
      </c>
      <c r="I9" s="5">
        <f>(G9+H9)/2</f>
        <v>2.0999999999999996</v>
      </c>
      <c r="J9" s="5">
        <f>ABS(H9-G9)/2</f>
        <v>0.19999999999999996</v>
      </c>
      <c r="K9" s="5">
        <f t="shared" si="0"/>
        <v>0.91304347826086951</v>
      </c>
      <c r="L9" s="5">
        <f t="shared" si="1"/>
        <v>0.12665406427221171</v>
      </c>
      <c r="M9" s="5">
        <f t="shared" si="2"/>
        <v>1.0952380952380953</v>
      </c>
      <c r="N9" s="5">
        <f t="shared" si="3"/>
        <v>0.15192743764172337</v>
      </c>
      <c r="P9">
        <f t="shared" si="4"/>
        <v>10.151291512915128</v>
      </c>
      <c r="Q9">
        <f t="shared" si="5"/>
        <v>0.90909090909090906</v>
      </c>
    </row>
    <row r="10" spans="1:22" x14ac:dyDescent="0.3">
      <c r="A10" s="9" t="s">
        <v>19</v>
      </c>
      <c r="B10" s="5">
        <v>17</v>
      </c>
      <c r="C10" s="5">
        <v>57.1</v>
      </c>
      <c r="D10" s="5">
        <v>60.1</v>
      </c>
      <c r="E10" s="5">
        <f>(C10+D10)/2</f>
        <v>58.6</v>
      </c>
      <c r="F10" s="5">
        <f>(D10-C10)/2</f>
        <v>1.5</v>
      </c>
      <c r="G10" s="5">
        <v>2.4</v>
      </c>
      <c r="H10" s="5">
        <v>2.8</v>
      </c>
      <c r="I10" s="5">
        <f>(G10+H10)/2</f>
        <v>2.5999999999999996</v>
      </c>
      <c r="J10" s="5">
        <f>ABS(H10-G10)/2</f>
        <v>0.19999999999999996</v>
      </c>
      <c r="K10" s="5">
        <f t="shared" si="0"/>
        <v>1.1304347826086956</v>
      </c>
      <c r="L10" s="5">
        <f t="shared" si="1"/>
        <v>0.13610586011342155</v>
      </c>
      <c r="M10" s="5">
        <f t="shared" si="2"/>
        <v>0.88461538461538469</v>
      </c>
      <c r="N10" s="5">
        <f t="shared" si="3"/>
        <v>0.10650887573964499</v>
      </c>
      <c r="P10">
        <f t="shared" si="4"/>
        <v>10.384615384615385</v>
      </c>
      <c r="Q10">
        <f t="shared" si="5"/>
        <v>1</v>
      </c>
    </row>
    <row r="11" spans="1:22" x14ac:dyDescent="0.3">
      <c r="A11">
        <v>0.5</v>
      </c>
      <c r="B11" s="5">
        <v>18</v>
      </c>
      <c r="C11" s="5">
        <v>57.8</v>
      </c>
      <c r="D11" s="5">
        <v>61.5</v>
      </c>
      <c r="E11" s="5">
        <f>(C11+D11)/2</f>
        <v>59.65</v>
      </c>
      <c r="F11" s="5">
        <f>(D11-C11)/2</f>
        <v>1.8500000000000014</v>
      </c>
      <c r="G11" s="5">
        <v>2.4</v>
      </c>
      <c r="H11" s="5">
        <v>3.1</v>
      </c>
      <c r="I11" s="5">
        <f>(G11+H11)/2</f>
        <v>2.75</v>
      </c>
      <c r="J11" s="5">
        <f>ABS(H11-G11)/2</f>
        <v>0.35000000000000009</v>
      </c>
      <c r="K11" s="5">
        <f t="shared" si="0"/>
        <v>1.1956521739130437</v>
      </c>
      <c r="L11" s="5">
        <f t="shared" si="1"/>
        <v>0.20415879017013241</v>
      </c>
      <c r="M11" s="5">
        <f t="shared" si="2"/>
        <v>0.83636363636363631</v>
      </c>
      <c r="N11" s="5">
        <f t="shared" si="3"/>
        <v>0.14280991735537193</v>
      </c>
      <c r="P11">
        <f t="shared" si="4"/>
        <v>10.332533013205282</v>
      </c>
      <c r="Q11">
        <f t="shared" si="5"/>
        <v>1.1111111111111112</v>
      </c>
    </row>
    <row r="12" spans="1:22" x14ac:dyDescent="0.3">
      <c r="B12" s="5">
        <v>19</v>
      </c>
      <c r="C12" s="5">
        <v>59.6</v>
      </c>
      <c r="D12" s="5">
        <v>61.9</v>
      </c>
      <c r="E12" s="5">
        <f>(C12+D12)/2</f>
        <v>60.75</v>
      </c>
      <c r="F12" s="5">
        <f>(D12-C12)/2</f>
        <v>1.1499999999999986</v>
      </c>
      <c r="G12" s="5">
        <v>2.9</v>
      </c>
      <c r="H12" s="5">
        <v>3.3</v>
      </c>
      <c r="I12" s="5">
        <f>(G12+H12)/2</f>
        <v>3.0999999999999996</v>
      </c>
      <c r="J12" s="5">
        <f>ABS(H12-G12)/2</f>
        <v>0.19999999999999996</v>
      </c>
      <c r="K12" s="5">
        <f t="shared" si="0"/>
        <v>1.3478260869565217</v>
      </c>
      <c r="L12" s="5">
        <f t="shared" si="1"/>
        <v>0.14555765595463138</v>
      </c>
      <c r="M12" s="5">
        <f t="shared" si="2"/>
        <v>0.74193548387096775</v>
      </c>
      <c r="N12" s="5">
        <f t="shared" si="3"/>
        <v>8.0124869927159212E-2</v>
      </c>
      <c r="P12">
        <f t="shared" si="4"/>
        <v>10.239520958083833</v>
      </c>
      <c r="Q12">
        <f t="shared" si="5"/>
        <v>1.25</v>
      </c>
    </row>
    <row r="13" spans="1:22" x14ac:dyDescent="0.3">
      <c r="B13" s="5">
        <v>20</v>
      </c>
      <c r="C13" s="5">
        <v>61.9</v>
      </c>
      <c r="D13" s="5">
        <v>64.3</v>
      </c>
      <c r="E13" s="5">
        <f>(C13+D13)/2</f>
        <v>63.099999999999994</v>
      </c>
      <c r="F13" s="5">
        <f>(D13-C13)/2</f>
        <v>1.1999999999999993</v>
      </c>
      <c r="G13" s="5">
        <v>3.3</v>
      </c>
      <c r="H13" s="5">
        <v>3.9</v>
      </c>
      <c r="I13" s="5">
        <f>(G13+H13)/2</f>
        <v>3.5999999999999996</v>
      </c>
      <c r="J13" s="5">
        <f>ABS(H13-G13)/2</f>
        <v>0.30000000000000004</v>
      </c>
      <c r="K13" s="5">
        <f t="shared" si="0"/>
        <v>1.5652173913043479</v>
      </c>
      <c r="L13" s="5">
        <f t="shared" si="1"/>
        <v>0.19848771266540649</v>
      </c>
      <c r="M13" s="5">
        <f t="shared" si="2"/>
        <v>0.63888888888888895</v>
      </c>
      <c r="N13" s="5">
        <f t="shared" si="3"/>
        <v>8.1018518518518545E-2</v>
      </c>
      <c r="P13">
        <f t="shared" si="4"/>
        <v>10.294663573085847</v>
      </c>
      <c r="Q13">
        <f t="shared" si="5"/>
        <v>1.4285714285714286</v>
      </c>
    </row>
    <row r="14" spans="1:22" x14ac:dyDescent="0.3">
      <c r="B14" s="5">
        <v>21</v>
      </c>
      <c r="C14" s="5">
        <v>65.3</v>
      </c>
      <c r="D14" s="5">
        <v>66.8</v>
      </c>
      <c r="E14" s="5">
        <f>(C14+D14)/2</f>
        <v>66.05</v>
      </c>
      <c r="F14" s="5">
        <f>(D14-C14)/2</f>
        <v>0.75</v>
      </c>
      <c r="G14" s="5">
        <v>4.0999999999999996</v>
      </c>
      <c r="H14" s="5">
        <v>4.5</v>
      </c>
      <c r="I14" s="5">
        <f>(G14+H14)/2</f>
        <v>4.3</v>
      </c>
      <c r="J14" s="5">
        <f>ABS(H14-G14)/2</f>
        <v>0.20000000000000018</v>
      </c>
      <c r="K14" s="5">
        <f t="shared" si="0"/>
        <v>1.8695652173913044</v>
      </c>
      <c r="L14" s="5">
        <f t="shared" si="1"/>
        <v>0.16824196597353508</v>
      </c>
      <c r="M14" s="5">
        <f t="shared" si="2"/>
        <v>0.53488372093023251</v>
      </c>
      <c r="N14" s="5">
        <f t="shared" si="3"/>
        <v>4.813412655489456E-2</v>
      </c>
      <c r="P14">
        <f t="shared" si="4"/>
        <v>10.317425083240844</v>
      </c>
      <c r="Q14">
        <f t="shared" si="5"/>
        <v>1.6666666666666667</v>
      </c>
    </row>
    <row r="15" spans="1:22" x14ac:dyDescent="0.3">
      <c r="B15" s="5">
        <v>22</v>
      </c>
      <c r="C15" s="5">
        <v>62.5</v>
      </c>
      <c r="D15" s="5">
        <v>68.599999999999994</v>
      </c>
      <c r="E15" s="5">
        <f>(D15+C15)/2</f>
        <v>65.55</v>
      </c>
      <c r="F15" s="5">
        <f>(D15-C15)/2</f>
        <v>3.0499999999999972</v>
      </c>
      <c r="G15" s="5">
        <v>4.3</v>
      </c>
      <c r="H15" s="5">
        <v>5.7</v>
      </c>
      <c r="I15" s="5">
        <f>(G15+H15)/2</f>
        <v>5</v>
      </c>
      <c r="J15" s="5">
        <f>ABS(H15-G15)/2</f>
        <v>0.70000000000000018</v>
      </c>
      <c r="K15" s="5">
        <f t="shared" si="0"/>
        <v>2.1739130434782612</v>
      </c>
      <c r="L15" s="5">
        <f t="shared" si="1"/>
        <v>0.39886578449905497</v>
      </c>
      <c r="M15" s="5">
        <f t="shared" si="2"/>
        <v>0.45999999999999996</v>
      </c>
      <c r="N15" s="5">
        <f t="shared" si="3"/>
        <v>8.4400000000000017E-2</v>
      </c>
      <c r="P15">
        <f t="shared" si="4"/>
        <v>9.8335246842709534</v>
      </c>
      <c r="Q15">
        <f t="shared" si="5"/>
        <v>2</v>
      </c>
    </row>
    <row r="16" spans="1:22" x14ac:dyDescent="0.3">
      <c r="A16" s="9"/>
      <c r="B16" s="5">
        <v>23</v>
      </c>
      <c r="C16" s="5">
        <v>76</v>
      </c>
      <c r="D16" s="5">
        <v>80.8</v>
      </c>
      <c r="E16" s="5">
        <f>(C16+D16)/2</f>
        <v>78.400000000000006</v>
      </c>
      <c r="F16" s="5">
        <f>(D16-C16)/2</f>
        <v>2.3999999999999986</v>
      </c>
      <c r="G16" s="5">
        <v>6.5</v>
      </c>
      <c r="H16" s="5">
        <v>7.6</v>
      </c>
      <c r="I16" s="5">
        <f>(G16+H16)/2</f>
        <v>7.05</v>
      </c>
      <c r="J16" s="5">
        <f>ABS(H16-G16)/2</f>
        <v>0.54999999999999982</v>
      </c>
      <c r="K16" s="5">
        <f t="shared" si="0"/>
        <v>3.0652173913043481</v>
      </c>
      <c r="L16" s="5">
        <f t="shared" si="1"/>
        <v>0.37240075614366724</v>
      </c>
      <c r="M16" s="5">
        <f t="shared" si="2"/>
        <v>0.32624113475177302</v>
      </c>
      <c r="N16" s="5">
        <f t="shared" si="3"/>
        <v>3.9635833207585118E-2</v>
      </c>
      <c r="P16">
        <f t="shared" si="4"/>
        <v>10.462093862815886</v>
      </c>
      <c r="Q16">
        <f t="shared" si="5"/>
        <v>2.5</v>
      </c>
    </row>
    <row r="17" spans="2:17" ht="15" thickBot="1" x14ac:dyDescent="0.35">
      <c r="B17" s="2"/>
      <c r="C17" s="2"/>
      <c r="D17" s="2"/>
      <c r="E17" s="2"/>
      <c r="F17" s="2"/>
      <c r="G17" s="2"/>
      <c r="H17" s="2"/>
      <c r="I17" s="2"/>
      <c r="J17" s="2"/>
      <c r="K17" s="5">
        <f t="shared" si="0"/>
        <v>0</v>
      </c>
      <c r="L17" s="5" t="e">
        <f t="shared" si="1"/>
        <v>#DIV/0!</v>
      </c>
      <c r="M17" s="5" t="e">
        <f t="shared" si="2"/>
        <v>#DIV/0!</v>
      </c>
      <c r="N17" s="5" t="e">
        <f t="shared" si="3"/>
        <v>#DIV/0!</v>
      </c>
      <c r="P17" t="e">
        <f t="shared" ref="P4:P17" si="6">1/(1/($S$2-B17) + 1/(E17-$S$2))</f>
        <v>#DIV/0!</v>
      </c>
      <c r="Q17">
        <f t="shared" ref="Q4:Q17" si="7">(10)/(($S$2-B17)-10)</f>
        <v>0.37037037037037035</v>
      </c>
    </row>
  </sheetData>
  <autoFilter ref="B2:J17" xr:uid="{75991F1F-6BF8-46C0-9228-BAF8D6D591ED}">
    <sortState xmlns:xlrd2="http://schemas.microsoft.com/office/spreadsheetml/2017/richdata2" ref="B3:J17">
      <sortCondition ref="B2:B17"/>
    </sortState>
  </autoFilter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Madonna</dc:creator>
  <cp:lastModifiedBy>MATTEO MARIA RUCCO</cp:lastModifiedBy>
  <dcterms:created xsi:type="dcterms:W3CDTF">2025-04-06T13:17:04Z</dcterms:created>
  <dcterms:modified xsi:type="dcterms:W3CDTF">2025-04-07T17:56:51Z</dcterms:modified>
</cp:coreProperties>
</file>