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\Desktop\labOttica\"/>
    </mc:Choice>
  </mc:AlternateContent>
  <xr:revisionPtr revIDLastSave="0" documentId="8_{EF11BDB4-C562-4176-BA41-5200CD253A53}" xr6:coauthVersionLast="47" xr6:coauthVersionMax="47" xr10:uidLastSave="{00000000-0000-0000-0000-000000000000}"/>
  <bookViews>
    <workbookView xWindow="-108" yWindow="-108" windowWidth="23256" windowHeight="12456" xr2:uid="{36E521AD-8E5A-C242-8206-D75400A5A6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I10" i="2"/>
  <c r="G10" i="2"/>
  <c r="H10" i="2" s="1"/>
  <c r="A17" i="2"/>
  <c r="A16" i="2"/>
  <c r="B16" i="2"/>
  <c r="B17" i="2"/>
  <c r="C17" i="2" s="1"/>
  <c r="D17" i="2" s="1"/>
  <c r="E17" i="2" s="1"/>
  <c r="B15" i="2"/>
  <c r="A15" i="2"/>
  <c r="C13" i="2"/>
  <c r="E14" i="2"/>
  <c r="D14" i="2"/>
  <c r="D13" i="2"/>
  <c r="E13" i="2" s="1"/>
  <c r="C14" i="2"/>
  <c r="C12" i="2"/>
  <c r="B12" i="2"/>
  <c r="A11" i="2"/>
  <c r="C18" i="2"/>
  <c r="D18" i="2" s="1"/>
  <c r="E18" i="2" s="1"/>
  <c r="D12" i="2"/>
  <c r="E12" i="2" s="1"/>
  <c r="C9" i="2"/>
  <c r="D9" i="2" s="1"/>
  <c r="E9" i="2" s="1"/>
  <c r="A4" i="2"/>
  <c r="C4" i="2" s="1"/>
  <c r="G19" i="1"/>
  <c r="H19" i="1" s="1"/>
  <c r="G16" i="1"/>
  <c r="H16" i="1" s="1"/>
  <c r="G7" i="1"/>
  <c r="G4" i="1"/>
  <c r="H4" i="1" s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C7" i="1"/>
  <c r="C8" i="1"/>
  <c r="C9" i="1"/>
  <c r="C10" i="1"/>
  <c r="C11" i="1"/>
  <c r="C12" i="1"/>
  <c r="C13" i="1"/>
  <c r="H7" i="1"/>
  <c r="B8" i="1"/>
  <c r="A8" i="1"/>
  <c r="C5" i="1"/>
  <c r="B5" i="1"/>
  <c r="C6" i="1"/>
  <c r="C4" i="1"/>
  <c r="G4" i="2"/>
  <c r="H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10" i="2"/>
  <c r="D10" i="2" s="1"/>
  <c r="E10" i="2" s="1"/>
  <c r="C11" i="2"/>
  <c r="D11" i="2" s="1"/>
  <c r="E11" i="2" s="1"/>
  <c r="C16" i="2"/>
  <c r="D16" i="2" s="1"/>
  <c r="E16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H13" i="1"/>
  <c r="D4" i="1"/>
  <c r="E4" i="1" s="1"/>
  <c r="C15" i="2" l="1"/>
  <c r="D15" i="2" s="1"/>
  <c r="H7" i="2"/>
  <c r="E15" i="2"/>
  <c r="D4" i="2"/>
  <c r="E4" i="2" s="1"/>
</calcChain>
</file>

<file path=xl/sharedStrings.xml><?xml version="1.0" encoding="utf-8"?>
<sst xmlns="http://schemas.openxmlformats.org/spreadsheetml/2006/main" count="29" uniqueCount="17">
  <si>
    <t>Phi (deg)</t>
  </si>
  <si>
    <t>Alpha (rad)</t>
  </si>
  <si>
    <t>Alpha (deg)</t>
  </si>
  <si>
    <t>Media (deg)</t>
  </si>
  <si>
    <t>Media (rad)</t>
  </si>
  <si>
    <t>DEV camp (deg)</t>
  </si>
  <si>
    <t>Dev camp (rad)</t>
  </si>
  <si>
    <t>Delta Alpha (deg)</t>
  </si>
  <si>
    <t>Delta Alpha (rad)</t>
  </si>
  <si>
    <t>Parte 1 - Primo Metodo per la misura di Alpha</t>
  </si>
  <si>
    <t>Parte 2 - Secondo Metodo per la misura di Alpha</t>
  </si>
  <si>
    <t>Theta 1 (deg)</t>
  </si>
  <si>
    <t>Theta 2 (deg)</t>
  </si>
  <si>
    <t>Delta Goniometro</t>
  </si>
  <si>
    <t>Theta 1</t>
  </si>
  <si>
    <t>Theta 2</t>
  </si>
  <si>
    <t>Sigma Phi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</si>
</sst>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A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BEA4-0CC7-6F45-AAC6-E5113462220F}">
  <dimension ref="A1:H19"/>
  <sheetViews>
    <sheetView tabSelected="1" workbookViewId="0">
      <selection activeCell="B13" sqref="B13"/>
    </sheetView>
  </sheetViews>
  <sheetFormatPr defaultColWidth="11.19921875" defaultRowHeight="15.6" x14ac:dyDescent="0.3"/>
  <cols>
    <col min="4" max="4" width="11.5" customWidth="1"/>
    <col min="5" max="6" width="16" bestFit="1" customWidth="1"/>
    <col min="7" max="7" width="15.5" bestFit="1" customWidth="1"/>
    <col min="8" max="8" width="15.19921875" bestFit="1" customWidth="1"/>
  </cols>
  <sheetData>
    <row r="1" spans="1:8" x14ac:dyDescent="0.3">
      <c r="A1" s="5" t="s">
        <v>9</v>
      </c>
      <c r="B1" s="5"/>
      <c r="C1" s="5"/>
      <c r="D1" s="5"/>
      <c r="E1" s="5"/>
      <c r="F1" s="5"/>
    </row>
    <row r="3" spans="1:8" x14ac:dyDescent="0.3">
      <c r="A3" t="s">
        <v>14</v>
      </c>
      <c r="B3" t="s">
        <v>15</v>
      </c>
      <c r="C3" t="s">
        <v>0</v>
      </c>
      <c r="D3" t="s">
        <v>2</v>
      </c>
      <c r="E3" t="s">
        <v>1</v>
      </c>
      <c r="G3" s="1" t="s">
        <v>16</v>
      </c>
      <c r="H3" s="1" t="s">
        <v>8</v>
      </c>
    </row>
    <row r="4" spans="1:8" x14ac:dyDescent="0.3">
      <c r="A4">
        <v>120.5</v>
      </c>
      <c r="B4">
        <v>241.5</v>
      </c>
      <c r="C4">
        <f>-A4+B4</f>
        <v>121</v>
      </c>
      <c r="D4">
        <f>180-C4</f>
        <v>59</v>
      </c>
      <c r="E4">
        <f>D4*2*3.141/360</f>
        <v>1.02955</v>
      </c>
      <c r="G4" s="1">
        <f>STDEV(C4:C13)</f>
        <v>0.88975652100260927</v>
      </c>
      <c r="H4" s="1">
        <f>G4*2*3.141/360</f>
        <v>1.552625129149553E-2</v>
      </c>
    </row>
    <row r="5" spans="1:8" x14ac:dyDescent="0.3">
      <c r="A5">
        <v>114.5</v>
      </c>
      <c r="B5">
        <f>360-354</f>
        <v>6</v>
      </c>
      <c r="C5">
        <f>+A5+B5</f>
        <v>120.5</v>
      </c>
      <c r="D5">
        <f t="shared" ref="D5:D13" si="0">180-C5</f>
        <v>59.5</v>
      </c>
      <c r="E5">
        <f t="shared" ref="E5:E13" si="1">D5*2*3.141/360</f>
        <v>1.0382750000000001</v>
      </c>
    </row>
    <row r="6" spans="1:8" x14ac:dyDescent="0.3">
      <c r="A6">
        <v>118</v>
      </c>
      <c r="B6">
        <v>238.5</v>
      </c>
      <c r="C6">
        <f t="shared" ref="C6:C13" si="2">-A6+B6</f>
        <v>120.5</v>
      </c>
      <c r="D6">
        <f t="shared" si="0"/>
        <v>59.5</v>
      </c>
      <c r="E6">
        <f t="shared" si="1"/>
        <v>1.0382750000000001</v>
      </c>
      <c r="G6" s="2" t="s">
        <v>3</v>
      </c>
      <c r="H6" s="2" t="s">
        <v>4</v>
      </c>
    </row>
    <row r="7" spans="1:8" x14ac:dyDescent="0.3">
      <c r="A7">
        <v>85.5</v>
      </c>
      <c r="B7">
        <v>203.5</v>
      </c>
      <c r="C7">
        <f t="shared" si="2"/>
        <v>118</v>
      </c>
      <c r="D7">
        <f t="shared" si="0"/>
        <v>62</v>
      </c>
      <c r="E7">
        <f t="shared" si="1"/>
        <v>1.0818999999999999</v>
      </c>
      <c r="G7" s="2">
        <f>AVERAGE(C4:C13)</f>
        <v>120.25</v>
      </c>
      <c r="H7" s="2">
        <f>G7*2*3.141/360</f>
        <v>2.0983624999999999</v>
      </c>
    </row>
    <row r="8" spans="1:8" x14ac:dyDescent="0.3">
      <c r="A8">
        <f>253.5-360</f>
        <v>-106.5</v>
      </c>
      <c r="B8">
        <f>13</f>
        <v>13</v>
      </c>
      <c r="C8">
        <f t="shared" si="2"/>
        <v>119.5</v>
      </c>
      <c r="D8">
        <f t="shared" si="0"/>
        <v>60.5</v>
      </c>
      <c r="E8">
        <f t="shared" si="1"/>
        <v>1.055725</v>
      </c>
    </row>
    <row r="9" spans="1:8" x14ac:dyDescent="0.3">
      <c r="A9">
        <v>43</v>
      </c>
      <c r="B9">
        <v>164</v>
      </c>
      <c r="C9">
        <f t="shared" si="2"/>
        <v>121</v>
      </c>
      <c r="D9">
        <f t="shared" si="0"/>
        <v>59</v>
      </c>
      <c r="E9">
        <f t="shared" si="1"/>
        <v>1.02955</v>
      </c>
    </row>
    <row r="10" spans="1:8" x14ac:dyDescent="0.3">
      <c r="A10">
        <v>36.5</v>
      </c>
      <c r="B10">
        <v>157</v>
      </c>
      <c r="C10">
        <f t="shared" si="2"/>
        <v>120.5</v>
      </c>
      <c r="D10">
        <f t="shared" si="0"/>
        <v>59.5</v>
      </c>
      <c r="E10">
        <f t="shared" si="1"/>
        <v>1.0382750000000001</v>
      </c>
    </row>
    <row r="11" spans="1:8" x14ac:dyDescent="0.3">
      <c r="A11">
        <v>31</v>
      </c>
      <c r="B11">
        <v>151.5</v>
      </c>
      <c r="C11">
        <f t="shared" si="2"/>
        <v>120.5</v>
      </c>
      <c r="D11">
        <f t="shared" si="0"/>
        <v>59.5</v>
      </c>
      <c r="E11">
        <f t="shared" si="1"/>
        <v>1.0382750000000001</v>
      </c>
    </row>
    <row r="12" spans="1:8" x14ac:dyDescent="0.3">
      <c r="A12">
        <v>10</v>
      </c>
      <c r="B12">
        <v>130.5</v>
      </c>
      <c r="C12">
        <f t="shared" si="2"/>
        <v>120.5</v>
      </c>
      <c r="D12">
        <f t="shared" si="0"/>
        <v>59.5</v>
      </c>
      <c r="E12">
        <f t="shared" si="1"/>
        <v>1.0382750000000001</v>
      </c>
      <c r="G12" s="1" t="s">
        <v>7</v>
      </c>
      <c r="H12" s="1" t="s">
        <v>8</v>
      </c>
    </row>
    <row r="13" spans="1:8" x14ac:dyDescent="0.3">
      <c r="A13">
        <v>6</v>
      </c>
      <c r="B13">
        <v>126.5</v>
      </c>
      <c r="C13">
        <f t="shared" si="2"/>
        <v>120.5</v>
      </c>
      <c r="D13">
        <f t="shared" si="0"/>
        <v>59.5</v>
      </c>
      <c r="E13">
        <f t="shared" si="1"/>
        <v>1.0382750000000001</v>
      </c>
      <c r="G13" s="1">
        <v>0.5</v>
      </c>
      <c r="H13" s="1">
        <f>G13*2*3.141/360</f>
        <v>8.7250000000000001E-3</v>
      </c>
    </row>
    <row r="15" spans="1:8" x14ac:dyDescent="0.3">
      <c r="G15" s="2" t="s">
        <v>3</v>
      </c>
      <c r="H15" s="2" t="s">
        <v>4</v>
      </c>
    </row>
    <row r="16" spans="1:8" x14ac:dyDescent="0.3">
      <c r="G16" s="2">
        <f>AVERAGE(D4:D13)</f>
        <v>59.75</v>
      </c>
      <c r="H16" s="2">
        <f>G16*2*3.141/360</f>
        <v>1.0426374999999999</v>
      </c>
    </row>
    <row r="18" spans="7:8" x14ac:dyDescent="0.3">
      <c r="G18" s="3" t="s">
        <v>5</v>
      </c>
      <c r="H18" s="3" t="s">
        <v>6</v>
      </c>
    </row>
    <row r="19" spans="7:8" x14ac:dyDescent="0.3">
      <c r="G19" s="3">
        <f>STDEV(D4:D13)</f>
        <v>0.88975652100260927</v>
      </c>
      <c r="H19" s="3">
        <f>G19*2*3.141/360</f>
        <v>1.552625129149553E-2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3010-28D7-DC42-806E-6C18A1D9D2FD}">
  <dimension ref="A1:I24"/>
  <sheetViews>
    <sheetView workbookViewId="0">
      <selection activeCell="G10" sqref="G10"/>
    </sheetView>
  </sheetViews>
  <sheetFormatPr defaultColWidth="11.19921875" defaultRowHeight="15.6" x14ac:dyDescent="0.3"/>
  <cols>
    <col min="1" max="2" width="12.19921875" bestFit="1" customWidth="1"/>
    <col min="5" max="5" width="15.5" bestFit="1" customWidth="1"/>
    <col min="6" max="6" width="11.796875" customWidth="1"/>
    <col min="7" max="8" width="15.5" bestFit="1" customWidth="1"/>
  </cols>
  <sheetData>
    <row r="1" spans="1:9" x14ac:dyDescent="0.3">
      <c r="A1" s="5" t="s">
        <v>10</v>
      </c>
      <c r="B1" s="5"/>
      <c r="C1" s="5"/>
      <c r="D1" s="5"/>
      <c r="E1" s="5"/>
      <c r="F1" s="5"/>
      <c r="G1" s="5"/>
      <c r="H1" s="5"/>
    </row>
    <row r="3" spans="1:9" x14ac:dyDescent="0.3">
      <c r="A3" t="s">
        <v>11</v>
      </c>
      <c r="B3" t="s">
        <v>12</v>
      </c>
      <c r="C3" t="s">
        <v>0</v>
      </c>
      <c r="D3" t="s">
        <v>2</v>
      </c>
      <c r="E3" t="s">
        <v>1</v>
      </c>
      <c r="G3" s="1" t="s">
        <v>7</v>
      </c>
      <c r="H3" s="1" t="s">
        <v>8</v>
      </c>
    </row>
    <row r="4" spans="1:9" x14ac:dyDescent="0.3">
      <c r="A4">
        <f>258-360</f>
        <v>-102</v>
      </c>
      <c r="B4">
        <v>18</v>
      </c>
      <c r="C4">
        <f>B4-A4</f>
        <v>120</v>
      </c>
      <c r="D4">
        <f>C4/2</f>
        <v>60</v>
      </c>
      <c r="E4">
        <f>D4*2*3.141/360</f>
        <v>1.0470000000000002</v>
      </c>
      <c r="G4" s="1">
        <f>G13</f>
        <v>0.5</v>
      </c>
      <c r="H4" s="1">
        <f>G4*2*3.141/360</f>
        <v>8.7250000000000001E-3</v>
      </c>
    </row>
    <row r="5" spans="1:9" x14ac:dyDescent="0.3">
      <c r="A5">
        <v>207</v>
      </c>
      <c r="B5">
        <v>328</v>
      </c>
      <c r="C5">
        <f t="shared" ref="C5:C24" si="0">B5-A5</f>
        <v>121</v>
      </c>
      <c r="D5">
        <f t="shared" ref="D5:D24" si="1">C5/2</f>
        <v>60.5</v>
      </c>
      <c r="E5">
        <f t="shared" ref="E5:E24" si="2">D5*2*3.141/360</f>
        <v>1.055725</v>
      </c>
    </row>
    <row r="6" spans="1:9" x14ac:dyDescent="0.3">
      <c r="A6">
        <v>123.5</v>
      </c>
      <c r="B6">
        <v>243.5</v>
      </c>
      <c r="C6">
        <f t="shared" si="0"/>
        <v>120</v>
      </c>
      <c r="D6">
        <f t="shared" si="1"/>
        <v>60</v>
      </c>
      <c r="E6">
        <f t="shared" si="2"/>
        <v>1.0470000000000002</v>
      </c>
      <c r="G6" s="2" t="s">
        <v>3</v>
      </c>
      <c r="H6" s="2" t="s">
        <v>4</v>
      </c>
    </row>
    <row r="7" spans="1:9" x14ac:dyDescent="0.3">
      <c r="A7">
        <v>111</v>
      </c>
      <c r="B7">
        <v>232</v>
      </c>
      <c r="C7">
        <f t="shared" si="0"/>
        <v>121</v>
      </c>
      <c r="D7">
        <f t="shared" si="1"/>
        <v>60.5</v>
      </c>
      <c r="E7">
        <f t="shared" si="2"/>
        <v>1.055725</v>
      </c>
      <c r="G7" s="2">
        <f>AVERAGE(D4:D13)</f>
        <v>60.125</v>
      </c>
      <c r="H7" s="2">
        <f>G7*2*3.141/360</f>
        <v>1.04918125</v>
      </c>
    </row>
    <row r="8" spans="1:9" x14ac:dyDescent="0.3">
      <c r="A8">
        <v>188</v>
      </c>
      <c r="B8">
        <v>308</v>
      </c>
      <c r="C8">
        <f t="shared" si="0"/>
        <v>120</v>
      </c>
      <c r="D8">
        <f t="shared" si="1"/>
        <v>60</v>
      </c>
      <c r="E8">
        <f t="shared" si="2"/>
        <v>1.0470000000000002</v>
      </c>
    </row>
    <row r="9" spans="1:9" x14ac:dyDescent="0.3">
      <c r="A9">
        <v>355.5</v>
      </c>
      <c r="B9">
        <v>237.5</v>
      </c>
      <c r="C9">
        <f>-B9+A9</f>
        <v>118</v>
      </c>
      <c r="D9">
        <f t="shared" si="1"/>
        <v>59</v>
      </c>
      <c r="E9">
        <f t="shared" si="2"/>
        <v>1.02955</v>
      </c>
      <c r="G9" s="3" t="s">
        <v>5</v>
      </c>
      <c r="H9" s="3" t="s">
        <v>6</v>
      </c>
    </row>
    <row r="10" spans="1:9" x14ac:dyDescent="0.3">
      <c r="A10">
        <v>156.5</v>
      </c>
      <c r="B10">
        <v>277.5</v>
      </c>
      <c r="C10">
        <f t="shared" si="0"/>
        <v>121</v>
      </c>
      <c r="D10">
        <f t="shared" si="1"/>
        <v>60.5</v>
      </c>
      <c r="E10">
        <f t="shared" si="2"/>
        <v>1.055725</v>
      </c>
      <c r="G10" s="3">
        <f>STDEV(D4:D13)</f>
        <v>0.46022337571613586</v>
      </c>
      <c r="H10" s="3">
        <f>G10*2*3.141/360</f>
        <v>8.0308979062465712E-3</v>
      </c>
      <c r="I10">
        <f>STDEV(C4:C13)</f>
        <v>0.92044675143227173</v>
      </c>
    </row>
    <row r="11" spans="1:9" x14ac:dyDescent="0.3">
      <c r="A11">
        <f>346.5-360</f>
        <v>-13.5</v>
      </c>
      <c r="B11">
        <v>107.5</v>
      </c>
      <c r="C11">
        <f>B11-A11</f>
        <v>121</v>
      </c>
      <c r="D11">
        <f t="shared" si="1"/>
        <v>60.5</v>
      </c>
      <c r="E11">
        <f t="shared" si="2"/>
        <v>1.055725</v>
      </c>
    </row>
    <row r="12" spans="1:9" x14ac:dyDescent="0.3">
      <c r="A12">
        <v>97.5</v>
      </c>
      <c r="B12">
        <f>337.5-360</f>
        <v>-22.5</v>
      </c>
      <c r="C12">
        <f>-B12+A12</f>
        <v>120</v>
      </c>
      <c r="D12">
        <f t="shared" si="1"/>
        <v>60</v>
      </c>
      <c r="E12">
        <f t="shared" si="2"/>
        <v>1.0470000000000002</v>
      </c>
      <c r="G12" s="4" t="s">
        <v>13</v>
      </c>
    </row>
    <row r="13" spans="1:9" x14ac:dyDescent="0.3">
      <c r="A13">
        <v>54</v>
      </c>
      <c r="B13">
        <v>174.5</v>
      </c>
      <c r="C13">
        <f>+B13-A13</f>
        <v>120.5</v>
      </c>
      <c r="D13">
        <f t="shared" si="1"/>
        <v>60.25</v>
      </c>
      <c r="E13">
        <f t="shared" si="2"/>
        <v>1.0513625</v>
      </c>
      <c r="G13" s="4">
        <v>0.5</v>
      </c>
    </row>
    <row r="14" spans="1:9" x14ac:dyDescent="0.3">
      <c r="C14">
        <f t="shared" ref="C14" si="3">-B14+A14</f>
        <v>0</v>
      </c>
      <c r="D14">
        <f t="shared" si="1"/>
        <v>0</v>
      </c>
      <c r="E14">
        <f t="shared" si="2"/>
        <v>0</v>
      </c>
    </row>
    <row r="15" spans="1:9" x14ac:dyDescent="0.3">
      <c r="A15">
        <f>A11+100</f>
        <v>86.5</v>
      </c>
      <c r="B15">
        <f>B11+100</f>
        <v>207.5</v>
      </c>
      <c r="C15">
        <f t="shared" si="0"/>
        <v>121</v>
      </c>
      <c r="D15">
        <f t="shared" si="1"/>
        <v>60.5</v>
      </c>
      <c r="E15">
        <f t="shared" si="2"/>
        <v>1.055725</v>
      </c>
    </row>
    <row r="16" spans="1:9" x14ac:dyDescent="0.3">
      <c r="A16">
        <f t="shared" ref="A16:B16" si="4">A12+100</f>
        <v>197.5</v>
      </c>
      <c r="B16">
        <f t="shared" si="4"/>
        <v>77.5</v>
      </c>
      <c r="C16">
        <f t="shared" si="0"/>
        <v>-120</v>
      </c>
      <c r="D16">
        <f t="shared" si="1"/>
        <v>-60</v>
      </c>
      <c r="E16">
        <f t="shared" si="2"/>
        <v>-1.0470000000000002</v>
      </c>
    </row>
    <row r="17" spans="1:5" x14ac:dyDescent="0.3">
      <c r="A17">
        <f>A13+100</f>
        <v>154</v>
      </c>
      <c r="B17">
        <f t="shared" ref="A17:B17" si="5">B13+100</f>
        <v>274.5</v>
      </c>
      <c r="C17">
        <f t="shared" si="0"/>
        <v>120.5</v>
      </c>
      <c r="D17">
        <f t="shared" si="1"/>
        <v>60.25</v>
      </c>
      <c r="E17">
        <f t="shared" si="2"/>
        <v>1.0513625</v>
      </c>
    </row>
    <row r="18" spans="1:5" x14ac:dyDescent="0.3">
      <c r="A18">
        <v>54.25</v>
      </c>
      <c r="B18">
        <v>174.5</v>
      </c>
      <c r="C18">
        <f>B18-A18</f>
        <v>120.25</v>
      </c>
      <c r="D18">
        <f>C18/2</f>
        <v>60.125</v>
      </c>
      <c r="E18">
        <f>D18*2*3.141/360</f>
        <v>1.04918125</v>
      </c>
    </row>
    <row r="19" spans="1:5" x14ac:dyDescent="0.3">
      <c r="C19">
        <f t="shared" si="0"/>
        <v>0</v>
      </c>
      <c r="D19">
        <f t="shared" si="1"/>
        <v>0</v>
      </c>
      <c r="E19">
        <f t="shared" si="2"/>
        <v>0</v>
      </c>
    </row>
    <row r="20" spans="1:5" x14ac:dyDescent="0.3"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3"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3"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3"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3">
      <c r="C24">
        <f t="shared" si="0"/>
        <v>0</v>
      </c>
      <c r="D24">
        <f t="shared" si="1"/>
        <v>0</v>
      </c>
      <c r="E24">
        <f t="shared" si="2"/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Mingione</dc:creator>
  <cp:lastModifiedBy>MATTEO MARIA RUCCO</cp:lastModifiedBy>
  <dcterms:created xsi:type="dcterms:W3CDTF">2025-03-16T21:35:13Z</dcterms:created>
  <dcterms:modified xsi:type="dcterms:W3CDTF">2025-03-17T17:02:12Z</dcterms:modified>
</cp:coreProperties>
</file>