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ctor Lima\Desktop\Estatistica\"/>
    </mc:Choice>
  </mc:AlternateContent>
  <xr:revisionPtr revIDLastSave="0" documentId="13_ncr:1_{272F53E7-F1DF-4B51-B006-AE445D51D85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ilha1" sheetId="1" r:id="rId1"/>
    <sheet name="Planilh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A25" i="2"/>
  <c r="C52" i="1"/>
  <c r="I51" i="1"/>
  <c r="H50" i="1"/>
  <c r="C35" i="1"/>
  <c r="K33" i="1"/>
  <c r="C20" i="1"/>
  <c r="C18" i="1"/>
  <c r="I16" i="1"/>
  <c r="F5" i="1"/>
  <c r="C37" i="1" s="1"/>
  <c r="F4" i="1"/>
  <c r="C55" i="1" s="1"/>
  <c r="C32" i="1" l="1"/>
  <c r="C21" i="1"/>
  <c r="H21" i="1" s="1"/>
  <c r="H22" i="1" s="1"/>
  <c r="C33" i="1"/>
  <c r="C54" i="1"/>
  <c r="C15" i="1"/>
  <c r="C49" i="1"/>
  <c r="H57" i="1" s="1"/>
  <c r="H58" i="1" s="1"/>
  <c r="K51" i="1"/>
  <c r="C16" i="1"/>
  <c r="C38" i="1"/>
  <c r="H38" i="1" s="1"/>
  <c r="H39" i="1" s="1"/>
  <c r="C50" i="1"/>
  <c r="H53" i="1" s="1"/>
  <c r="I55" i="1" s="1"/>
  <c r="H54" i="1" l="1"/>
  <c r="K55" i="1" s="1"/>
  <c r="H18" i="1"/>
  <c r="I19" i="1" s="1"/>
  <c r="H35" i="1"/>
  <c r="K36" i="1" s="1"/>
</calcChain>
</file>

<file path=xl/sharedStrings.xml><?xml version="1.0" encoding="utf-8"?>
<sst xmlns="http://schemas.openxmlformats.org/spreadsheetml/2006/main" count="161" uniqueCount="77">
  <si>
    <t>COMPLETAR AS CÉLULAS QUE ESTÃO COM PREENCHIMENTO NA COR VERMELHA PARA OBSERVAR OS RESULTADOS</t>
  </si>
  <si>
    <t>1.o ALGARISMO DO RM (ESQUERDA PARA DIREITA)</t>
  </si>
  <si>
    <t>R =</t>
  </si>
  <si>
    <t>2.o ALGARISMO DO RM (ESQUERDA PARA DIREITA)</t>
  </si>
  <si>
    <t>S =</t>
  </si>
  <si>
    <t>3.o ALGARISMO DO RM (ESQUERDA PARA DIREITA)</t>
  </si>
  <si>
    <t>4.o ALGARISMO DO RM (ESQUERDA PARA DIREITA)</t>
  </si>
  <si>
    <t>5.o ALGARISMO DO RM (ESQUERDA PARA DIREITA)</t>
  </si>
  <si>
    <t>QUESTÃO 1</t>
  </si>
  <si>
    <t>DADOS DO PROBLEMA</t>
  </si>
  <si>
    <t>RESPOSTAS</t>
  </si>
  <si>
    <t>UI</t>
  </si>
  <si>
    <t>a)</t>
  </si>
  <si>
    <t>b)</t>
  </si>
  <si>
    <t>]</t>
  </si>
  <si>
    <t>Nível de Confiança = NC =</t>
  </si>
  <si>
    <t>Nível de Significância = NS =</t>
  </si>
  <si>
    <t>c)</t>
  </si>
  <si>
    <t>d)</t>
  </si>
  <si>
    <t>IC =</t>
  </si>
  <si>
    <t xml:space="preserve">Número de Elementos da Amostra = n = </t>
  </si>
  <si>
    <t>Média Amostral  =</t>
  </si>
  <si>
    <t>e)</t>
  </si>
  <si>
    <t>f)</t>
  </si>
  <si>
    <t>Problemática:</t>
  </si>
  <si>
    <t>g)</t>
  </si>
  <si>
    <t>QUESTÃO 2</t>
  </si>
  <si>
    <t>mcg</t>
  </si>
  <si>
    <t xml:space="preserve"> - ¥   ;</t>
  </si>
  <si>
    <t>[</t>
  </si>
  <si>
    <t>QUESTÃO 3</t>
  </si>
  <si>
    <t>;</t>
  </si>
  <si>
    <t>h)</t>
  </si>
  <si>
    <t>i)</t>
  </si>
  <si>
    <t>Massa média populacional, divulgada na embalagem do produto</t>
  </si>
  <si>
    <t xml:space="preserve">P = </t>
  </si>
  <si>
    <t>R</t>
  </si>
  <si>
    <t>g</t>
  </si>
  <si>
    <t>(gramas)</t>
  </si>
  <si>
    <t>Desvio Padrão Populacional</t>
  </si>
  <si>
    <t>D =</t>
  </si>
  <si>
    <t>0,05.R</t>
  </si>
  <si>
    <t xml:space="preserve">Nível de Confiança </t>
  </si>
  <si>
    <t>C =</t>
  </si>
  <si>
    <t>98 - B</t>
  </si>
  <si>
    <t>%</t>
  </si>
  <si>
    <t>Número de elementos da amostra</t>
  </si>
  <si>
    <t>n =</t>
  </si>
  <si>
    <t>S</t>
  </si>
  <si>
    <t xml:space="preserve">Média amostral = </t>
  </si>
  <si>
    <t xml:space="preserve">A = </t>
  </si>
  <si>
    <t>0,98.R</t>
  </si>
  <si>
    <t>Verificar se a empresa deve ser multada por comercializar produto com massa abaixo do especificado.</t>
  </si>
  <si>
    <t>Valor de Z mínimo</t>
  </si>
  <si>
    <t>Intervalo de confiança na escala normal reduzida</t>
  </si>
  <si>
    <t>Valor de Z máximo</t>
  </si>
  <si>
    <t>Valor da massa mínima</t>
  </si>
  <si>
    <t>Intervalo de confiança</t>
  </si>
  <si>
    <t>Valor do Z teste</t>
  </si>
  <si>
    <t>Valor da massa máxima</t>
  </si>
  <si>
    <t>Valor da massa teste</t>
  </si>
  <si>
    <t>Conclusão</t>
  </si>
  <si>
    <r>
      <t xml:space="preserve">Média Populacional =  </t>
    </r>
    <r>
      <rPr>
        <sz val="11"/>
        <rFont val="Symbol"/>
        <family val="1"/>
        <charset val="2"/>
      </rPr>
      <t>m</t>
    </r>
    <r>
      <rPr>
        <sz val="11"/>
        <rFont val="Calibri"/>
        <family val="2"/>
      </rPr>
      <t xml:space="preserve">  =</t>
    </r>
  </si>
  <si>
    <r>
      <t>Z</t>
    </r>
    <r>
      <rPr>
        <b/>
        <vertAlign val="subscript"/>
        <sz val="11"/>
        <rFont val="Calibri"/>
        <family val="2"/>
      </rPr>
      <t>mín</t>
    </r>
    <r>
      <rPr>
        <b/>
        <sz val="11"/>
        <rFont val="Calibri"/>
        <family val="2"/>
      </rPr>
      <t xml:space="preserve"> =</t>
    </r>
  </si>
  <si>
    <r>
      <t xml:space="preserve">Desvio Padrão =  </t>
    </r>
    <r>
      <rPr>
        <sz val="11"/>
        <rFont val="Symbol"/>
        <family val="1"/>
        <charset val="2"/>
      </rPr>
      <t xml:space="preserve">s </t>
    </r>
    <r>
      <rPr>
        <sz val="11"/>
        <rFont val="Calibri"/>
        <family val="2"/>
      </rPr>
      <t xml:space="preserve"> =</t>
    </r>
  </si>
  <si>
    <r>
      <t>IC</t>
    </r>
    <r>
      <rPr>
        <b/>
        <vertAlign val="subscript"/>
        <sz val="11"/>
        <rFont val="Calibri"/>
        <family val="2"/>
      </rPr>
      <t>Z</t>
    </r>
    <r>
      <rPr>
        <b/>
        <sz val="11"/>
        <rFont val="Calibri"/>
        <family val="2"/>
      </rPr>
      <t xml:space="preserve"> =</t>
    </r>
  </si>
  <si>
    <r>
      <t xml:space="preserve">;      + </t>
    </r>
    <r>
      <rPr>
        <b/>
        <sz val="11"/>
        <rFont val="Symbol"/>
        <family val="1"/>
        <charset val="2"/>
      </rPr>
      <t>¥</t>
    </r>
    <r>
      <rPr>
        <b/>
        <sz val="11"/>
        <rFont val="Calibri"/>
        <family val="2"/>
      </rPr>
      <t xml:space="preserve"> [</t>
    </r>
  </si>
  <si>
    <r>
      <t>M</t>
    </r>
    <r>
      <rPr>
        <b/>
        <vertAlign val="subscript"/>
        <sz val="11"/>
        <rFont val="Calibri"/>
        <family val="2"/>
      </rPr>
      <t>mín</t>
    </r>
    <r>
      <rPr>
        <b/>
        <sz val="11"/>
        <rFont val="Calibri"/>
        <family val="2"/>
      </rPr>
      <t xml:space="preserve"> =</t>
    </r>
  </si>
  <si>
    <r>
      <t>Z</t>
    </r>
    <r>
      <rPr>
        <b/>
        <vertAlign val="subscript"/>
        <sz val="11"/>
        <rFont val="Calibri"/>
        <family val="2"/>
      </rPr>
      <t>teste</t>
    </r>
    <r>
      <rPr>
        <b/>
        <sz val="11"/>
        <rFont val="Calibri"/>
        <family val="2"/>
      </rPr>
      <t xml:space="preserve"> =</t>
    </r>
  </si>
  <si>
    <r>
      <t>M</t>
    </r>
    <r>
      <rPr>
        <b/>
        <vertAlign val="subscript"/>
        <sz val="11"/>
        <rFont val="Calibri"/>
        <family val="2"/>
      </rPr>
      <t>teste</t>
    </r>
    <r>
      <rPr>
        <b/>
        <sz val="11"/>
        <rFont val="Calibri"/>
        <family val="2"/>
      </rPr>
      <t xml:space="preserve"> =</t>
    </r>
  </si>
  <si>
    <r>
      <t xml:space="preserve">Verificar se o fabricante será notificado por vender </t>
    </r>
    <r>
      <rPr>
        <b/>
        <sz val="11"/>
        <rFont val="Calibri"/>
        <family val="2"/>
      </rPr>
      <t>abaixo</t>
    </r>
    <r>
      <rPr>
        <sz val="11"/>
        <rFont val="Calibri"/>
        <family val="2"/>
      </rPr>
      <t xml:space="preserve"> do especificado</t>
    </r>
  </si>
  <si>
    <r>
      <t>Se M</t>
    </r>
    <r>
      <rPr>
        <b/>
        <vertAlign val="subscript"/>
        <sz val="11"/>
        <rFont val="Calibri"/>
        <family val="2"/>
      </rPr>
      <t>teste</t>
    </r>
    <r>
      <rPr>
        <b/>
        <sz val="11"/>
        <rFont val="Calibri"/>
        <family val="2"/>
      </rPr>
      <t xml:space="preserve"> pertencer ao IC, o fabricante não deverá ser notificado.</t>
    </r>
  </si>
  <si>
    <r>
      <t>Se M</t>
    </r>
    <r>
      <rPr>
        <b/>
        <vertAlign val="subscript"/>
        <sz val="11"/>
        <rFont val="Calibri"/>
        <family val="2"/>
      </rPr>
      <t>teste</t>
    </r>
    <r>
      <rPr>
        <b/>
        <sz val="11"/>
        <rFont val="Calibri"/>
        <family val="2"/>
      </rPr>
      <t xml:space="preserve"> não pertencer ao IC, o fabricante deverá ser notificado.</t>
    </r>
  </si>
  <si>
    <r>
      <t>Z</t>
    </r>
    <r>
      <rPr>
        <b/>
        <vertAlign val="subscript"/>
        <sz val="11"/>
        <rFont val="Calibri"/>
        <family val="2"/>
      </rPr>
      <t>máx</t>
    </r>
    <r>
      <rPr>
        <b/>
        <sz val="11"/>
        <rFont val="Calibri"/>
        <family val="2"/>
      </rPr>
      <t xml:space="preserve"> =</t>
    </r>
  </si>
  <si>
    <r>
      <t>M</t>
    </r>
    <r>
      <rPr>
        <b/>
        <vertAlign val="subscript"/>
        <sz val="11"/>
        <rFont val="Calibri"/>
        <family val="2"/>
      </rPr>
      <t>máx</t>
    </r>
    <r>
      <rPr>
        <b/>
        <sz val="11"/>
        <rFont val="Calibri"/>
        <family val="2"/>
      </rPr>
      <t xml:space="preserve"> =</t>
    </r>
  </si>
  <si>
    <r>
      <t xml:space="preserve">Verificar se o fabricante será notificado por vender </t>
    </r>
    <r>
      <rPr>
        <b/>
        <sz val="11"/>
        <rFont val="Calibri"/>
        <family val="2"/>
      </rPr>
      <t>acima</t>
    </r>
    <r>
      <rPr>
        <sz val="11"/>
        <rFont val="Calibri"/>
        <family val="2"/>
      </rPr>
      <t xml:space="preserve"> do especificado</t>
    </r>
  </si>
  <si>
    <r>
      <t xml:space="preserve">Verificar se o fabricante será notificado por vender </t>
    </r>
    <r>
      <rPr>
        <b/>
        <sz val="11"/>
        <rFont val="Calibri"/>
        <family val="2"/>
      </rPr>
      <t>abaixo ou acima</t>
    </r>
    <r>
      <rPr>
        <sz val="11"/>
        <rFont val="Calibri"/>
        <family val="2"/>
      </rPr>
      <t xml:space="preserve"> do especificado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</si>
</sst>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>
    <font>
      <sz val="11"/>
      <name val="Calibri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name val="Symbol"/>
      <family val="1"/>
      <charset val="2"/>
    </font>
    <font>
      <b/>
      <vertAlign val="subscript"/>
      <sz val="11"/>
      <name val="Calibri"/>
      <family val="2"/>
    </font>
    <font>
      <b/>
      <sz val="11"/>
      <name val="Symbol"/>
      <family val="1"/>
      <charset val="2"/>
    </font>
    <font>
      <b/>
      <sz val="11"/>
      <name val="Noto Sans Symbols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4B083"/>
        <bgColor rgb="FFF4B08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/>
    <xf numFmtId="0" fontId="1" fillId="12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4" fillId="13" borderId="1" xfId="0" applyNumberFormat="1" applyFont="1" applyFill="1" applyBorder="1"/>
    <xf numFmtId="2" fontId="4" fillId="13" borderId="1" xfId="0" applyNumberFormat="1" applyFont="1" applyFill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5" fillId="0" borderId="0" xfId="0" applyFont="1" applyAlignment="1"/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" fontId="1" fillId="11" borderId="1" xfId="0" applyNumberFormat="1" applyFont="1" applyFill="1" applyBorder="1"/>
    <xf numFmtId="0" fontId="1" fillId="11" borderId="1" xfId="0" applyFont="1" applyFill="1" applyBorder="1"/>
    <xf numFmtId="0" fontId="2" fillId="12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0" fontId="1" fillId="11" borderId="6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12" borderId="6" xfId="0" applyNumberFormat="1" applyFont="1" applyFill="1" applyBorder="1" applyAlignment="1">
      <alignment horizontal="center"/>
    </xf>
    <xf numFmtId="0" fontId="2" fillId="12" borderId="1" xfId="0" applyFont="1" applyFill="1" applyBorder="1"/>
    <xf numFmtId="4" fontId="2" fillId="12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2" fontId="2" fillId="12" borderId="6" xfId="0" applyNumberFormat="1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9" fillId="1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10</xdr:row>
      <xdr:rowOff>85725</xdr:rowOff>
    </xdr:from>
    <xdr:ext cx="4048125" cy="2686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</xdr:colOff>
      <xdr:row>27</xdr:row>
      <xdr:rowOff>38100</xdr:rowOff>
    </xdr:from>
    <xdr:ext cx="4010025" cy="27622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</xdr:colOff>
      <xdr:row>44</xdr:row>
      <xdr:rowOff>171450</xdr:rowOff>
    </xdr:from>
    <xdr:ext cx="4714875" cy="378142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1"/>
  <sheetViews>
    <sheetView tabSelected="1" workbookViewId="0">
      <selection activeCell="K11" sqref="K11"/>
    </sheetView>
  </sheetViews>
  <sheetFormatPr defaultColWidth="14.453125" defaultRowHeight="15" customHeight="1"/>
  <cols>
    <col min="1" max="1" width="3" style="15" customWidth="1"/>
    <col min="2" max="2" width="40.7265625" style="15" customWidth="1"/>
    <col min="3" max="3" width="13.08984375" style="15" customWidth="1"/>
    <col min="4" max="4" width="8.7265625" style="15" customWidth="1"/>
    <col min="5" max="5" width="5.26953125" style="15" customWidth="1"/>
    <col min="6" max="6" width="5.81640625" style="15" customWidth="1"/>
    <col min="7" max="7" width="16" style="15" customWidth="1"/>
    <col min="8" max="8" width="1.54296875" style="15" customWidth="1"/>
    <col min="9" max="9" width="14" style="15" customWidth="1"/>
    <col min="10" max="10" width="1.7265625" style="15" customWidth="1"/>
    <col min="11" max="11" width="13.7265625" style="15" customWidth="1"/>
    <col min="12" max="12" width="14.08984375" style="15" customWidth="1"/>
    <col min="13" max="14" width="8.7265625" style="15" customWidth="1"/>
    <col min="15" max="15" width="11.26953125" style="15" customWidth="1"/>
    <col min="16" max="16" width="9.453125" style="15" customWidth="1"/>
    <col min="17" max="18" width="8.81640625" style="15" customWidth="1"/>
    <col min="19" max="19" width="11.7265625" style="15" customWidth="1"/>
    <col min="20" max="21" width="8.81640625" style="15" customWidth="1"/>
    <col min="22" max="22" width="12" style="15" customWidth="1"/>
    <col min="23" max="32" width="8.81640625" style="15" customWidth="1"/>
    <col min="33" max="16384" width="14.453125" style="15"/>
  </cols>
  <sheetData>
    <row r="1" spans="1:32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4.25" customHeight="1">
      <c r="A2" s="1"/>
      <c r="B2" s="13" t="s">
        <v>0</v>
      </c>
      <c r="C2" s="16"/>
      <c r="D2" s="16"/>
      <c r="E2" s="16"/>
      <c r="F2" s="16"/>
      <c r="G2" s="16"/>
      <c r="H2" s="16"/>
      <c r="I2" s="1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4.25" customHeight="1">
      <c r="A3" s="1"/>
      <c r="B3" s="3"/>
      <c r="C3" s="3"/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4.25" customHeight="1">
      <c r="A4" s="1"/>
      <c r="B4" s="18" t="s">
        <v>1</v>
      </c>
      <c r="C4" s="19">
        <v>8</v>
      </c>
      <c r="D4" s="3"/>
      <c r="E4" s="20" t="s">
        <v>2</v>
      </c>
      <c r="F4" s="21">
        <f>C4*10000+C5*1000+C6*100+C7*10+C8</f>
        <v>89007</v>
      </c>
      <c r="G4" s="17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4.25" customHeight="1">
      <c r="A5" s="1"/>
      <c r="B5" s="18" t="s">
        <v>3</v>
      </c>
      <c r="C5" s="19">
        <v>9</v>
      </c>
      <c r="D5" s="3"/>
      <c r="E5" s="22" t="s">
        <v>4</v>
      </c>
      <c r="F5" s="23">
        <f>SUM(C4:C8)</f>
        <v>24</v>
      </c>
      <c r="G5" s="17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4.25" customHeight="1">
      <c r="A6" s="1"/>
      <c r="B6" s="18" t="s">
        <v>5</v>
      </c>
      <c r="C6" s="19">
        <v>0</v>
      </c>
      <c r="D6" s="3"/>
      <c r="E6" s="3"/>
      <c r="F6" s="3"/>
      <c r="G6" s="3"/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4.25" customHeight="1">
      <c r="A7" s="1"/>
      <c r="B7" s="18" t="s">
        <v>6</v>
      </c>
      <c r="C7" s="19">
        <v>0</v>
      </c>
      <c r="D7" s="3"/>
      <c r="E7" s="3"/>
      <c r="F7" s="3"/>
      <c r="G7" s="3"/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4.25" customHeight="1">
      <c r="A8" s="1"/>
      <c r="B8" s="18" t="s">
        <v>7</v>
      </c>
      <c r="C8" s="19">
        <v>7</v>
      </c>
      <c r="D8" s="3"/>
      <c r="E8" s="4"/>
      <c r="F8" s="4"/>
      <c r="G8" s="3"/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4.2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4.25" customHeight="1">
      <c r="A10" s="5"/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4.25" customHeight="1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4.25" customHeight="1">
      <c r="A12" s="1"/>
      <c r="B12" s="24" t="s">
        <v>8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4.25" customHeight="1">
      <c r="A13" s="1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4.25" customHeight="1">
      <c r="A14" s="1"/>
      <c r="B14" s="14" t="s">
        <v>9</v>
      </c>
      <c r="C14" s="25"/>
      <c r="D14" s="26"/>
      <c r="E14" s="1"/>
      <c r="F14" s="12" t="s">
        <v>10</v>
      </c>
      <c r="G14" s="25"/>
      <c r="H14" s="25"/>
      <c r="I14" s="25"/>
      <c r="J14" s="25"/>
      <c r="K14" s="25"/>
      <c r="L14" s="25"/>
      <c r="M14" s="25"/>
      <c r="N14" s="2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4.25" customHeight="1">
      <c r="A15" s="1"/>
      <c r="B15" s="28" t="s">
        <v>62</v>
      </c>
      <c r="C15" s="29">
        <f>F4</f>
        <v>89007</v>
      </c>
      <c r="D15" s="30" t="s">
        <v>11</v>
      </c>
      <c r="E15" s="1"/>
      <c r="F15" s="31" t="s">
        <v>12</v>
      </c>
      <c r="G15" s="32" t="s">
        <v>63</v>
      </c>
      <c r="H15" s="33">
        <v>-2.17</v>
      </c>
      <c r="I15" s="25"/>
      <c r="J15" s="25"/>
      <c r="K15" s="26"/>
      <c r="L15" s="6"/>
      <c r="M15" s="6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4.25" customHeight="1">
      <c r="A16" s="1"/>
      <c r="B16" s="34" t="s">
        <v>64</v>
      </c>
      <c r="C16" s="29">
        <f>0.05*F4</f>
        <v>4450.3500000000004</v>
      </c>
      <c r="D16" s="30" t="s">
        <v>11</v>
      </c>
      <c r="E16" s="1"/>
      <c r="F16" s="31" t="s">
        <v>13</v>
      </c>
      <c r="G16" s="32" t="s">
        <v>65</v>
      </c>
      <c r="H16" s="32" t="s">
        <v>14</v>
      </c>
      <c r="I16" s="32">
        <f>H15</f>
        <v>-2.17</v>
      </c>
      <c r="J16" s="32"/>
      <c r="K16" s="32" t="s">
        <v>66</v>
      </c>
      <c r="L16" s="6"/>
      <c r="M16" s="6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4.25" customHeight="1">
      <c r="A17" s="1"/>
      <c r="B17" s="34" t="s">
        <v>15</v>
      </c>
      <c r="C17" s="35">
        <v>0.98499999999999999</v>
      </c>
      <c r="D17" s="26"/>
      <c r="E17" s="1"/>
      <c r="F17" s="36"/>
      <c r="G17" s="37"/>
      <c r="H17" s="37"/>
      <c r="I17" s="38"/>
      <c r="J17" s="38"/>
      <c r="K17" s="3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4.25" customHeight="1">
      <c r="A18" s="1"/>
      <c r="B18" s="34" t="s">
        <v>16</v>
      </c>
      <c r="C18" s="35">
        <f>100%-C17</f>
        <v>1.5000000000000013E-2</v>
      </c>
      <c r="D18" s="26"/>
      <c r="E18" s="1"/>
      <c r="F18" s="31" t="s">
        <v>17</v>
      </c>
      <c r="G18" s="32" t="s">
        <v>67</v>
      </c>
      <c r="H18" s="39">
        <f>H15*C16+C15</f>
        <v>79349.7405</v>
      </c>
      <c r="I18" s="25"/>
      <c r="J18" s="25"/>
      <c r="K18" s="26"/>
      <c r="L18" s="40" t="s">
        <v>11</v>
      </c>
      <c r="M18" s="6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4.25" customHeight="1">
      <c r="A19" s="1"/>
      <c r="B19" s="2"/>
      <c r="C19" s="1"/>
      <c r="D19" s="1"/>
      <c r="E19" s="1"/>
      <c r="F19" s="31" t="s">
        <v>18</v>
      </c>
      <c r="G19" s="32" t="s">
        <v>19</v>
      </c>
      <c r="H19" s="32" t="s">
        <v>14</v>
      </c>
      <c r="I19" s="41">
        <f>H18</f>
        <v>79349.7405</v>
      </c>
      <c r="J19" s="42"/>
      <c r="K19" s="32" t="s">
        <v>66</v>
      </c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4.25" customHeight="1">
      <c r="A20" s="1"/>
      <c r="B20" s="34" t="s">
        <v>20</v>
      </c>
      <c r="C20" s="43">
        <f>F5</f>
        <v>24</v>
      </c>
      <c r="D20" s="26"/>
      <c r="E20" s="1"/>
      <c r="F20" s="36"/>
      <c r="G20" s="37"/>
      <c r="H20" s="37"/>
      <c r="I20" s="38"/>
      <c r="J20" s="38"/>
      <c r="K20" s="3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4.25" customHeight="1">
      <c r="A21" s="1"/>
      <c r="B21" s="34" t="s">
        <v>21</v>
      </c>
      <c r="C21" s="29">
        <f>0.98*F4</f>
        <v>87226.86</v>
      </c>
      <c r="D21" s="30" t="s">
        <v>11</v>
      </c>
      <c r="E21" s="1"/>
      <c r="F21" s="31" t="s">
        <v>22</v>
      </c>
      <c r="G21" s="32" t="s">
        <v>68</v>
      </c>
      <c r="H21" s="44">
        <f>(C21-C15)/(C16/SQRT(C20))</f>
        <v>-1.9595917942265415</v>
      </c>
      <c r="I21" s="25"/>
      <c r="J21" s="25"/>
      <c r="K21" s="26"/>
      <c r="L21" s="6"/>
      <c r="M21" s="6"/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4.25" customHeight="1">
      <c r="A22" s="1"/>
      <c r="B22" s="2"/>
      <c r="C22" s="1"/>
      <c r="D22" s="1"/>
      <c r="E22" s="1"/>
      <c r="F22" s="31" t="s">
        <v>23</v>
      </c>
      <c r="G22" s="32" t="s">
        <v>69</v>
      </c>
      <c r="H22" s="39">
        <f>H21*C16+C15</f>
        <v>80286.13065856391</v>
      </c>
      <c r="I22" s="25"/>
      <c r="J22" s="25"/>
      <c r="K22" s="26"/>
      <c r="L22" s="40" t="s">
        <v>11</v>
      </c>
      <c r="M22" s="6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4.25" customHeight="1">
      <c r="A23" s="1"/>
      <c r="B23" s="45" t="s">
        <v>24</v>
      </c>
      <c r="C23" s="25"/>
      <c r="D23" s="26"/>
      <c r="E23" s="1"/>
      <c r="F23" s="36"/>
      <c r="G23" s="38"/>
      <c r="H23" s="38"/>
      <c r="I23" s="38"/>
      <c r="J23" s="38"/>
      <c r="K23" s="3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4.25" customHeight="1">
      <c r="A24" s="1"/>
      <c r="B24" s="46" t="s">
        <v>70</v>
      </c>
      <c r="C24" s="47"/>
      <c r="D24" s="48"/>
      <c r="E24" s="1"/>
      <c r="F24" s="31" t="s">
        <v>25</v>
      </c>
      <c r="G24" s="40" t="s">
        <v>71</v>
      </c>
      <c r="H24" s="40"/>
      <c r="I24" s="40"/>
      <c r="J24" s="40"/>
      <c r="K24" s="40"/>
      <c r="L24" s="6"/>
      <c r="M24" s="6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4.25" customHeight="1">
      <c r="A25" s="1"/>
      <c r="B25" s="49"/>
      <c r="C25" s="50"/>
      <c r="D25" s="51"/>
      <c r="E25" s="1"/>
      <c r="F25" s="6"/>
      <c r="G25" s="40" t="s">
        <v>72</v>
      </c>
      <c r="H25" s="40"/>
      <c r="I25" s="40"/>
      <c r="J25" s="40"/>
      <c r="K25" s="40"/>
      <c r="L25" s="6"/>
      <c r="M25" s="6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4.2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4.25" customHeight="1">
      <c r="A27" s="5"/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1"/>
      <c r="AE27" s="1"/>
      <c r="AF27" s="1"/>
    </row>
    <row r="28" spans="1:32" ht="14.2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4.25" customHeight="1">
      <c r="A29" s="1"/>
      <c r="B29" s="24" t="s">
        <v>26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4.25" customHeight="1">
      <c r="A30" s="1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4.25" customHeight="1">
      <c r="A31" s="1"/>
      <c r="B31" s="14" t="s">
        <v>9</v>
      </c>
      <c r="C31" s="25"/>
      <c r="D31" s="26"/>
      <c r="E31" s="1"/>
      <c r="F31" s="12" t="s">
        <v>10</v>
      </c>
      <c r="G31" s="25"/>
      <c r="H31" s="25"/>
      <c r="I31" s="25"/>
      <c r="J31" s="25"/>
      <c r="K31" s="25"/>
      <c r="L31" s="25"/>
      <c r="M31" s="25"/>
      <c r="N31" s="2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4.25" customHeight="1">
      <c r="A32" s="1"/>
      <c r="B32" s="28" t="s">
        <v>62</v>
      </c>
      <c r="C32" s="29">
        <f>F4</f>
        <v>89007</v>
      </c>
      <c r="D32" s="30" t="s">
        <v>27</v>
      </c>
      <c r="E32" s="1"/>
      <c r="F32" s="31" t="s">
        <v>12</v>
      </c>
      <c r="G32" s="32" t="s">
        <v>73</v>
      </c>
      <c r="H32" s="33">
        <v>2.33</v>
      </c>
      <c r="I32" s="25"/>
      <c r="J32" s="25"/>
      <c r="K32" s="26"/>
      <c r="L32" s="6"/>
      <c r="M32" s="6"/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4.25" customHeight="1">
      <c r="A33" s="1"/>
      <c r="B33" s="34" t="s">
        <v>64</v>
      </c>
      <c r="C33" s="29">
        <f>0.05*F4</f>
        <v>4450.3500000000004</v>
      </c>
      <c r="D33" s="30" t="s">
        <v>27</v>
      </c>
      <c r="E33" s="1"/>
      <c r="F33" s="31" t="s">
        <v>13</v>
      </c>
      <c r="G33" s="32" t="s">
        <v>65</v>
      </c>
      <c r="H33" s="32" t="s">
        <v>14</v>
      </c>
      <c r="I33" s="52" t="s">
        <v>28</v>
      </c>
      <c r="J33" s="52"/>
      <c r="K33" s="32">
        <f>H32</f>
        <v>2.33</v>
      </c>
      <c r="L33" s="40" t="s">
        <v>29</v>
      </c>
      <c r="M33" s="6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4.25" customHeight="1">
      <c r="A34" s="1"/>
      <c r="B34" s="34" t="s">
        <v>15</v>
      </c>
      <c r="C34" s="35">
        <v>0.99</v>
      </c>
      <c r="D34" s="26"/>
      <c r="E34" s="1"/>
      <c r="F34" s="36"/>
      <c r="G34" s="37"/>
      <c r="H34" s="37"/>
      <c r="I34" s="38"/>
      <c r="J34" s="38"/>
      <c r="K34" s="3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4.25" customHeight="1">
      <c r="A35" s="1"/>
      <c r="B35" s="34" t="s">
        <v>16</v>
      </c>
      <c r="C35" s="35">
        <f>100%-C34</f>
        <v>1.0000000000000009E-2</v>
      </c>
      <c r="D35" s="26"/>
      <c r="E35" s="1"/>
      <c r="F35" s="31" t="s">
        <v>17</v>
      </c>
      <c r="G35" s="32" t="s">
        <v>74</v>
      </c>
      <c r="H35" s="39">
        <f>H32*C33+C32</f>
        <v>99376.315499999997</v>
      </c>
      <c r="I35" s="25"/>
      <c r="J35" s="25"/>
      <c r="K35" s="26"/>
      <c r="L35" s="40" t="s">
        <v>27</v>
      </c>
      <c r="M35" s="6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4.25" customHeight="1">
      <c r="A36" s="1"/>
      <c r="B36" s="2"/>
      <c r="C36" s="1"/>
      <c r="D36" s="1"/>
      <c r="E36" s="1"/>
      <c r="F36" s="31" t="s">
        <v>18</v>
      </c>
      <c r="G36" s="32" t="s">
        <v>19</v>
      </c>
      <c r="H36" s="32" t="s">
        <v>14</v>
      </c>
      <c r="I36" s="52" t="s">
        <v>28</v>
      </c>
      <c r="J36" s="52"/>
      <c r="K36" s="41">
        <f>H35</f>
        <v>99376.315499999997</v>
      </c>
      <c r="L36" s="40" t="s">
        <v>29</v>
      </c>
      <c r="M36" s="6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4.25" customHeight="1">
      <c r="A37" s="1"/>
      <c r="B37" s="34" t="s">
        <v>20</v>
      </c>
      <c r="C37" s="43">
        <f>F5</f>
        <v>24</v>
      </c>
      <c r="D37" s="26"/>
      <c r="E37" s="1"/>
      <c r="F37" s="36"/>
      <c r="G37" s="37"/>
      <c r="H37" s="37"/>
      <c r="I37" s="38"/>
      <c r="J37" s="38"/>
      <c r="K37" s="3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4.25" customHeight="1">
      <c r="A38" s="1"/>
      <c r="B38" s="34" t="s">
        <v>21</v>
      </c>
      <c r="C38" s="29">
        <f>1.03*F4</f>
        <v>91677.21</v>
      </c>
      <c r="D38" s="30" t="s">
        <v>27</v>
      </c>
      <c r="E38" s="1"/>
      <c r="F38" s="31" t="s">
        <v>22</v>
      </c>
      <c r="G38" s="32" t="s">
        <v>68</v>
      </c>
      <c r="H38" s="44">
        <f>(C38-C32)/(C33/SQRT(C37))</f>
        <v>2.93938769133982</v>
      </c>
      <c r="I38" s="25"/>
      <c r="J38" s="25"/>
      <c r="K38" s="26"/>
      <c r="L38" s="6"/>
      <c r="M38" s="6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4.25" customHeight="1">
      <c r="A39" s="1"/>
      <c r="B39" s="2"/>
      <c r="C39" s="1"/>
      <c r="D39" s="1"/>
      <c r="E39" s="1"/>
      <c r="F39" s="31" t="s">
        <v>23</v>
      </c>
      <c r="G39" s="32" t="s">
        <v>69</v>
      </c>
      <c r="H39" s="39">
        <f>H38*C33+C32</f>
        <v>102088.30401215417</v>
      </c>
      <c r="I39" s="25"/>
      <c r="J39" s="25"/>
      <c r="K39" s="26"/>
      <c r="L39" s="40" t="s">
        <v>27</v>
      </c>
      <c r="M39" s="6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4.25" customHeight="1">
      <c r="A40" s="1"/>
      <c r="B40" s="45" t="s">
        <v>24</v>
      </c>
      <c r="C40" s="25"/>
      <c r="D40" s="26"/>
      <c r="E40" s="1"/>
      <c r="F40" s="36"/>
      <c r="G40" s="38"/>
      <c r="H40" s="38"/>
      <c r="I40" s="38"/>
      <c r="J40" s="38"/>
      <c r="K40" s="3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4.25" customHeight="1">
      <c r="A41" s="1"/>
      <c r="B41" s="46" t="s">
        <v>75</v>
      </c>
      <c r="C41" s="47"/>
      <c r="D41" s="48"/>
      <c r="E41" s="1"/>
      <c r="F41" s="31" t="s">
        <v>25</v>
      </c>
      <c r="G41" s="40" t="s">
        <v>71</v>
      </c>
      <c r="H41" s="40"/>
      <c r="I41" s="40"/>
      <c r="J41" s="40"/>
      <c r="K41" s="40"/>
      <c r="L41" s="6"/>
      <c r="M41" s="6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4.25" customHeight="1">
      <c r="A42" s="1"/>
      <c r="B42" s="49"/>
      <c r="C42" s="50"/>
      <c r="D42" s="51"/>
      <c r="E42" s="1"/>
      <c r="F42" s="6"/>
      <c r="G42" s="40" t="s">
        <v>72</v>
      </c>
      <c r="H42" s="40"/>
      <c r="I42" s="40"/>
      <c r="J42" s="40"/>
      <c r="K42" s="40"/>
      <c r="L42" s="6"/>
      <c r="M42" s="6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4.2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4.25" customHeight="1">
      <c r="A44" s="5"/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1"/>
      <c r="AE44" s="1"/>
      <c r="AF44" s="1"/>
    </row>
    <row r="45" spans="1:32" ht="14.2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4.25" customHeight="1">
      <c r="A46" s="1"/>
      <c r="B46" s="24" t="s">
        <v>30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4.25" customHeight="1">
      <c r="A47" s="1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4.25" customHeight="1">
      <c r="A48" s="1"/>
      <c r="B48" s="14" t="s">
        <v>9</v>
      </c>
      <c r="C48" s="25"/>
      <c r="D48" s="26"/>
      <c r="E48" s="1"/>
      <c r="F48" s="12" t="s">
        <v>10</v>
      </c>
      <c r="G48" s="25"/>
      <c r="H48" s="25"/>
      <c r="I48" s="25"/>
      <c r="J48" s="25"/>
      <c r="K48" s="25"/>
      <c r="L48" s="25"/>
      <c r="M48" s="25"/>
      <c r="N48" s="2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4.25" customHeight="1">
      <c r="A49" s="1"/>
      <c r="B49" s="28" t="s">
        <v>62</v>
      </c>
      <c r="C49" s="29">
        <f>F4</f>
        <v>89007</v>
      </c>
      <c r="D49" s="30" t="s">
        <v>27</v>
      </c>
      <c r="E49" s="1"/>
      <c r="F49" s="31" t="s">
        <v>12</v>
      </c>
      <c r="G49" s="32" t="s">
        <v>63</v>
      </c>
      <c r="H49" s="33">
        <v>-2.4300000000000002</v>
      </c>
      <c r="I49" s="25"/>
      <c r="J49" s="25"/>
      <c r="K49" s="26"/>
      <c r="L49" s="6"/>
      <c r="M49" s="6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4.25" customHeight="1">
      <c r="A50" s="1"/>
      <c r="B50" s="34" t="s">
        <v>64</v>
      </c>
      <c r="C50" s="29">
        <f>0.05*F4</f>
        <v>4450.3500000000004</v>
      </c>
      <c r="D50" s="30" t="s">
        <v>27</v>
      </c>
      <c r="E50" s="1"/>
      <c r="F50" s="31" t="s">
        <v>13</v>
      </c>
      <c r="G50" s="32" t="s">
        <v>73</v>
      </c>
      <c r="H50" s="33">
        <f>-H49</f>
        <v>2.4300000000000002</v>
      </c>
      <c r="I50" s="25"/>
      <c r="J50" s="25"/>
      <c r="K50" s="26"/>
      <c r="L50" s="40"/>
      <c r="M50" s="6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4.25" customHeight="1">
      <c r="A51" s="1"/>
      <c r="B51" s="34" t="s">
        <v>15</v>
      </c>
      <c r="C51" s="35">
        <v>0.98499999999999999</v>
      </c>
      <c r="D51" s="26"/>
      <c r="E51" s="1"/>
      <c r="F51" s="31" t="s">
        <v>17</v>
      </c>
      <c r="G51" s="32" t="s">
        <v>65</v>
      </c>
      <c r="H51" s="32" t="s">
        <v>14</v>
      </c>
      <c r="I51" s="32">
        <f>H49</f>
        <v>-2.4300000000000002</v>
      </c>
      <c r="J51" s="40" t="s">
        <v>31</v>
      </c>
      <c r="K51" s="32">
        <f>H50</f>
        <v>2.4300000000000002</v>
      </c>
      <c r="L51" s="40" t="s">
        <v>29</v>
      </c>
      <c r="M51" s="40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4.25" customHeight="1">
      <c r="A52" s="1"/>
      <c r="B52" s="34" t="s">
        <v>16</v>
      </c>
      <c r="C52" s="35">
        <f>100%-C51</f>
        <v>1.5000000000000013E-2</v>
      </c>
      <c r="D52" s="2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4.25" customHeight="1">
      <c r="A53" s="1"/>
      <c r="B53" s="2"/>
      <c r="C53" s="1"/>
      <c r="D53" s="1"/>
      <c r="E53" s="1"/>
      <c r="F53" s="31" t="s">
        <v>18</v>
      </c>
      <c r="G53" s="32" t="s">
        <v>67</v>
      </c>
      <c r="H53" s="39">
        <f>H49*C50+C49</f>
        <v>78192.6495</v>
      </c>
      <c r="I53" s="25"/>
      <c r="J53" s="25"/>
      <c r="K53" s="26"/>
      <c r="L53" s="40" t="s">
        <v>27</v>
      </c>
      <c r="M53" s="6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4.25" customHeight="1">
      <c r="A54" s="1"/>
      <c r="B54" s="34" t="s">
        <v>20</v>
      </c>
      <c r="C54" s="43">
        <f>F5</f>
        <v>24</v>
      </c>
      <c r="D54" s="26"/>
      <c r="E54" s="1"/>
      <c r="F54" s="31" t="s">
        <v>22</v>
      </c>
      <c r="G54" s="32" t="s">
        <v>74</v>
      </c>
      <c r="H54" s="39">
        <f>H50*C50+C49</f>
        <v>99821.3505</v>
      </c>
      <c r="I54" s="25"/>
      <c r="J54" s="25"/>
      <c r="K54" s="26"/>
      <c r="L54" s="40" t="s">
        <v>27</v>
      </c>
      <c r="M54" s="6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4.25" customHeight="1">
      <c r="A55" s="1"/>
      <c r="B55" s="34" t="s">
        <v>21</v>
      </c>
      <c r="C55" s="29">
        <f>1.01*F4</f>
        <v>89897.07</v>
      </c>
      <c r="D55" s="30" t="s">
        <v>27</v>
      </c>
      <c r="E55" s="1"/>
      <c r="F55" s="31" t="s">
        <v>23</v>
      </c>
      <c r="G55" s="32" t="s">
        <v>19</v>
      </c>
      <c r="H55" s="32" t="s">
        <v>14</v>
      </c>
      <c r="I55" s="41">
        <f>H53</f>
        <v>78192.6495</v>
      </c>
      <c r="J55" s="40" t="s">
        <v>31</v>
      </c>
      <c r="K55" s="41">
        <f>H54</f>
        <v>99821.3505</v>
      </c>
      <c r="L55" s="40" t="s">
        <v>29</v>
      </c>
      <c r="M55" s="40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4.2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4.25" customHeight="1">
      <c r="A57" s="1"/>
      <c r="B57" s="45" t="s">
        <v>24</v>
      </c>
      <c r="C57" s="25"/>
      <c r="D57" s="26"/>
      <c r="E57" s="1"/>
      <c r="F57" s="31" t="s">
        <v>25</v>
      </c>
      <c r="G57" s="32" t="s">
        <v>68</v>
      </c>
      <c r="H57" s="44">
        <f>(C55-C49)/(C50/SQRT(C54))</f>
        <v>0.97979589711327875</v>
      </c>
      <c r="I57" s="25"/>
      <c r="J57" s="25"/>
      <c r="K57" s="26"/>
      <c r="L57" s="6"/>
      <c r="M57" s="6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4.25" customHeight="1">
      <c r="A58" s="1"/>
      <c r="B58" s="46" t="s">
        <v>76</v>
      </c>
      <c r="C58" s="47"/>
      <c r="D58" s="48"/>
      <c r="E58" s="1"/>
      <c r="F58" s="31" t="s">
        <v>32</v>
      </c>
      <c r="G58" s="32" t="s">
        <v>69</v>
      </c>
      <c r="H58" s="39">
        <f>H57*C50+C49</f>
        <v>93367.434670718081</v>
      </c>
      <c r="I58" s="25"/>
      <c r="J58" s="25"/>
      <c r="K58" s="26"/>
      <c r="L58" s="40" t="s">
        <v>11</v>
      </c>
      <c r="M58" s="6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4.25" customHeight="1">
      <c r="A59" s="1"/>
      <c r="B59" s="49"/>
      <c r="C59" s="50"/>
      <c r="D59" s="5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4.25" customHeight="1">
      <c r="A60" s="1"/>
      <c r="B60" s="2"/>
      <c r="C60" s="1"/>
      <c r="D60" s="1"/>
      <c r="E60" s="1"/>
      <c r="F60" s="31" t="s">
        <v>33</v>
      </c>
      <c r="G60" s="40" t="s">
        <v>71</v>
      </c>
      <c r="H60" s="40"/>
      <c r="I60" s="40"/>
      <c r="J60" s="40"/>
      <c r="K60" s="40"/>
      <c r="L60" s="6"/>
      <c r="M60" s="6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4.25" customHeight="1">
      <c r="A61" s="1"/>
      <c r="B61" s="2"/>
      <c r="C61" s="1"/>
      <c r="D61" s="1"/>
      <c r="E61" s="1"/>
      <c r="F61" s="6"/>
      <c r="G61" s="40" t="s">
        <v>72</v>
      </c>
      <c r="H61" s="40"/>
      <c r="I61" s="40"/>
      <c r="J61" s="40"/>
      <c r="K61" s="40"/>
      <c r="L61" s="6"/>
      <c r="M61" s="6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4.2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4.25" customHeight="1">
      <c r="A68" s="5"/>
      <c r="B68" s="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1"/>
      <c r="AE68" s="1"/>
      <c r="AF68" s="1"/>
    </row>
    <row r="69" spans="1:32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4.2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4.2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4.2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4.2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4.2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4.2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4.2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4.2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4.2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4.2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4.2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4.2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4.2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4.2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4.2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4.2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4.2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4.2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4.2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4.2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4.2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4.2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4.2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4.2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4.2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4.2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4.2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4.2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4.2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4.2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4.2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4.2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4.2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4.2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4.2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4.2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</sheetData>
  <mergeCells count="41">
    <mergeCell ref="B40:D40"/>
    <mergeCell ref="B41:D42"/>
    <mergeCell ref="B46:N46"/>
    <mergeCell ref="B29:N29"/>
    <mergeCell ref="B31:D31"/>
    <mergeCell ref="F31:N31"/>
    <mergeCell ref="H32:K32"/>
    <mergeCell ref="C34:D34"/>
    <mergeCell ref="H35:K35"/>
    <mergeCell ref="C18:D18"/>
    <mergeCell ref="C20:D20"/>
    <mergeCell ref="B23:D23"/>
    <mergeCell ref="H38:K38"/>
    <mergeCell ref="H39:K39"/>
    <mergeCell ref="B57:D57"/>
    <mergeCell ref="B58:D59"/>
    <mergeCell ref="H53:K53"/>
    <mergeCell ref="H54:K54"/>
    <mergeCell ref="H57:K57"/>
    <mergeCell ref="H58:K58"/>
    <mergeCell ref="H18:K18"/>
    <mergeCell ref="H21:K21"/>
    <mergeCell ref="H22:K22"/>
    <mergeCell ref="B2:I2"/>
    <mergeCell ref="C54:D54"/>
    <mergeCell ref="B48:D48"/>
    <mergeCell ref="C51:D51"/>
    <mergeCell ref="C52:D52"/>
    <mergeCell ref="H50:K50"/>
    <mergeCell ref="H49:K49"/>
    <mergeCell ref="F48:N48"/>
    <mergeCell ref="C35:D35"/>
    <mergeCell ref="C37:D37"/>
    <mergeCell ref="B24:D25"/>
    <mergeCell ref="B14:D14"/>
    <mergeCell ref="C17:D17"/>
    <mergeCell ref="F4:G4"/>
    <mergeCell ref="F5:G5"/>
    <mergeCell ref="B12:N12"/>
    <mergeCell ref="F14:N14"/>
    <mergeCell ref="H15:K15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workbookViewId="0"/>
  </sheetViews>
  <sheetFormatPr defaultColWidth="14.453125" defaultRowHeight="15" customHeight="1"/>
  <cols>
    <col min="1" max="1" width="10.26953125" customWidth="1"/>
    <col min="2" max="2" width="60.08984375" customWidth="1"/>
    <col min="3" max="3" width="11.26953125" customWidth="1"/>
    <col min="4" max="4" width="23.7265625" customWidth="1"/>
    <col min="5" max="5" width="19.453125" customWidth="1"/>
    <col min="6" max="11" width="8.7265625" customWidth="1"/>
  </cols>
  <sheetData>
    <row r="1" spans="1:6" ht="14.25" customHeight="1">
      <c r="D1" s="8"/>
    </row>
    <row r="2" spans="1:6" ht="14.25" customHeight="1">
      <c r="B2" t="s">
        <v>34</v>
      </c>
      <c r="C2" s="8" t="s">
        <v>35</v>
      </c>
      <c r="D2" s="8" t="s">
        <v>36</v>
      </c>
      <c r="E2" t="s">
        <v>37</v>
      </c>
      <c r="F2" t="s">
        <v>38</v>
      </c>
    </row>
    <row r="3" spans="1:6" ht="14.25" customHeight="1">
      <c r="C3" s="8"/>
      <c r="D3" s="8"/>
    </row>
    <row r="4" spans="1:6" ht="14.25" customHeight="1">
      <c r="B4" t="s">
        <v>39</v>
      </c>
      <c r="C4" s="8" t="s">
        <v>40</v>
      </c>
      <c r="D4" s="8" t="s">
        <v>41</v>
      </c>
      <c r="E4" t="s">
        <v>37</v>
      </c>
      <c r="F4" t="s">
        <v>38</v>
      </c>
    </row>
    <row r="5" spans="1:6" ht="14.25" customHeight="1">
      <c r="C5" s="8"/>
      <c r="D5" s="8"/>
    </row>
    <row r="6" spans="1:6" ht="14.25" customHeight="1">
      <c r="B6" t="s">
        <v>42</v>
      </c>
      <c r="C6" s="8" t="s">
        <v>43</v>
      </c>
      <c r="D6" s="8" t="s">
        <v>44</v>
      </c>
      <c r="E6" t="s">
        <v>45</v>
      </c>
    </row>
    <row r="7" spans="1:6" ht="14.25" customHeight="1">
      <c r="C7" s="8"/>
      <c r="D7" s="8"/>
    </row>
    <row r="8" spans="1:6" ht="14.25" customHeight="1">
      <c r="B8" t="s">
        <v>46</v>
      </c>
      <c r="C8" s="8" t="s">
        <v>47</v>
      </c>
      <c r="D8" s="8" t="s">
        <v>48</v>
      </c>
    </row>
    <row r="9" spans="1:6" ht="14.25" customHeight="1">
      <c r="C9" s="8"/>
      <c r="D9" s="8"/>
    </row>
    <row r="10" spans="1:6" ht="14.25" customHeight="1">
      <c r="B10" t="s">
        <v>8</v>
      </c>
      <c r="D10" s="8"/>
    </row>
    <row r="11" spans="1:6" ht="14.25" customHeight="1">
      <c r="D11" s="8"/>
    </row>
    <row r="12" spans="1:6" ht="14.25" customHeight="1">
      <c r="B12" t="s">
        <v>49</v>
      </c>
      <c r="C12" s="8" t="s">
        <v>50</v>
      </c>
      <c r="D12" s="8" t="s">
        <v>51</v>
      </c>
      <c r="E12" t="s">
        <v>37</v>
      </c>
    </row>
    <row r="13" spans="1:6" ht="14.25" customHeight="1">
      <c r="D13" s="8"/>
    </row>
    <row r="14" spans="1:6" ht="14.25" customHeight="1">
      <c r="B14" t="s">
        <v>52</v>
      </c>
      <c r="D14" s="8"/>
    </row>
    <row r="15" spans="1:6" ht="14.25" customHeight="1">
      <c r="D15" s="8"/>
    </row>
    <row r="16" spans="1:6" ht="14.25" customHeight="1">
      <c r="A16" s="9">
        <v>5</v>
      </c>
      <c r="B16" t="s">
        <v>53</v>
      </c>
      <c r="C16" s="9">
        <v>5</v>
      </c>
      <c r="D16" t="s">
        <v>53</v>
      </c>
    </row>
    <row r="17" spans="1:4" ht="14.25" customHeight="1">
      <c r="A17" s="9">
        <v>3</v>
      </c>
      <c r="B17" t="s">
        <v>54</v>
      </c>
      <c r="C17" s="9">
        <v>5</v>
      </c>
      <c r="D17" t="s">
        <v>55</v>
      </c>
    </row>
    <row r="18" spans="1:4" ht="14.25" customHeight="1">
      <c r="A18" s="9">
        <v>5</v>
      </c>
      <c r="B18" t="s">
        <v>56</v>
      </c>
      <c r="C18" s="9">
        <v>3</v>
      </c>
      <c r="D18" t="s">
        <v>57</v>
      </c>
    </row>
    <row r="19" spans="1:4" ht="14.25" customHeight="1">
      <c r="A19" s="9">
        <v>2</v>
      </c>
      <c r="B19" t="s">
        <v>57</v>
      </c>
      <c r="C19" s="9"/>
    </row>
    <row r="20" spans="1:4" ht="14.25" customHeight="1">
      <c r="A20" s="9"/>
      <c r="C20" s="9">
        <v>5</v>
      </c>
      <c r="D20" t="s">
        <v>56</v>
      </c>
    </row>
    <row r="21" spans="1:4" ht="14.25" customHeight="1">
      <c r="A21" s="9">
        <v>5</v>
      </c>
      <c r="B21" t="s">
        <v>58</v>
      </c>
      <c r="C21" s="9">
        <v>5</v>
      </c>
      <c r="D21" t="s">
        <v>59</v>
      </c>
    </row>
    <row r="22" spans="1:4" ht="14.25" customHeight="1">
      <c r="A22" s="9">
        <v>5</v>
      </c>
      <c r="B22" t="s">
        <v>60</v>
      </c>
      <c r="C22" s="9">
        <v>2</v>
      </c>
      <c r="D22" t="s">
        <v>57</v>
      </c>
    </row>
    <row r="23" spans="1:4" ht="14.25" customHeight="1">
      <c r="A23" s="9"/>
      <c r="C23" s="9"/>
    </row>
    <row r="24" spans="1:4" ht="14.25" customHeight="1">
      <c r="A24" s="9">
        <v>5</v>
      </c>
      <c r="B24" t="s">
        <v>61</v>
      </c>
      <c r="C24" s="9">
        <v>5</v>
      </c>
      <c r="D24" t="s">
        <v>58</v>
      </c>
    </row>
    <row r="25" spans="1:4" ht="14.25" customHeight="1">
      <c r="A25" s="10">
        <f>SUM(A16:A24)</f>
        <v>30</v>
      </c>
      <c r="C25" s="9">
        <v>5</v>
      </c>
      <c r="D25" t="s">
        <v>60</v>
      </c>
    </row>
    <row r="26" spans="1:4" ht="14.25" customHeight="1">
      <c r="C26" s="9"/>
    </row>
    <row r="27" spans="1:4" ht="14.25" customHeight="1">
      <c r="C27" s="9">
        <v>5</v>
      </c>
      <c r="D27" t="s">
        <v>61</v>
      </c>
    </row>
    <row r="28" spans="1:4" ht="14.25" customHeight="1">
      <c r="C28" s="8"/>
    </row>
    <row r="29" spans="1:4" ht="14.25" customHeight="1">
      <c r="C29" s="11">
        <f>SUM(C16:C27)</f>
        <v>40</v>
      </c>
    </row>
    <row r="30" spans="1:4" ht="14.25" customHeight="1">
      <c r="D30" s="8"/>
    </row>
    <row r="31" spans="1:4" ht="14.25" customHeight="1">
      <c r="D31" s="8"/>
    </row>
    <row r="32" spans="1:4" ht="14.25" customHeight="1">
      <c r="D32" s="8"/>
    </row>
    <row r="33" spans="4:4" ht="14.25" customHeight="1">
      <c r="D33" s="8"/>
    </row>
    <row r="34" spans="4:4" ht="14.25" customHeight="1">
      <c r="D34" s="8"/>
    </row>
    <row r="35" spans="4:4" ht="14.25" customHeight="1">
      <c r="D35" s="8"/>
    </row>
    <row r="36" spans="4:4" ht="14.25" customHeight="1">
      <c r="D36" s="8"/>
    </row>
    <row r="37" spans="4:4" ht="14.25" customHeight="1">
      <c r="D37" s="8"/>
    </row>
    <row r="38" spans="4:4" ht="14.25" customHeight="1">
      <c r="D38" s="8"/>
    </row>
    <row r="39" spans="4:4" ht="14.25" customHeight="1">
      <c r="D39" s="8"/>
    </row>
    <row r="40" spans="4:4" ht="14.25" customHeight="1">
      <c r="D40" s="8"/>
    </row>
    <row r="41" spans="4:4" ht="14.25" customHeight="1">
      <c r="D41" s="8"/>
    </row>
    <row r="42" spans="4:4" ht="14.25" customHeight="1">
      <c r="D42" s="8"/>
    </row>
    <row r="43" spans="4:4" ht="14.25" customHeight="1">
      <c r="D43" s="8"/>
    </row>
    <row r="44" spans="4:4" ht="14.25" customHeight="1">
      <c r="D44" s="8"/>
    </row>
    <row r="45" spans="4:4" ht="14.25" customHeight="1">
      <c r="D45" s="8"/>
    </row>
    <row r="46" spans="4:4" ht="14.25" customHeight="1">
      <c r="D46" s="8"/>
    </row>
    <row r="47" spans="4:4" ht="14.25" customHeight="1">
      <c r="D47" s="8"/>
    </row>
    <row r="48" spans="4:4" ht="14.25" customHeight="1">
      <c r="D48" s="8"/>
    </row>
    <row r="49" spans="4:4" ht="14.25" customHeight="1">
      <c r="D49" s="8"/>
    </row>
    <row r="50" spans="4:4" ht="14.25" customHeight="1">
      <c r="D50" s="8"/>
    </row>
    <row r="51" spans="4:4" ht="14.25" customHeight="1">
      <c r="D51" s="8"/>
    </row>
    <row r="52" spans="4:4" ht="14.25" customHeight="1">
      <c r="D52" s="8"/>
    </row>
    <row r="53" spans="4:4" ht="14.25" customHeight="1">
      <c r="D53" s="8"/>
    </row>
    <row r="54" spans="4:4" ht="14.25" customHeight="1">
      <c r="D54" s="8"/>
    </row>
    <row r="55" spans="4:4" ht="14.25" customHeight="1">
      <c r="D55" s="8"/>
    </row>
    <row r="56" spans="4:4" ht="14.25" customHeight="1">
      <c r="D56" s="8"/>
    </row>
    <row r="57" spans="4:4" ht="14.25" customHeight="1">
      <c r="D57" s="8"/>
    </row>
    <row r="58" spans="4:4" ht="14.25" customHeight="1">
      <c r="D58" s="8"/>
    </row>
    <row r="59" spans="4:4" ht="14.25" customHeight="1">
      <c r="D59" s="8"/>
    </row>
    <row r="60" spans="4:4" ht="14.25" customHeight="1">
      <c r="D60" s="8"/>
    </row>
    <row r="61" spans="4:4" ht="14.25" customHeight="1">
      <c r="D61" s="8"/>
    </row>
    <row r="62" spans="4:4" ht="14.25" customHeight="1">
      <c r="D62" s="8"/>
    </row>
    <row r="63" spans="4:4" ht="14.25" customHeight="1">
      <c r="D63" s="8"/>
    </row>
    <row r="64" spans="4:4" ht="14.25" customHeight="1">
      <c r="D64" s="8"/>
    </row>
    <row r="65" spans="4:4" ht="14.25" customHeight="1">
      <c r="D65" s="8"/>
    </row>
    <row r="66" spans="4:4" ht="14.25" customHeight="1">
      <c r="D66" s="8"/>
    </row>
    <row r="67" spans="4:4" ht="14.25" customHeight="1">
      <c r="D67" s="8"/>
    </row>
    <row r="68" spans="4:4" ht="14.25" customHeight="1">
      <c r="D68" s="8"/>
    </row>
    <row r="69" spans="4:4" ht="14.25" customHeight="1">
      <c r="D69" s="8"/>
    </row>
    <row r="70" spans="4:4" ht="14.25" customHeight="1">
      <c r="D70" s="8"/>
    </row>
    <row r="71" spans="4:4" ht="14.25" customHeight="1">
      <c r="D71" s="8"/>
    </row>
    <row r="72" spans="4:4" ht="14.25" customHeight="1">
      <c r="D72" s="8"/>
    </row>
    <row r="73" spans="4:4" ht="14.25" customHeight="1">
      <c r="D73" s="8"/>
    </row>
    <row r="74" spans="4:4" ht="14.25" customHeight="1">
      <c r="D74" s="8"/>
    </row>
    <row r="75" spans="4:4" ht="14.25" customHeight="1">
      <c r="D75" s="8"/>
    </row>
    <row r="76" spans="4:4" ht="14.25" customHeight="1">
      <c r="D76" s="8"/>
    </row>
    <row r="77" spans="4:4" ht="14.25" customHeight="1">
      <c r="D77" s="8"/>
    </row>
    <row r="78" spans="4:4" ht="14.25" customHeight="1">
      <c r="D78" s="8"/>
    </row>
    <row r="79" spans="4:4" ht="14.25" customHeight="1">
      <c r="D79" s="8"/>
    </row>
    <row r="80" spans="4:4" ht="14.25" customHeight="1">
      <c r="D80" s="8"/>
    </row>
    <row r="81" spans="4:4" ht="14.25" customHeight="1">
      <c r="D81" s="8"/>
    </row>
    <row r="82" spans="4:4" ht="14.25" customHeight="1">
      <c r="D82" s="8"/>
    </row>
    <row r="83" spans="4:4" ht="14.25" customHeight="1">
      <c r="D83" s="8"/>
    </row>
    <row r="84" spans="4:4" ht="14.25" customHeight="1">
      <c r="D84" s="8"/>
    </row>
    <row r="85" spans="4:4" ht="14.25" customHeight="1">
      <c r="D85" s="8"/>
    </row>
    <row r="86" spans="4:4" ht="14.25" customHeight="1">
      <c r="D86" s="8"/>
    </row>
    <row r="87" spans="4:4" ht="14.25" customHeight="1">
      <c r="D87" s="8"/>
    </row>
    <row r="88" spans="4:4" ht="14.25" customHeight="1">
      <c r="D88" s="8"/>
    </row>
    <row r="89" spans="4:4" ht="14.25" customHeight="1">
      <c r="D89" s="8"/>
    </row>
    <row r="90" spans="4:4" ht="14.25" customHeight="1">
      <c r="D90" s="8"/>
    </row>
    <row r="91" spans="4:4" ht="14.25" customHeight="1">
      <c r="D91" s="8"/>
    </row>
    <row r="92" spans="4:4" ht="14.25" customHeight="1">
      <c r="D92" s="8"/>
    </row>
    <row r="93" spans="4:4" ht="14.25" customHeight="1">
      <c r="D93" s="8"/>
    </row>
    <row r="94" spans="4:4" ht="14.25" customHeight="1">
      <c r="D94" s="8"/>
    </row>
    <row r="95" spans="4:4" ht="14.25" customHeight="1">
      <c r="D95" s="8"/>
    </row>
    <row r="96" spans="4:4" ht="14.25" customHeight="1">
      <c r="D96" s="8"/>
    </row>
    <row r="97" spans="4:4" ht="14.25" customHeight="1">
      <c r="D97" s="8"/>
    </row>
    <row r="98" spans="4:4" ht="14.25" customHeight="1">
      <c r="D98" s="8"/>
    </row>
    <row r="99" spans="4:4" ht="14.25" customHeight="1">
      <c r="D99" s="8"/>
    </row>
    <row r="100" spans="4:4" ht="14.25" customHeight="1">
      <c r="D100" s="8"/>
    </row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de Araujo Silva</dc:creator>
  <cp:lastModifiedBy>Victor Lima</cp:lastModifiedBy>
  <dcterms:created xsi:type="dcterms:W3CDTF">2022-10-16T22:35:56Z</dcterms:created>
  <dcterms:modified xsi:type="dcterms:W3CDTF">2022-11-25T21:49:19Z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0x010100A647E37EC11C8246B76D75C67DE7970E</vt:lpwstr>
  </property>
</Properties>
</file>