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s\GestionOperaciones\GestionOperaciones\bin\x64\Debug\media\"/>
    </mc:Choice>
  </mc:AlternateContent>
  <xr:revisionPtr revIDLastSave="0" documentId="13_ncr:1_{EC7FF789-5174-4A37-AD5F-0D4FD8DDB310}" xr6:coauthVersionLast="47" xr6:coauthVersionMax="47" xr10:uidLastSave="{00000000-0000-0000-0000-000000000000}"/>
  <bookViews>
    <workbookView xWindow="900" yWindow="4620" windowWidth="28800" windowHeight="15345" xr2:uid="{B61F4E3E-3646-4A9C-9BC4-D861BC6FE948}"/>
  </bookViews>
  <sheets>
    <sheet name="AGRUPAD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Y5" i="2"/>
  <c r="W5" i="2"/>
  <c r="V5" i="2" s="1"/>
  <c r="U5" i="2"/>
  <c r="S5" i="2"/>
  <c r="R5" i="2"/>
  <c r="T5" i="2" s="1"/>
  <c r="X5" i="2" l="1"/>
  <c r="AA5" i="2"/>
  <c r="AB5" i="2" s="1"/>
  <c r="AC5" i="2" s="1"/>
  <c r="AD5" i="2" l="1"/>
  <c r="AE5" i="2" s="1"/>
  <c r="AF5" i="2" s="1"/>
  <c r="AG5" i="2" s="1"/>
</calcChain>
</file>

<file path=xl/sharedStrings.xml><?xml version="1.0" encoding="utf-8"?>
<sst xmlns="http://schemas.openxmlformats.org/spreadsheetml/2006/main" count="35" uniqueCount="35">
  <si>
    <t>DATOS CONCEPTO CAP DE GAS</t>
  </si>
  <si>
    <t>CFACTURA</t>
  </si>
  <si>
    <t>IFACTURA</t>
  </si>
  <si>
    <t>IVA</t>
  </si>
  <si>
    <r>
      <rPr>
        <b/>
        <sz val="11"/>
        <color rgb="FF000000"/>
        <rFont val="Calibri"/>
        <family val="2"/>
        <scheme val="minor"/>
      </rPr>
      <t>ISE</t>
    </r>
    <r>
      <rPr>
        <sz val="11"/>
        <color indexed="8"/>
        <rFont val="Calibri"/>
        <family val="2"/>
        <scheme val="minor"/>
      </rPr>
      <t xml:space="preserve"> / TCONFAC 660</t>
    </r>
  </si>
  <si>
    <r>
      <t>BASE ISE FACTURA (</t>
    </r>
    <r>
      <rPr>
        <b/>
        <sz val="11"/>
        <color rgb="FF000000"/>
        <rFont val="Calibri"/>
        <family val="2"/>
        <scheme val="minor"/>
      </rPr>
      <t>IBASEISE</t>
    </r>
    <r>
      <rPr>
        <sz val="11"/>
        <color indexed="8"/>
        <rFont val="Calibri"/>
        <family val="2"/>
        <scheme val="minor"/>
      </rPr>
      <t>) / TCONFAC 1261</t>
    </r>
  </si>
  <si>
    <t>IMPORTE IVA CALCULADO</t>
  </si>
  <si>
    <t>IVA APLICADO</t>
  </si>
  <si>
    <t>BASE ISE (1261)</t>
  </si>
  <si>
    <t>ISE (0,5%)</t>
  </si>
  <si>
    <t>ISE APLICADO</t>
  </si>
  <si>
    <t>IMPORTE CAP DE GAS (1222 / 1256)</t>
  </si>
  <si>
    <t>BASE IVA CAP DE GAS</t>
  </si>
  <si>
    <t>IVA CAP DE GAS</t>
  </si>
  <si>
    <t>TOTAL CAP GAS</t>
  </si>
  <si>
    <t>TOTAL FACTURA SIN CAP DE GAS</t>
  </si>
  <si>
    <t>COMPROBACION</t>
  </si>
  <si>
    <t>BASE ISE CALCULADO</t>
  </si>
  <si>
    <t>CALCULO BASE IVA 21% - 5%</t>
  </si>
  <si>
    <t>DATOS FACTURA</t>
  </si>
  <si>
    <t>CNIFDNIC</t>
  </si>
  <si>
    <t>DAPERSOC</t>
  </si>
  <si>
    <t>CREFEREN</t>
  </si>
  <si>
    <t>SECFACTU</t>
  </si>
  <si>
    <t>TFACTURA</t>
  </si>
  <si>
    <t>TESTFACT</t>
  </si>
  <si>
    <t>FFACTURA</t>
  </si>
  <si>
    <t>VCUOVAFA</t>
  </si>
  <si>
    <t>IMPORTE CAP DE GAS REE ( TCONFAC 1256)</t>
  </si>
  <si>
    <t>IMPORTE CAP DE GAS OMIE+REE ( TCONFAC 1222)</t>
  </si>
  <si>
    <t>IMPORTE CIM (TCONFAC 5162 O 5163)</t>
  </si>
  <si>
    <t>% CAP DE GAS/FACTURA</t>
  </si>
  <si>
    <t>IE+CIM</t>
  </si>
  <si>
    <t>CALCULO IVA, ISE Y CIM APLICADO FACTURA</t>
  </si>
  <si>
    <t>ISE+CIM CAP DE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</si>
</sst>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30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/>
    <xf numFmtId="0" fontId="0" fillId="2" borderId="5" xfId="0" applyFill="1" applyBorder="1"/>
    <xf numFmtId="0" fontId="0" fillId="3" borderId="5" xfId="0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0" fillId="0" borderId="7" xfId="0" applyBorder="1"/>
    <xf numFmtId="4" fontId="0" fillId="3" borderId="7" xfId="0" applyNumberFormat="1" applyFill="1" applyBorder="1"/>
    <xf numFmtId="4" fontId="0" fillId="0" borderId="7" xfId="0" applyNumberFormat="1" applyBorder="1"/>
    <xf numFmtId="9" fontId="0" fillId="0" borderId="7" xfId="1" applyFont="1" applyBorder="1"/>
    <xf numFmtId="4" fontId="0" fillId="0" borderId="7" xfId="1" applyNumberFormat="1" applyFont="1" applyBorder="1"/>
    <xf numFmtId="164" fontId="0" fillId="0" borderId="7" xfId="1" applyNumberFormat="1" applyFont="1" applyBorder="1"/>
    <xf numFmtId="0" fontId="0" fillId="6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7" xfId="0" applyNumberFormat="1" applyBorder="1"/>
    <xf numFmtId="3" fontId="0" fillId="0" borderId="7" xfId="0" applyNumberFormat="1" applyBorder="1"/>
    <xf numFmtId="4" fontId="2" fillId="0" borderId="7" xfId="0" applyNumberFormat="1" applyFont="1" applyBorder="1"/>
    <xf numFmtId="4" fontId="1" fillId="0" borderId="7" xfId="1" applyNumberFormat="1" applyBorder="1"/>
    <xf numFmtId="0" fontId="0" fillId="3" borderId="11" xfId="0" applyFill="1" applyBorder="1"/>
    <xf numFmtId="0" fontId="2" fillId="3" borderId="11" xfId="0" applyFont="1" applyFill="1" applyBorder="1"/>
    <xf numFmtId="10" fontId="1" fillId="0" borderId="7" xfId="1" applyNumberFormat="1" applyBorder="1"/>
    <xf numFmtId="0" fontId="0" fillId="4" borderId="1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1C0-79C3-4568-B43E-7FD70A9D038B}">
  <dimension ref="B2:AG5"/>
  <sheetViews>
    <sheetView tabSelected="1" workbookViewId="0">
      <selection activeCell="R5" sqref="R5:AG5"/>
    </sheetView>
  </sheetViews>
  <sheetFormatPr baseColWidth="10" defaultRowHeight="15" x14ac:dyDescent="0.25"/>
  <cols>
    <col min="1" max="1" width="14.85546875" bestFit="1" customWidth="1"/>
    <col min="2" max="2" width="10.42578125" bestFit="1" customWidth="1"/>
    <col min="3" max="3" width="25.7109375" bestFit="1" customWidth="1"/>
    <col min="4" max="4" width="12" bestFit="1" customWidth="1"/>
    <col min="5" max="5" width="9.7109375" bestFit="1" customWidth="1"/>
    <col min="6" max="6" width="15.28515625" bestFit="1" customWidth="1"/>
    <col min="7" max="7" width="9.85546875" bestFit="1" customWidth="1"/>
    <col min="8" max="8" width="9.28515625" bestFit="1" customWidth="1"/>
    <col min="9" max="10" width="10.5703125" bestFit="1" customWidth="1"/>
    <col min="11" max="11" width="10" bestFit="1" customWidth="1"/>
    <col min="12" max="12" width="9" bestFit="1" customWidth="1"/>
    <col min="13" max="13" width="16.7109375" bestFit="1" customWidth="1"/>
    <col min="14" max="14" width="41.85546875" bestFit="1" customWidth="1"/>
    <col min="15" max="15" width="33" bestFit="1" customWidth="1"/>
    <col min="16" max="16" width="39.140625" bestFit="1" customWidth="1"/>
    <col min="17" max="17" width="45" bestFit="1" customWidth="1"/>
    <col min="18" max="18" width="24.7109375" bestFit="1" customWidth="1"/>
    <col min="19" max="19" width="22.7109375" bestFit="1" customWidth="1"/>
    <col min="20" max="20" width="12.5703125" bestFit="1" customWidth="1"/>
    <col min="21" max="21" width="13.5703125" bestFit="1" customWidth="1"/>
    <col min="22" max="22" width="18.7109375" bestFit="1" customWidth="1"/>
    <col min="23" max="23" width="8.85546875" bestFit="1" customWidth="1"/>
    <col min="24" max="24" width="12.28515625" bestFit="1" customWidth="1"/>
    <col min="25" max="25" width="11.5703125" bestFit="1" customWidth="1"/>
    <col min="26" max="26" width="30.28515625" bestFit="1" customWidth="1"/>
    <col min="27" max="27" width="21" bestFit="1" customWidth="1"/>
    <col min="28" max="28" width="17.85546875" bestFit="1" customWidth="1"/>
    <col min="29" max="29" width="18.42578125" bestFit="1" customWidth="1"/>
    <col min="30" max="30" width="13.7109375" bestFit="1" customWidth="1"/>
    <col min="31" max="31" width="14.28515625" bestFit="1" customWidth="1"/>
    <col min="32" max="32" width="28.85546875" bestFit="1" customWidth="1"/>
    <col min="33" max="33" width="15.140625" bestFit="1" customWidth="1"/>
  </cols>
  <sheetData>
    <row r="2" spans="2:33" ht="15.75" thickBot="1" x14ac:dyDescent="0.3"/>
    <row r="3" spans="2:33" ht="15.75" thickBot="1" x14ac:dyDescent="0.3">
      <c r="B3" s="27" t="s">
        <v>19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  <c r="R3" s="24" t="s">
        <v>33</v>
      </c>
      <c r="S3" s="25"/>
      <c r="T3" s="25"/>
      <c r="U3" s="25"/>
      <c r="V3" s="25"/>
      <c r="W3" s="25"/>
      <c r="X3" s="26"/>
      <c r="Y3" s="14"/>
      <c r="Z3" s="24" t="s">
        <v>0</v>
      </c>
      <c r="AA3" s="25"/>
      <c r="AB3" s="25"/>
      <c r="AC3" s="25"/>
      <c r="AD3" s="25"/>
      <c r="AE3" s="26"/>
      <c r="AF3" s="15"/>
    </row>
    <row r="4" spans="2:33" ht="15.75" thickBot="1" x14ac:dyDescent="0.3">
      <c r="B4" s="1" t="s">
        <v>20</v>
      </c>
      <c r="C4" s="2" t="s">
        <v>21</v>
      </c>
      <c r="D4" s="2" t="s">
        <v>22</v>
      </c>
      <c r="E4" s="2" t="s">
        <v>23</v>
      </c>
      <c r="F4" s="2" t="s">
        <v>1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</v>
      </c>
      <c r="L4" s="2" t="s">
        <v>3</v>
      </c>
      <c r="M4" s="3" t="s">
        <v>4</v>
      </c>
      <c r="N4" s="3" t="s">
        <v>5</v>
      </c>
      <c r="O4" s="3" t="s">
        <v>30</v>
      </c>
      <c r="P4" s="3" t="s">
        <v>28</v>
      </c>
      <c r="Q4" s="3" t="s">
        <v>29</v>
      </c>
      <c r="R4" s="4" t="s">
        <v>18</v>
      </c>
      <c r="S4" s="4" t="s">
        <v>6</v>
      </c>
      <c r="T4" s="4" t="s">
        <v>7</v>
      </c>
      <c r="U4" s="4" t="s">
        <v>8</v>
      </c>
      <c r="V4" s="4" t="s">
        <v>17</v>
      </c>
      <c r="W4" s="20" t="s">
        <v>9</v>
      </c>
      <c r="X4" s="20" t="s">
        <v>10</v>
      </c>
      <c r="Y4" s="21" t="s">
        <v>32</v>
      </c>
      <c r="Z4" s="23" t="s">
        <v>11</v>
      </c>
      <c r="AA4" s="23" t="s">
        <v>31</v>
      </c>
      <c r="AB4" s="23" t="s">
        <v>34</v>
      </c>
      <c r="AC4" s="23" t="s">
        <v>12</v>
      </c>
      <c r="AD4" s="23" t="s">
        <v>13</v>
      </c>
      <c r="AE4" s="5" t="s">
        <v>14</v>
      </c>
      <c r="AF4" s="6" t="s">
        <v>15</v>
      </c>
      <c r="AG4" s="13" t="s">
        <v>16</v>
      </c>
    </row>
    <row r="5" spans="2:33" x14ac:dyDescent="0.25">
      <c r="B5" s="7"/>
      <c r="C5" s="7"/>
      <c r="D5" s="7"/>
      <c r="E5" s="7"/>
      <c r="F5" s="7"/>
      <c r="G5" s="7"/>
      <c r="H5" s="7"/>
      <c r="I5" s="16"/>
      <c r="J5" s="17"/>
      <c r="K5" s="8"/>
      <c r="L5" s="9"/>
      <c r="M5" s="18"/>
      <c r="N5" s="9"/>
      <c r="O5" s="18"/>
      <c r="P5" s="9"/>
      <c r="Q5" s="9"/>
      <c r="R5" s="9">
        <f>+K5-L5</f>
        <v>0</v>
      </c>
      <c r="S5" s="9">
        <f>+L5</f>
        <v>0</v>
      </c>
      <c r="T5" s="10" t="e">
        <f>+S5/R5</f>
        <v>#DIV/0!</v>
      </c>
      <c r="U5" s="9">
        <f>+N5</f>
        <v>0</v>
      </c>
      <c r="V5" s="11">
        <f>+W5/0.005</f>
        <v>0</v>
      </c>
      <c r="W5" s="9">
        <f>+M5</f>
        <v>0</v>
      </c>
      <c r="X5" s="12" t="e">
        <f>+W5/V5</f>
        <v>#DIV/0!</v>
      </c>
      <c r="Y5" s="19">
        <f>O5+M5</f>
        <v>0</v>
      </c>
      <c r="Z5" s="9">
        <f>+P5+Q5</f>
        <v>0</v>
      </c>
      <c r="AA5" s="22" t="e">
        <f>+Z5/K5</f>
        <v>#DIV/0!</v>
      </c>
      <c r="AB5" s="9" t="e">
        <f>+Y5*AA5</f>
        <v>#DIV/0!</v>
      </c>
      <c r="AC5" s="9" t="e">
        <f>+Z5+AB5</f>
        <v>#DIV/0!</v>
      </c>
      <c r="AD5" s="9" t="e">
        <f>+AC5*T5</f>
        <v>#DIV/0!</v>
      </c>
      <c r="AE5" s="8" t="e">
        <f>+AC5+AD5</f>
        <v>#DIV/0!</v>
      </c>
      <c r="AF5" s="8" t="e">
        <f>+K5-AE5</f>
        <v>#DIV/0!</v>
      </c>
      <c r="AG5" s="9" t="e">
        <f>+(AF5+AE5)-K5</f>
        <v>#DIV/0!</v>
      </c>
    </row>
  </sheetData>
  <mergeCells count="3">
    <mergeCell ref="R3:X3"/>
    <mergeCell ref="Z3:AE3"/>
    <mergeCell ref="B3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AGRUPADAS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Palafox Gomez, Gabriel Cesar</dc:creator>
  <cp:lastModifiedBy>Gabriel Mora Arias</cp:lastModifiedBy>
  <dcterms:created xsi:type="dcterms:W3CDTF">2023-05-03T16:18:17Z</dcterms:created>
  <dcterms:modified xsi:type="dcterms:W3CDTF">2023-05-30T13:10:34Z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2023-05-03T16:32:26Z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c20a3d70-45b3-4dab-bffb-5e4ad9becdae</vt:lpwstr>
  </property>
  <property fmtid="{D5CDD505-2E9C-101B-9397-08002B2CF9AE}" pid="8" name="MSIP_Label_797ad33d-ed35-43c0-b526-22bc83c17deb_ContentBits">
    <vt:lpwstr>1</vt:lpwstr>
  </property>
</Properties>
</file>