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lcom-my.sharepoint.com/personal/gabrielcesar_palafox_enel_com/Documents/Desktop/PROCESO GABRIEL MORA/"/>
    </mc:Choice>
  </mc:AlternateContent>
  <xr:revisionPtr revIDLastSave="102" documentId="13_ncr:1_{C118A389-E7B1-4D60-9AF3-5329D0C522D0}" xr6:coauthVersionLast="47" xr6:coauthVersionMax="47" xr10:uidLastSave="{AB0F5CA7-BB04-48AE-AA3A-F8E531598520}"/>
  <bookViews>
    <workbookView xWindow="-108" yWindow="-108" windowWidth="30936" windowHeight="16896" xr2:uid="{BD3E9395-059A-4671-B3EC-DD059C9DF0E7}"/>
  </bookViews>
  <sheets>
    <sheet name="CALCULOS - CIM" sheetId="1" r:id="rId1"/>
  </sheets>
  <definedNames>
    <definedName name="_xlnm._FilterDatabase" localSheetId="0" hidden="1">'CALCULOS - CIM'!$B$5:$AH$5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J6" i="1"/>
  <c r="I6" i="1"/>
  <c r="K6" i="1" l="1"/>
  <c r="O6" i="1"/>
  <c r="T6" i="1" s="1"/>
  <c r="P6" i="1" l="1"/>
  <c r="Q6" i="1" s="1"/>
  <c r="V6" i="1" s="1"/>
  <c r="U6" i="1"/>
  <c r="R6" i="1" l="1"/>
  <c r="S6" i="1" s="1"/>
  <c r="W6" i="1"/>
  <c r="X6" i="1" s="1"/>
  <c r="Y6" i="1" l="1"/>
</calcChain>
</file>

<file path=xl/sharedStrings.xml><?xml version="1.0" encoding="utf-8"?>
<sst xmlns="http://schemas.openxmlformats.org/spreadsheetml/2006/main" count="40" uniqueCount="40">
  <si>
    <t>DATOS INFFACT</t>
  </si>
  <si>
    <t>CFACTURA</t>
  </si>
  <si>
    <t>IFACTURA</t>
  </si>
  <si>
    <t>IVA</t>
  </si>
  <si>
    <t>ISE</t>
  </si>
  <si>
    <t>IBASEISE</t>
  </si>
  <si>
    <t>CIM / TCONFAC 5162</t>
  </si>
  <si>
    <t>VCUOVAFA</t>
  </si>
  <si>
    <t>IMPORTE IVA CALCULADO</t>
  </si>
  <si>
    <t>IVA APLICADO</t>
  </si>
  <si>
    <t>BASE CIM (kWh FACTURA)</t>
  </si>
  <si>
    <t>CIM (0,5€/MW)</t>
  </si>
  <si>
    <t>IMPORTE CAP DE GAS (1222 / 1256)</t>
  </si>
  <si>
    <t>% CIM CAP DE GAS</t>
  </si>
  <si>
    <t>CIM CAP DE GAS</t>
  </si>
  <si>
    <t>BASE IVA CAP DE GAS</t>
  </si>
  <si>
    <t>IVA CAP DE GAS</t>
  </si>
  <si>
    <t>TOTAL CAP GAS</t>
  </si>
  <si>
    <t>% CIM FACTURA SIN CAP DE GAS</t>
  </si>
  <si>
    <t>CIM FACTURA SIN CAP DE GAS</t>
  </si>
  <si>
    <t>BASE IVA FACTURA SIN CAP DE GAS</t>
  </si>
  <si>
    <t>IVA FACTURA SIN CAP DE GAS</t>
  </si>
  <si>
    <t>TOTAL FACTURA SIN CAP DE GAS</t>
  </si>
  <si>
    <t>COMPROBACION</t>
  </si>
  <si>
    <t/>
  </si>
  <si>
    <t>DATOS FACTURA</t>
  </si>
  <si>
    <t>CUPS</t>
  </si>
  <si>
    <t>CUPS22</t>
  </si>
  <si>
    <t>Nº FACTURA</t>
  </si>
  <si>
    <t>REFERENCIA</t>
  </si>
  <si>
    <t>SECUENCIAL</t>
  </si>
  <si>
    <t>FECHA FACTURA</t>
  </si>
  <si>
    <t>FECHA DESDE</t>
  </si>
  <si>
    <t>FECHA HASTA</t>
  </si>
  <si>
    <t>SEGMENTO</t>
  </si>
  <si>
    <t>CALCULO CIM - IVA APLICADO FACTURA</t>
  </si>
  <si>
    <t>DATOS CONCEPTO CAP DE GAS</t>
  </si>
  <si>
    <t>DATOS FACTURA SIN CAP DE GAS</t>
  </si>
  <si>
    <t>CALCULO BASE IVA 21% - 5%</t>
  </si>
  <si>
    <t>CFACAGP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</si>
</sst>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9" fontId="1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4" fillId="0" borderId="5" xfId="2" applyFont="1" applyBorder="1" applyAlignment="1">
      <alignment wrapText="1"/>
    </xf>
    <xf numFmtId="4" fontId="4" fillId="0" borderId="4" xfId="2" applyNumberFormat="1" applyFont="1" applyBorder="1" applyAlignment="1">
      <alignment wrapText="1"/>
    </xf>
    <xf numFmtId="3" fontId="4" fillId="0" borderId="4" xfId="2" applyNumberFormat="1" applyFont="1" applyBorder="1" applyAlignment="1">
      <alignment wrapText="1"/>
    </xf>
    <xf numFmtId="4" fontId="0" fillId="0" borderId="4" xfId="0" applyNumberFormat="1" applyBorder="1"/>
    <xf numFmtId="9" fontId="0" fillId="0" borderId="4" xfId="3" applyFont="1" applyBorder="1"/>
    <xf numFmtId="3" fontId="6" fillId="0" borderId="4" xfId="1" applyNumberFormat="1" applyFont="1" applyBorder="1" applyAlignment="1">
      <alignment wrapText="1"/>
    </xf>
    <xf numFmtId="10" fontId="0" fillId="0" borderId="4" xfId="3" applyNumberFormat="1" applyFont="1" applyBorder="1"/>
    <xf numFmtId="0" fontId="2" fillId="4" borderId="2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4" fontId="0" fillId="3" borderId="4" xfId="0" applyNumberFormat="1" applyFill="1" applyBorder="1"/>
    <xf numFmtId="0" fontId="2" fillId="2" borderId="2" xfId="0" applyFont="1" applyFill="1" applyBorder="1"/>
    <xf numFmtId="0" fontId="2" fillId="5" borderId="2" xfId="0" applyFont="1" applyFill="1" applyBorder="1"/>
    <xf numFmtId="4" fontId="4" fillId="3" borderId="4" xfId="2" applyNumberFormat="1" applyFont="1" applyFill="1" applyBorder="1" applyAlignment="1">
      <alignment wrapText="1"/>
    </xf>
    <xf numFmtId="0" fontId="0" fillId="3" borderId="4" xfId="0" applyFill="1" applyBorder="1"/>
    <xf numFmtId="14" fontId="0" fillId="3" borderId="4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1" xfId="0" applyFill="1" applyBorder="1"/>
    <xf numFmtId="0" fontId="2" fillId="6" borderId="1" xfId="0" applyFon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Normal" xfId="0" builtinId="0"/>
    <cellStyle name="Normal_CALCULOS - CIM" xfId="1" xr:uid="{283EE8E9-FED7-44AB-80F5-CD5945594764}"/>
    <cellStyle name="Normal_CALCULOS - CIM_1" xfId="2" xr:uid="{31B474CD-F52D-4EA9-B835-24A28A3527D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07B0-C5B4-467E-8B78-99D97FD41E09}">
  <dimension ref="A3:AI6"/>
  <sheetViews>
    <sheetView tabSelected="1" topLeftCell="V1" workbookViewId="0">
      <selection activeCell="W18" sqref="W18"/>
    </sheetView>
  </sheetViews>
  <sheetFormatPr baseColWidth="10" defaultRowHeight="14.4" x14ac:dyDescent="0.3"/>
  <cols>
    <col min="1" max="1" width="14.88671875" bestFit="1" customWidth="1"/>
    <col min="2" max="2" width="12.5546875" bestFit="1" customWidth="1"/>
    <col min="3" max="3" width="12.109375" bestFit="1" customWidth="1"/>
    <col min="4" max="4" width="6.44140625" bestFit="1" customWidth="1"/>
    <col min="5" max="5" width="5.88671875" bestFit="1" customWidth="1"/>
    <col min="6" max="6" width="10.88671875" bestFit="1" customWidth="1"/>
    <col min="7" max="7" width="21.44140625" bestFit="1" customWidth="1"/>
    <col min="8" max="8" width="13.33203125" bestFit="1" customWidth="1"/>
    <col min="9" max="9" width="28.109375" bestFit="1" customWidth="1"/>
    <col min="10" max="10" width="26.109375" bestFit="1" customWidth="1"/>
    <col min="11" max="11" width="15.88671875" bestFit="1" customWidth="1"/>
    <col min="12" max="12" width="26.33203125" bestFit="1" customWidth="1"/>
    <col min="13" max="13" width="16.5546875" bestFit="1" customWidth="1"/>
    <col min="14" max="14" width="34.109375" bestFit="1" customWidth="1"/>
    <col min="15" max="15" width="19.5546875" bestFit="1" customWidth="1"/>
    <col min="16" max="16" width="17.44140625" bestFit="1" customWidth="1"/>
    <col min="17" max="17" width="22.109375" bestFit="1" customWidth="1"/>
    <col min="18" max="18" width="17.109375" bestFit="1" customWidth="1"/>
    <col min="19" max="19" width="17" bestFit="1" customWidth="1"/>
    <col min="20" max="20" width="31.88671875" bestFit="1" customWidth="1"/>
    <col min="21" max="21" width="29.88671875" bestFit="1" customWidth="1"/>
    <col min="22" max="22" width="34.5546875" bestFit="1" customWidth="1"/>
    <col min="23" max="23" width="29.5546875" bestFit="1" customWidth="1"/>
    <col min="24" max="24" width="32.33203125" bestFit="1" customWidth="1"/>
    <col min="25" max="25" width="18.44140625" bestFit="1" customWidth="1"/>
    <col min="26" max="26" width="8" bestFit="1" customWidth="1"/>
    <col min="27" max="27" width="10" bestFit="1" customWidth="1"/>
    <col min="28" max="28" width="14.44140625" bestFit="1" customWidth="1"/>
    <col min="29" max="29" width="14" bestFit="1" customWidth="1"/>
    <col min="30" max="30" width="14.109375" bestFit="1" customWidth="1"/>
    <col min="31" max="31" width="17.6640625" bestFit="1" customWidth="1"/>
    <col min="32" max="32" width="15" bestFit="1" customWidth="1"/>
    <col min="33" max="33" width="15.33203125" bestFit="1" customWidth="1"/>
    <col min="34" max="34" width="13.44140625" bestFit="1" customWidth="1"/>
  </cols>
  <sheetData>
    <row r="3" spans="1:35" ht="15" thickBot="1" x14ac:dyDescent="0.35"/>
    <row r="4" spans="1:35" ht="15" thickBot="1" x14ac:dyDescent="0.35">
      <c r="B4" s="22" t="s">
        <v>0</v>
      </c>
      <c r="C4" s="23"/>
      <c r="D4" s="23"/>
      <c r="E4" s="23"/>
      <c r="F4" s="23"/>
      <c r="G4" s="23"/>
      <c r="H4" s="23"/>
      <c r="I4" s="24" t="s">
        <v>35</v>
      </c>
      <c r="J4" s="24"/>
      <c r="K4" s="24"/>
      <c r="L4" s="24"/>
      <c r="M4" s="24"/>
      <c r="N4" s="24" t="s">
        <v>36</v>
      </c>
      <c r="O4" s="24"/>
      <c r="P4" s="24"/>
      <c r="Q4" s="24"/>
      <c r="R4" s="24"/>
      <c r="S4" s="25"/>
      <c r="T4" s="22" t="s">
        <v>37</v>
      </c>
      <c r="U4" s="23"/>
      <c r="V4" s="23"/>
      <c r="W4" s="23"/>
      <c r="X4" s="26"/>
      <c r="Z4" s="29" t="s">
        <v>25</v>
      </c>
      <c r="AA4" s="30"/>
      <c r="AB4" s="30"/>
      <c r="AC4" s="30"/>
      <c r="AD4" s="30"/>
      <c r="AE4" s="30"/>
      <c r="AF4" s="30"/>
      <c r="AG4" s="30"/>
      <c r="AH4" s="30"/>
      <c r="AI4" s="31"/>
    </row>
    <row r="5" spans="1:35" ht="15" thickBot="1" x14ac:dyDescent="0.35">
      <c r="B5" s="1" t="s">
        <v>1</v>
      </c>
      <c r="C5" s="17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3" t="s">
        <v>38</v>
      </c>
      <c r="J5" s="3" t="s">
        <v>8</v>
      </c>
      <c r="K5" s="3" t="s">
        <v>9</v>
      </c>
      <c r="L5" s="3" t="s">
        <v>10</v>
      </c>
      <c r="M5" s="3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13" t="s">
        <v>17</v>
      </c>
      <c r="T5" s="5" t="s">
        <v>18</v>
      </c>
      <c r="U5" s="5" t="s">
        <v>19</v>
      </c>
      <c r="V5" s="5" t="s">
        <v>20</v>
      </c>
      <c r="W5" s="5" t="s">
        <v>21</v>
      </c>
      <c r="X5" s="18" t="s">
        <v>22</v>
      </c>
      <c r="Y5" s="27" t="s">
        <v>23</v>
      </c>
      <c r="Z5" s="28" t="s">
        <v>26</v>
      </c>
      <c r="AA5" s="14" t="s">
        <v>27</v>
      </c>
      <c r="AB5" s="14" t="s">
        <v>28</v>
      </c>
      <c r="AC5" s="14" t="s">
        <v>29</v>
      </c>
      <c r="AD5" s="14" t="s">
        <v>30</v>
      </c>
      <c r="AE5" s="14" t="s">
        <v>31</v>
      </c>
      <c r="AF5" s="14" t="s">
        <v>32</v>
      </c>
      <c r="AG5" s="14" t="s">
        <v>33</v>
      </c>
      <c r="AH5" s="14" t="s">
        <v>34</v>
      </c>
      <c r="AI5" s="15" t="s">
        <v>39</v>
      </c>
    </row>
    <row r="6" spans="1:35" x14ac:dyDescent="0.3">
      <c r="A6" t="s">
        <v>24</v>
      </c>
      <c r="B6" s="6"/>
      <c r="C6" s="19"/>
      <c r="D6" s="7"/>
      <c r="E6" s="7"/>
      <c r="F6" s="7"/>
      <c r="G6" s="7"/>
      <c r="H6" s="8"/>
      <c r="I6" s="9">
        <f>+C6-D6</f>
        <v>0</v>
      </c>
      <c r="J6" s="9">
        <f>+D6</f>
        <v>0</v>
      </c>
      <c r="K6" s="10" t="e">
        <f>+J6/I6</f>
        <v>#DIV/0!</v>
      </c>
      <c r="L6" s="11">
        <f>+H6</f>
        <v>0</v>
      </c>
      <c r="M6" s="9">
        <f>+(L6/1000)*0.5</f>
        <v>0</v>
      </c>
      <c r="N6" s="9"/>
      <c r="O6" s="12" t="e">
        <f>+N6/C6</f>
        <v>#DIV/0!</v>
      </c>
      <c r="P6" s="9" t="e">
        <f>+M6*O6</f>
        <v>#DIV/0!</v>
      </c>
      <c r="Q6" s="9" t="e">
        <f>+N6+P6</f>
        <v>#DIV/0!</v>
      </c>
      <c r="R6" s="9" t="e">
        <f>+Q6*K6</f>
        <v>#DIV/0!</v>
      </c>
      <c r="S6" s="16" t="e">
        <f>+Q6+R6</f>
        <v>#DIV/0!</v>
      </c>
      <c r="T6" s="12" t="e">
        <f>1-O6</f>
        <v>#DIV/0!</v>
      </c>
      <c r="U6" s="9" t="e">
        <f>+M6*T6</f>
        <v>#DIV/0!</v>
      </c>
      <c r="V6" s="9" t="e">
        <f>+I6-Q6</f>
        <v>#DIV/0!</v>
      </c>
      <c r="W6" s="9" t="e">
        <f>+V6*K6</f>
        <v>#DIV/0!</v>
      </c>
      <c r="X6" s="16" t="e">
        <f>+V6+W6</f>
        <v>#DIV/0!</v>
      </c>
      <c r="Y6" s="9" t="e">
        <f>+(X6+S6)-C6</f>
        <v>#DIV/0!</v>
      </c>
      <c r="Z6" s="20"/>
      <c r="AA6" s="20"/>
      <c r="AB6" s="20"/>
      <c r="AC6" s="20"/>
      <c r="AD6" s="20"/>
      <c r="AE6" s="21"/>
      <c r="AF6" s="21"/>
      <c r="AG6" s="21"/>
      <c r="AH6" s="20"/>
      <c r="AI6" s="20"/>
    </row>
  </sheetData>
  <autoFilter ref="B5:AH5" xr:uid="{CD8C07B0-C5B4-467E-8B78-99D97FD41E09}"/>
  <mergeCells count="5">
    <mergeCell ref="B4:H4"/>
    <mergeCell ref="I4:M4"/>
    <mergeCell ref="N4:S4"/>
    <mergeCell ref="T4:X4"/>
    <mergeCell ref="Z4:AI4"/>
  </mergeCells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- CIM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Palafox Gomez, Gabriel Cesar</dc:creator>
  <cp:lastModifiedBy>Palafox Gomez, Gabriel Cesar</cp:lastModifiedBy>
  <dcterms:created xsi:type="dcterms:W3CDTF">2023-05-09T09:40:11Z</dcterms:created>
  <dcterms:modified xsi:type="dcterms:W3CDTF">2023-05-29T12:24:27Z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2023-05-09T09:43:37Z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55c8df5c-5e16-47bc-9ace-45a5a6fa9d3c</vt:lpwstr>
  </property>
  <property fmtid="{D5CDD505-2E9C-101B-9397-08002B2CF9AE}" pid="8" name="MSIP_Label_797ad33d-ed35-43c0-b526-22bc83c17deb_ContentBits">
    <vt:lpwstr>1</vt:lpwstr>
  </property>
</Properties>
</file>