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vek\Desktop\FM_skin\"/>
    </mc:Choice>
  </mc:AlternateContent>
  <xr:revisionPtr revIDLastSave="0" documentId="8_{AE97D4B0-6893-4E5D-BA65-EB2B4E7405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AA3" i="1"/>
  <c r="AB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C37" i="1" l="1"/>
  <c r="AE37" i="1" s="1"/>
  <c r="S37" i="1"/>
  <c r="T37" i="1"/>
  <c r="AA37" i="1"/>
  <c r="Z37" i="1"/>
  <c r="L37" i="1"/>
  <c r="M37" i="1"/>
  <c r="H37" i="1"/>
  <c r="Y37" i="1" s="1"/>
  <c r="X37" i="1"/>
  <c r="AC36" i="1"/>
  <c r="AE36" i="1" s="1"/>
  <c r="S36" i="1"/>
  <c r="T36" i="1"/>
  <c r="AA36" i="1"/>
  <c r="Z36" i="1"/>
  <c r="P36" i="1"/>
  <c r="L36" i="1"/>
  <c r="M36" i="1"/>
  <c r="H36" i="1"/>
  <c r="Y36" i="1" s="1"/>
  <c r="X36" i="1"/>
  <c r="W35" i="1"/>
  <c r="AC35" i="1"/>
  <c r="AE35" i="1" s="1"/>
  <c r="S35" i="1"/>
  <c r="AA35" i="1"/>
  <c r="Z35" i="1"/>
  <c r="L35" i="1"/>
  <c r="M35" i="1"/>
  <c r="H35" i="1"/>
  <c r="Y35" i="1" s="1"/>
  <c r="X35" i="1"/>
  <c r="AD37" i="1" l="1"/>
  <c r="AD36" i="1"/>
  <c r="AB37" i="1"/>
  <c r="AB36" i="1"/>
  <c r="M7" i="1"/>
  <c r="S34" i="1" l="1"/>
  <c r="S32" i="1"/>
  <c r="T32" i="1"/>
  <c r="S17" i="1"/>
  <c r="AC17" i="1"/>
  <c r="AE17" i="1" s="1"/>
  <c r="AC32" i="1"/>
  <c r="AE32" i="1" s="1"/>
  <c r="AC34" i="1"/>
  <c r="AE34" i="1" s="1"/>
  <c r="AA17" i="1"/>
  <c r="AA32" i="1"/>
  <c r="AA34" i="1"/>
  <c r="Z17" i="1"/>
  <c r="Z32" i="1"/>
  <c r="Z34" i="1"/>
  <c r="X17" i="1"/>
  <c r="X32" i="1"/>
  <c r="X34" i="1"/>
  <c r="W17" i="1"/>
  <c r="W32" i="1"/>
  <c r="W34" i="1"/>
  <c r="T17" i="1"/>
  <c r="T34" i="1"/>
  <c r="T35" i="1"/>
  <c r="AB35" i="1" s="1"/>
  <c r="P17" i="1"/>
  <c r="P32" i="1"/>
  <c r="P34" i="1"/>
  <c r="P35" i="1"/>
  <c r="AD35" i="1" s="1"/>
  <c r="M17" i="1"/>
  <c r="M32" i="1"/>
  <c r="M34" i="1"/>
  <c r="AB34" i="1" s="1"/>
  <c r="L17" i="1"/>
  <c r="L32" i="1"/>
  <c r="L34" i="1"/>
  <c r="H17" i="1"/>
  <c r="Y17" i="1" s="1"/>
  <c r="H32" i="1"/>
  <c r="Y32" i="1" s="1"/>
  <c r="H34" i="1"/>
  <c r="Y34" i="1" s="1"/>
  <c r="W8" i="1"/>
  <c r="AC8" i="1"/>
  <c r="AE8" i="1" s="1"/>
  <c r="S8" i="1"/>
  <c r="T8" i="1"/>
  <c r="AA8" i="1"/>
  <c r="Z8" i="1"/>
  <c r="P8" i="1"/>
  <c r="L8" i="1"/>
  <c r="M8" i="1"/>
  <c r="H8" i="1"/>
  <c r="Y8" i="1" s="1"/>
  <c r="X8" i="1"/>
  <c r="W10" i="1"/>
  <c r="AC10" i="1"/>
  <c r="AE10" i="1" s="1"/>
  <c r="S10" i="1"/>
  <c r="T10" i="1"/>
  <c r="AA10" i="1"/>
  <c r="Z10" i="1"/>
  <c r="P10" i="1"/>
  <c r="L10" i="1"/>
  <c r="M10" i="1"/>
  <c r="H10" i="1"/>
  <c r="Y10" i="1" s="1"/>
  <c r="X10" i="1"/>
  <c r="W14" i="1"/>
  <c r="AC14" i="1"/>
  <c r="AE14" i="1" s="1"/>
  <c r="S14" i="1"/>
  <c r="T14" i="1"/>
  <c r="AA14" i="1"/>
  <c r="Z14" i="1"/>
  <c r="P14" i="1"/>
  <c r="L14" i="1"/>
  <c r="M14" i="1"/>
  <c r="H14" i="1"/>
  <c r="Y14" i="1" s="1"/>
  <c r="X14" i="1"/>
  <c r="W12" i="1"/>
  <c r="AC12" i="1"/>
  <c r="AE12" i="1" s="1"/>
  <c r="S12" i="1"/>
  <c r="T12" i="1"/>
  <c r="AA12" i="1"/>
  <c r="Z12" i="1"/>
  <c r="P12" i="1"/>
  <c r="L12" i="1"/>
  <c r="M12" i="1"/>
  <c r="H12" i="1"/>
  <c r="Y12" i="1" s="1"/>
  <c r="X12" i="1"/>
  <c r="W9" i="1"/>
  <c r="AC9" i="1"/>
  <c r="AE9" i="1" s="1"/>
  <c r="S9" i="1"/>
  <c r="T9" i="1"/>
  <c r="AA9" i="1"/>
  <c r="Z9" i="1"/>
  <c r="P9" i="1"/>
  <c r="L9" i="1"/>
  <c r="M9" i="1"/>
  <c r="H9" i="1"/>
  <c r="Y9" i="1" s="1"/>
  <c r="X9" i="1"/>
  <c r="W3" i="1"/>
  <c r="AC3" i="1"/>
  <c r="S3" i="1"/>
  <c r="T3" i="1"/>
  <c r="Z3" i="1"/>
  <c r="P3" i="1"/>
  <c r="L3" i="1"/>
  <c r="M3" i="1"/>
  <c r="H3" i="1"/>
  <c r="Y3" i="1" s="1"/>
  <c r="X3" i="1"/>
  <c r="W15" i="1"/>
  <c r="AC15" i="1"/>
  <c r="AE15" i="1" s="1"/>
  <c r="S15" i="1"/>
  <c r="T15" i="1"/>
  <c r="AA15" i="1"/>
  <c r="Z15" i="1"/>
  <c r="P15" i="1"/>
  <c r="L15" i="1"/>
  <c r="M15" i="1"/>
  <c r="H15" i="1"/>
  <c r="Y15" i="1" s="1"/>
  <c r="X15" i="1"/>
  <c r="W6" i="1"/>
  <c r="AC6" i="1"/>
  <c r="AE6" i="1" s="1"/>
  <c r="S6" i="1"/>
  <c r="T6" i="1"/>
  <c r="AA6" i="1"/>
  <c r="Z6" i="1"/>
  <c r="P6" i="1"/>
  <c r="L6" i="1"/>
  <c r="M6" i="1"/>
  <c r="H6" i="1"/>
  <c r="Y6" i="1" s="1"/>
  <c r="X6" i="1"/>
  <c r="W24" i="1"/>
  <c r="AC24" i="1"/>
  <c r="AE24" i="1" s="1"/>
  <c r="S24" i="1"/>
  <c r="T24" i="1"/>
  <c r="AA24" i="1"/>
  <c r="Z24" i="1"/>
  <c r="P24" i="1"/>
  <c r="L24" i="1"/>
  <c r="M24" i="1"/>
  <c r="H24" i="1"/>
  <c r="Y24" i="1" s="1"/>
  <c r="X24" i="1"/>
  <c r="W11" i="1"/>
  <c r="AC11" i="1"/>
  <c r="AE11" i="1" s="1"/>
  <c r="S11" i="1"/>
  <c r="T11" i="1"/>
  <c r="AA11" i="1"/>
  <c r="Z11" i="1"/>
  <c r="P11" i="1"/>
  <c r="L11" i="1"/>
  <c r="M11" i="1"/>
  <c r="H11" i="1"/>
  <c r="Y11" i="1" s="1"/>
  <c r="X11" i="1"/>
  <c r="AE3" i="1" l="1"/>
  <c r="AD8" i="1"/>
  <c r="AD34" i="1"/>
  <c r="AD32" i="1"/>
  <c r="AB32" i="1"/>
  <c r="AD17" i="1"/>
  <c r="AB17" i="1"/>
  <c r="AB8" i="1"/>
  <c r="AB10" i="1"/>
  <c r="AD14" i="1"/>
  <c r="AD12" i="1"/>
  <c r="AD9" i="1"/>
  <c r="AB14" i="1"/>
  <c r="AD11" i="1"/>
  <c r="AD10" i="1"/>
  <c r="AD3" i="1"/>
  <c r="AB9" i="1"/>
  <c r="AB12" i="1"/>
  <c r="AD24" i="1"/>
  <c r="AD6" i="1"/>
  <c r="AD15" i="1"/>
  <c r="AB11" i="1"/>
  <c r="AB24" i="1"/>
  <c r="AB6" i="1"/>
  <c r="AB15" i="1"/>
  <c r="AC16" i="1" l="1"/>
  <c r="AE16" i="1" s="1"/>
  <c r="AC22" i="1"/>
  <c r="AE22" i="1" s="1"/>
  <c r="AC30" i="1"/>
  <c r="AE30" i="1" s="1"/>
  <c r="AC19" i="1"/>
  <c r="AE19" i="1" s="1"/>
  <c r="AC23" i="1"/>
  <c r="AE23" i="1" s="1"/>
  <c r="AC21" i="1"/>
  <c r="AE21" i="1" s="1"/>
  <c r="AC33" i="1"/>
  <c r="AE33" i="1" s="1"/>
  <c r="AC25" i="1"/>
  <c r="AE25" i="1" s="1"/>
  <c r="AC26" i="1"/>
  <c r="AE26" i="1" s="1"/>
  <c r="AC13" i="1"/>
  <c r="AE13" i="1" s="1"/>
  <c r="AC28" i="1"/>
  <c r="AE28" i="1" s="1"/>
  <c r="AC31" i="1"/>
  <c r="AE31" i="1" s="1"/>
  <c r="AC4" i="1"/>
  <c r="AC18" i="1"/>
  <c r="AE18" i="1" s="1"/>
  <c r="AC7" i="1"/>
  <c r="AC20" i="1"/>
  <c r="AC27" i="1"/>
  <c r="AE27" i="1" s="1"/>
  <c r="AC29" i="1"/>
  <c r="AE29" i="1" s="1"/>
  <c r="AC5" i="1"/>
  <c r="AE5" i="1" s="1"/>
  <c r="W16" i="1"/>
  <c r="W22" i="1"/>
  <c r="W30" i="1"/>
  <c r="W19" i="1"/>
  <c r="W23" i="1"/>
  <c r="W21" i="1"/>
  <c r="W33" i="1"/>
  <c r="W25" i="1"/>
  <c r="W26" i="1"/>
  <c r="W13" i="1"/>
  <c r="W28" i="1"/>
  <c r="W31" i="1"/>
  <c r="W4" i="1"/>
  <c r="W18" i="1"/>
  <c r="W7" i="1"/>
  <c r="W20" i="1"/>
  <c r="W27" i="1"/>
  <c r="W29" i="1"/>
  <c r="W5" i="1"/>
  <c r="AE20" i="1" l="1"/>
  <c r="AE4" i="1"/>
  <c r="AE7" i="1"/>
  <c r="AA16" i="1"/>
  <c r="AA22" i="1"/>
  <c r="AA30" i="1"/>
  <c r="AA19" i="1"/>
  <c r="AA23" i="1"/>
  <c r="AA21" i="1"/>
  <c r="AA33" i="1"/>
  <c r="AA25" i="1"/>
  <c r="AA26" i="1"/>
  <c r="AA13" i="1"/>
  <c r="AA28" i="1"/>
  <c r="AA31" i="1"/>
  <c r="AA4" i="1"/>
  <c r="AA18" i="1"/>
  <c r="AA7" i="1"/>
  <c r="AA20" i="1"/>
  <c r="AA27" i="1"/>
  <c r="AA29" i="1"/>
  <c r="AA5" i="1"/>
  <c r="Z16" i="1"/>
  <c r="Z22" i="1"/>
  <c r="Z30" i="1"/>
  <c r="Z19" i="1"/>
  <c r="Z23" i="1"/>
  <c r="Z21" i="1"/>
  <c r="Z33" i="1"/>
  <c r="Z25" i="1"/>
  <c r="Z26" i="1"/>
  <c r="Z13" i="1"/>
  <c r="Z28" i="1"/>
  <c r="Z31" i="1"/>
  <c r="Z4" i="1"/>
  <c r="Z18" i="1"/>
  <c r="Z7" i="1"/>
  <c r="Z20" i="1"/>
  <c r="Z27" i="1"/>
  <c r="Z29" i="1"/>
  <c r="Z5" i="1"/>
  <c r="T16" i="1"/>
  <c r="T22" i="1"/>
  <c r="T30" i="1"/>
  <c r="T19" i="1"/>
  <c r="T23" i="1"/>
  <c r="T21" i="1"/>
  <c r="T33" i="1"/>
  <c r="T25" i="1"/>
  <c r="T26" i="1"/>
  <c r="T13" i="1"/>
  <c r="T28" i="1"/>
  <c r="T31" i="1"/>
  <c r="T4" i="1"/>
  <c r="T18" i="1"/>
  <c r="T7" i="1"/>
  <c r="T20" i="1"/>
  <c r="T27" i="1"/>
  <c r="T29" i="1"/>
  <c r="T5" i="1"/>
  <c r="P16" i="1"/>
  <c r="AD16" i="1" s="1"/>
  <c r="P22" i="1"/>
  <c r="AD22" i="1" s="1"/>
  <c r="P30" i="1"/>
  <c r="AD30" i="1" s="1"/>
  <c r="AD19" i="1"/>
  <c r="P23" i="1"/>
  <c r="AD23" i="1" s="1"/>
  <c r="P21" i="1"/>
  <c r="AD21" i="1" s="1"/>
  <c r="P33" i="1"/>
  <c r="AD33" i="1" s="1"/>
  <c r="P25" i="1"/>
  <c r="AD25" i="1" s="1"/>
  <c r="P26" i="1"/>
  <c r="AD26" i="1" s="1"/>
  <c r="P13" i="1"/>
  <c r="AD13" i="1" s="1"/>
  <c r="P28" i="1"/>
  <c r="AD28" i="1" s="1"/>
  <c r="P31" i="1"/>
  <c r="AD31" i="1" s="1"/>
  <c r="P4" i="1"/>
  <c r="AD4" i="1" s="1"/>
  <c r="P18" i="1"/>
  <c r="AD18" i="1" s="1"/>
  <c r="P7" i="1"/>
  <c r="AD7" i="1" s="1"/>
  <c r="P20" i="1"/>
  <c r="AD20" i="1" s="1"/>
  <c r="P27" i="1"/>
  <c r="AD27" i="1" s="1"/>
  <c r="P29" i="1"/>
  <c r="AD29" i="1" s="1"/>
  <c r="P5" i="1"/>
  <c r="AD5" i="1" s="1"/>
  <c r="M16" i="1"/>
  <c r="M22" i="1"/>
  <c r="M30" i="1"/>
  <c r="M19" i="1"/>
  <c r="M23" i="1"/>
  <c r="M21" i="1"/>
  <c r="M33" i="1"/>
  <c r="M25" i="1"/>
  <c r="M26" i="1"/>
  <c r="M13" i="1"/>
  <c r="M28" i="1"/>
  <c r="M31" i="1"/>
  <c r="M4" i="1"/>
  <c r="M18" i="1"/>
  <c r="M20" i="1"/>
  <c r="M27" i="1"/>
  <c r="M29" i="1"/>
  <c r="L29" i="1"/>
  <c r="L27" i="1"/>
  <c r="L20" i="1"/>
  <c r="L7" i="1"/>
  <c r="L18" i="1"/>
  <c r="L4" i="1"/>
  <c r="L31" i="1"/>
  <c r="L28" i="1"/>
  <c r="L13" i="1"/>
  <c r="L26" i="1"/>
  <c r="L25" i="1"/>
  <c r="L33" i="1"/>
  <c r="L21" i="1"/>
  <c r="L23" i="1"/>
  <c r="L19" i="1"/>
  <c r="L30" i="1"/>
  <c r="L22" i="1"/>
  <c r="L16" i="1"/>
  <c r="H16" i="1"/>
  <c r="Y16" i="1" s="1"/>
  <c r="H22" i="1"/>
  <c r="Y22" i="1" s="1"/>
  <c r="H30" i="1"/>
  <c r="Y30" i="1" s="1"/>
  <c r="H19" i="1"/>
  <c r="Y19" i="1" s="1"/>
  <c r="H23" i="1"/>
  <c r="Y23" i="1" s="1"/>
  <c r="H21" i="1"/>
  <c r="Y21" i="1" s="1"/>
  <c r="H33" i="1"/>
  <c r="Y33" i="1" s="1"/>
  <c r="H25" i="1"/>
  <c r="Y25" i="1" s="1"/>
  <c r="H26" i="1"/>
  <c r="Y26" i="1" s="1"/>
  <c r="H13" i="1"/>
  <c r="Y13" i="1" s="1"/>
  <c r="H28" i="1"/>
  <c r="Y28" i="1" s="1"/>
  <c r="H31" i="1"/>
  <c r="Y31" i="1" s="1"/>
  <c r="H4" i="1"/>
  <c r="Y4" i="1" s="1"/>
  <c r="H18" i="1"/>
  <c r="Y18" i="1" s="1"/>
  <c r="H7" i="1"/>
  <c r="Y7" i="1" s="1"/>
  <c r="H20" i="1"/>
  <c r="Y20" i="1" s="1"/>
  <c r="H27" i="1"/>
  <c r="Y27" i="1" s="1"/>
  <c r="H29" i="1"/>
  <c r="Y29" i="1" s="1"/>
  <c r="X16" i="1"/>
  <c r="X22" i="1"/>
  <c r="X30" i="1"/>
  <c r="X19" i="1"/>
  <c r="X23" i="1"/>
  <c r="X21" i="1"/>
  <c r="X33" i="1"/>
  <c r="X25" i="1"/>
  <c r="X26" i="1"/>
  <c r="X13" i="1"/>
  <c r="X28" i="1"/>
  <c r="X31" i="1"/>
  <c r="X4" i="1"/>
  <c r="X18" i="1"/>
  <c r="X7" i="1"/>
  <c r="X20" i="1"/>
  <c r="X27" i="1"/>
  <c r="X29" i="1"/>
  <c r="X5" i="1"/>
  <c r="AB20" i="1" l="1"/>
  <c r="AB31" i="1"/>
  <c r="AB25" i="1"/>
  <c r="AB19" i="1"/>
  <c r="AB29" i="1"/>
  <c r="AB18" i="1"/>
  <c r="AB13" i="1"/>
  <c r="AB21" i="1"/>
  <c r="AB22" i="1"/>
  <c r="AB27" i="1"/>
  <c r="AB4" i="1"/>
  <c r="AB23" i="1"/>
  <c r="AB26" i="1"/>
  <c r="AB16" i="1"/>
  <c r="AB5" i="1"/>
  <c r="AB7" i="1"/>
  <c r="AB28" i="1"/>
  <c r="AB33" i="1"/>
  <c r="AB30" i="1"/>
  <c r="S16" i="1"/>
  <c r="S22" i="1"/>
  <c r="S30" i="1"/>
  <c r="S19" i="1"/>
  <c r="S23" i="1"/>
  <c r="S21" i="1"/>
  <c r="S33" i="1"/>
  <c r="S25" i="1"/>
  <c r="S26" i="1"/>
  <c r="S13" i="1"/>
  <c r="S28" i="1"/>
  <c r="S31" i="1"/>
  <c r="S4" i="1"/>
  <c r="S18" i="1"/>
  <c r="S7" i="1"/>
  <c r="S20" i="1"/>
  <c r="S27" i="1"/>
  <c r="S29" i="1"/>
  <c r="S5" i="1"/>
  <c r="L5" i="1" l="1"/>
  <c r="H5" i="1" l="1"/>
  <c r="Y5" i="1" s="1"/>
</calcChain>
</file>

<file path=xl/sharedStrings.xml><?xml version="1.0" encoding="utf-8"?>
<sst xmlns="http://schemas.openxmlformats.org/spreadsheetml/2006/main" count="129" uniqueCount="89">
  <si>
    <t>IENFD F/mm</t>
  </si>
  <si>
    <t>epidermal length [mm)</t>
  </si>
  <si>
    <t>Section 1</t>
  </si>
  <si>
    <t>ID#</t>
  </si>
  <si>
    <t>Section 2</t>
  </si>
  <si>
    <t>number of ULBP colocalized SEP</t>
  </si>
  <si>
    <t>ULBP colocalized SEP/mm</t>
  </si>
  <si>
    <t>% of ULBP colocalized SEP</t>
  </si>
  <si>
    <t>Number of SEP NCAM+ NK cells</t>
  </si>
  <si>
    <t>Number of NK cells colocalized SEP</t>
  </si>
  <si>
    <t>078/19</t>
  </si>
  <si>
    <t>100/19</t>
  </si>
  <si>
    <t>133/19</t>
  </si>
  <si>
    <t>257/19</t>
  </si>
  <si>
    <t>310/19</t>
  </si>
  <si>
    <t>365/19</t>
  </si>
  <si>
    <t>372/19</t>
  </si>
  <si>
    <t>460/19</t>
  </si>
  <si>
    <t>140/19</t>
  </si>
  <si>
    <t>179/19</t>
  </si>
  <si>
    <t>281/19</t>
  </si>
  <si>
    <t>266/19</t>
  </si>
  <si>
    <t>361/19</t>
  </si>
  <si>
    <t>021/19</t>
  </si>
  <si>
    <t>031/19</t>
  </si>
  <si>
    <t>037/19</t>
  </si>
  <si>
    <t>066/19</t>
  </si>
  <si>
    <t>116/19</t>
  </si>
  <si>
    <t>255/19</t>
  </si>
  <si>
    <t>mean of IENF count</t>
  </si>
  <si>
    <t>Epidermal Length</t>
  </si>
  <si>
    <t>IENFD</t>
  </si>
  <si>
    <t xml:space="preserve">Mean number of ULBP colocalized SEP </t>
  </si>
  <si>
    <t>Mean number of SEP</t>
  </si>
  <si>
    <t>Mean number of NCAM+ NK cells on SEP</t>
  </si>
  <si>
    <t>Number of NCAM+ NK cells</t>
  </si>
  <si>
    <t>number of PGP+ subepidermal plexus (SEP)</t>
  </si>
  <si>
    <t>Number of NK cells on SEP</t>
  </si>
  <si>
    <t>number of PGP+ SEP</t>
  </si>
  <si>
    <t>% of NK cells on SEP</t>
  </si>
  <si>
    <t>Mean % of ULBP colocalized SEP</t>
  </si>
  <si>
    <t>Mean % of NK cells on SEP</t>
  </si>
  <si>
    <t>MAIN OUTCOMES</t>
  </si>
  <si>
    <t>086/19</t>
  </si>
  <si>
    <t>665/19</t>
  </si>
  <si>
    <t>703/19</t>
  </si>
  <si>
    <t>818/19</t>
  </si>
  <si>
    <t>843/19</t>
  </si>
  <si>
    <t>901/19</t>
  </si>
  <si>
    <t>969/19</t>
  </si>
  <si>
    <t>995/19</t>
  </si>
  <si>
    <t>1034/19</t>
  </si>
  <si>
    <t>1077/19</t>
  </si>
  <si>
    <t>448/19</t>
  </si>
  <si>
    <t>482/19</t>
  </si>
  <si>
    <t>NKC on SEP/mm</t>
  </si>
  <si>
    <t>FMS</t>
  </si>
  <si>
    <t>1187/19</t>
  </si>
  <si>
    <t>1186/19</t>
  </si>
  <si>
    <t>330/20</t>
  </si>
  <si>
    <t>Age</t>
  </si>
  <si>
    <t>Gender</t>
  </si>
  <si>
    <t>F/Q Sum Score</t>
  </si>
  <si>
    <t>Group No</t>
  </si>
  <si>
    <t>Gender:</t>
  </si>
  <si>
    <t xml:space="preserve"> female</t>
  </si>
  <si>
    <t xml:space="preserve"> male</t>
  </si>
  <si>
    <t>Group</t>
  </si>
  <si>
    <t>Pain in Depression</t>
  </si>
  <si>
    <t>Healthy control</t>
  </si>
  <si>
    <t>NA</t>
  </si>
  <si>
    <t>IENFD normal/abnormal</t>
  </si>
  <si>
    <t>IENFD abnormal: 1</t>
  </si>
  <si>
    <t>IENFD normal: 2</t>
  </si>
  <si>
    <t>FM</t>
  </si>
  <si>
    <t>female</t>
  </si>
  <si>
    <t>ID</t>
  </si>
  <si>
    <t>age</t>
  </si>
  <si>
    <t>group</t>
  </si>
  <si>
    <t>FQS</t>
  </si>
  <si>
    <t>mean_IENF_count</t>
  </si>
  <si>
    <t>epi_length_mm</t>
  </si>
  <si>
    <t>IENFD_f_mm</t>
  </si>
  <si>
    <t>mean_SEP</t>
  </si>
  <si>
    <t>mean_ULBP_SEP</t>
  </si>
  <si>
    <t>mean_pc_ULBP_SEP</t>
  </si>
  <si>
    <t>mean_NK_SEP</t>
  </si>
  <si>
    <t>mean_pc_NK_SEP</t>
  </si>
  <si>
    <t>NK_per_mm_SEP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</si>
</sst>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2" fontId="0" fillId="0" borderId="0" xfId="0" applyNumberFormat="1"/>
    <xf numFmtId="2" fontId="0" fillId="0" borderId="0" xfId="0" applyNumberFormat="1" applyFill="1"/>
    <xf numFmtId="10" fontId="0" fillId="0" borderId="0" xfId="0" applyNumberFormat="1" applyFill="1"/>
    <xf numFmtId="2" fontId="1" fillId="3" borderId="0" xfId="0" applyNumberFormat="1" applyFont="1" applyFill="1"/>
    <xf numFmtId="2" fontId="1" fillId="0" borderId="0" xfId="0" applyNumberFormat="1" applyFont="1" applyFill="1"/>
    <xf numFmtId="10" fontId="1" fillId="3" borderId="0" xfId="0" applyNumberFormat="1" applyFont="1" applyFill="1"/>
    <xf numFmtId="10" fontId="0" fillId="0" borderId="0" xfId="0" applyNumberFormat="1"/>
    <xf numFmtId="2" fontId="1" fillId="2" borderId="0" xfId="0" applyNumberFormat="1" applyFont="1" applyFill="1"/>
    <xf numFmtId="0" fontId="1" fillId="3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0" fontId="1" fillId="2" borderId="0" xfId="0" applyNumberFormat="1" applyFont="1" applyFill="1"/>
    <xf numFmtId="10" fontId="1" fillId="4" borderId="0" xfId="0" applyNumberFormat="1" applyFont="1" applyFill="1"/>
    <xf numFmtId="2" fontId="1" fillId="4" borderId="0" xfId="0" applyNumberFormat="1" applyFont="1" applyFill="1"/>
    <xf numFmtId="1" fontId="0" fillId="0" borderId="0" xfId="0" applyNumberFormat="1" applyFill="1"/>
    <xf numFmtId="9" fontId="0" fillId="0" borderId="0" xfId="0" applyNumberFormat="1" applyFill="1"/>
    <xf numFmtId="2" fontId="1" fillId="5" borderId="0" xfId="0" applyNumberFormat="1" applyFon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0" fontId="1" fillId="0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10" fontId="1" fillId="4" borderId="0" xfId="0" applyNumberFormat="1" applyFont="1" applyFill="1" applyAlignment="1">
      <alignment wrapText="1"/>
    </xf>
    <xf numFmtId="2" fontId="1" fillId="4" borderId="0" xfId="0" applyNumberFormat="1" applyFont="1" applyFill="1" applyAlignment="1">
      <alignment wrapText="1"/>
    </xf>
    <xf numFmtId="2" fontId="1" fillId="5" borderId="0" xfId="0" applyNumberFormat="1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23ED-972E-4791-8395-AAEACD7FCB62}">
  <dimension ref="A1:P29"/>
  <sheetViews>
    <sheetView tabSelected="1" workbookViewId="0">
      <selection activeCell="L20" sqref="L20"/>
    </sheetView>
  </sheetViews>
  <sheetFormatPr defaultRowHeight="14.4" x14ac:dyDescent="0.3"/>
  <cols>
    <col min="1" max="1" width="7.77734375" bestFit="1" customWidth="1"/>
    <col min="2" max="2" width="3.5546875" bestFit="1" customWidth="1"/>
    <col min="3" max="3" width="6" bestFit="1" customWidth="1"/>
    <col min="4" max="4" width="5.6640625" bestFit="1" customWidth="1"/>
    <col min="5" max="5" width="5" bestFit="1" customWidth="1"/>
    <col min="6" max="6" width="6.6640625" bestFit="1" customWidth="1"/>
    <col min="7" max="7" width="4.109375" bestFit="1" customWidth="1"/>
    <col min="8" max="8" width="16.109375" bestFit="1" customWidth="1"/>
    <col min="9" max="9" width="13.6640625" bestFit="1" customWidth="1"/>
    <col min="10" max="10" width="12" bestFit="1" customWidth="1"/>
    <col min="11" max="11" width="9.44140625" bestFit="1" customWidth="1"/>
    <col min="12" max="12" width="14.88671875" bestFit="1" customWidth="1"/>
    <col min="13" max="13" width="17.88671875" bestFit="1" customWidth="1"/>
    <col min="14" max="14" width="12.77734375" bestFit="1" customWidth="1"/>
    <col min="15" max="15" width="15.77734375" bestFit="1" customWidth="1"/>
    <col min="16" max="16" width="15.109375" bestFit="1" customWidth="1"/>
  </cols>
  <sheetData>
    <row r="1" spans="1:16" x14ac:dyDescent="0.3">
      <c r="A1" t="s">
        <v>76</v>
      </c>
      <c r="B1" t="s">
        <v>74</v>
      </c>
      <c r="C1" s="3" t="s">
        <v>31</v>
      </c>
      <c r="D1" s="3" t="s">
        <v>78</v>
      </c>
      <c r="E1" t="s">
        <v>77</v>
      </c>
      <c r="F1" t="s">
        <v>75</v>
      </c>
      <c r="G1" t="s">
        <v>79</v>
      </c>
      <c r="H1" s="3" t="s">
        <v>80</v>
      </c>
      <c r="I1" s="3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</row>
    <row r="2" spans="1:16" x14ac:dyDescent="0.3">
      <c r="A2" t="s">
        <v>46</v>
      </c>
      <c r="B2">
        <v>1</v>
      </c>
      <c r="C2">
        <v>1</v>
      </c>
      <c r="D2">
        <f>B2+C2+1</f>
        <v>3</v>
      </c>
      <c r="E2">
        <v>48.1</v>
      </c>
      <c r="F2">
        <v>1</v>
      </c>
      <c r="G2">
        <v>44</v>
      </c>
      <c r="H2" s="3">
        <v>6.7</v>
      </c>
      <c r="I2" s="3">
        <v>2.2000000000000002</v>
      </c>
      <c r="J2">
        <v>3.0454545454545454</v>
      </c>
      <c r="K2">
        <v>24</v>
      </c>
      <c r="L2">
        <v>18.5</v>
      </c>
      <c r="M2">
        <v>0.77083333333333326</v>
      </c>
      <c r="N2">
        <v>2</v>
      </c>
      <c r="O2">
        <v>0.2232142857142857</v>
      </c>
      <c r="P2">
        <v>0.90909090909090906</v>
      </c>
    </row>
    <row r="3" spans="1:16" x14ac:dyDescent="0.3">
      <c r="A3" t="s">
        <v>23</v>
      </c>
      <c r="B3">
        <v>1</v>
      </c>
      <c r="C3">
        <v>0</v>
      </c>
      <c r="D3">
        <f t="shared" ref="D3:D29" si="0">B3+C3+1</f>
        <v>2</v>
      </c>
      <c r="E3">
        <v>56.1</v>
      </c>
      <c r="F3">
        <v>1</v>
      </c>
      <c r="G3">
        <v>49</v>
      </c>
      <c r="H3" s="3">
        <v>17.3</v>
      </c>
      <c r="I3" s="3">
        <v>1.9</v>
      </c>
      <c r="J3">
        <v>9.1052631578947381</v>
      </c>
      <c r="K3">
        <v>18.5</v>
      </c>
      <c r="L3">
        <v>18</v>
      </c>
      <c r="M3">
        <v>0.97368421052631571</v>
      </c>
      <c r="N3">
        <v>1.5</v>
      </c>
      <c r="O3">
        <v>0.30952380952380953</v>
      </c>
      <c r="P3">
        <v>0.78947368421052633</v>
      </c>
    </row>
    <row r="4" spans="1:16" x14ac:dyDescent="0.3">
      <c r="A4" t="s">
        <v>10</v>
      </c>
      <c r="B4">
        <v>1</v>
      </c>
      <c r="C4">
        <v>0</v>
      </c>
      <c r="D4">
        <f t="shared" si="0"/>
        <v>2</v>
      </c>
      <c r="E4">
        <v>53.6</v>
      </c>
      <c r="F4">
        <v>1</v>
      </c>
      <c r="G4">
        <v>58</v>
      </c>
      <c r="H4" s="3">
        <v>16</v>
      </c>
      <c r="I4" s="3">
        <v>2.4</v>
      </c>
      <c r="J4">
        <v>6.666666666666667</v>
      </c>
      <c r="K4">
        <v>16</v>
      </c>
      <c r="L4">
        <v>4.5</v>
      </c>
      <c r="M4">
        <v>0.28125</v>
      </c>
      <c r="N4">
        <v>0.5</v>
      </c>
      <c r="O4">
        <v>0.25</v>
      </c>
      <c r="P4">
        <v>0.20833333333333334</v>
      </c>
    </row>
    <row r="5" spans="1:16" x14ac:dyDescent="0.3">
      <c r="A5" t="s">
        <v>44</v>
      </c>
      <c r="B5">
        <v>1</v>
      </c>
      <c r="C5">
        <v>0</v>
      </c>
      <c r="D5">
        <f t="shared" si="0"/>
        <v>2</v>
      </c>
      <c r="E5">
        <v>56.9</v>
      </c>
      <c r="F5">
        <v>1</v>
      </c>
      <c r="G5">
        <v>55</v>
      </c>
      <c r="H5" s="3">
        <v>15</v>
      </c>
      <c r="I5" s="3">
        <v>2.6</v>
      </c>
      <c r="J5">
        <v>5.7692307692307692</v>
      </c>
      <c r="K5">
        <v>30</v>
      </c>
      <c r="L5">
        <v>20.5</v>
      </c>
      <c r="M5">
        <v>0.67743830787309056</v>
      </c>
      <c r="N5">
        <v>1</v>
      </c>
      <c r="O5">
        <v>0.125</v>
      </c>
      <c r="P5">
        <v>0.38461538461538458</v>
      </c>
    </row>
    <row r="6" spans="1:16" x14ac:dyDescent="0.3">
      <c r="A6" t="s">
        <v>25</v>
      </c>
      <c r="B6">
        <v>1</v>
      </c>
      <c r="C6">
        <v>0</v>
      </c>
      <c r="D6">
        <f t="shared" si="0"/>
        <v>2</v>
      </c>
      <c r="E6">
        <v>54.2</v>
      </c>
      <c r="F6">
        <v>1</v>
      </c>
      <c r="G6">
        <v>9</v>
      </c>
      <c r="H6" s="3">
        <v>26</v>
      </c>
      <c r="I6" s="3">
        <v>1.9</v>
      </c>
      <c r="J6">
        <v>13.684210526315789</v>
      </c>
      <c r="K6">
        <v>13.5</v>
      </c>
      <c r="L6">
        <v>9.5</v>
      </c>
      <c r="M6">
        <v>0.69780219780219777</v>
      </c>
      <c r="N6">
        <v>3</v>
      </c>
      <c r="O6">
        <v>0.22500000000000001</v>
      </c>
      <c r="P6">
        <v>1.5789473684210527</v>
      </c>
    </row>
    <row r="7" spans="1:16" x14ac:dyDescent="0.3">
      <c r="A7" t="s">
        <v>51</v>
      </c>
      <c r="B7">
        <v>1</v>
      </c>
      <c r="C7">
        <v>0</v>
      </c>
      <c r="D7">
        <f t="shared" si="0"/>
        <v>2</v>
      </c>
      <c r="E7">
        <v>51.9</v>
      </c>
      <c r="F7">
        <v>1</v>
      </c>
      <c r="G7">
        <v>55</v>
      </c>
      <c r="H7" s="3">
        <v>9.3000000000000007</v>
      </c>
      <c r="I7" s="3">
        <v>1.5</v>
      </c>
      <c r="J7">
        <v>6.2</v>
      </c>
      <c r="K7">
        <v>17.5</v>
      </c>
      <c r="L7">
        <v>13</v>
      </c>
      <c r="M7">
        <v>0.74346405228758172</v>
      </c>
      <c r="N7">
        <v>1</v>
      </c>
      <c r="O7">
        <v>0.14545454545454545</v>
      </c>
      <c r="P7">
        <v>0.66666666666666663</v>
      </c>
    </row>
    <row r="8" spans="1:16" x14ac:dyDescent="0.3">
      <c r="A8" t="s">
        <v>47</v>
      </c>
      <c r="B8">
        <v>1</v>
      </c>
      <c r="C8">
        <v>0</v>
      </c>
      <c r="D8">
        <f t="shared" si="0"/>
        <v>2</v>
      </c>
      <c r="E8">
        <v>57.1</v>
      </c>
      <c r="F8">
        <v>1</v>
      </c>
      <c r="G8">
        <v>23</v>
      </c>
      <c r="H8">
        <v>11</v>
      </c>
      <c r="I8">
        <v>1.7</v>
      </c>
      <c r="J8">
        <v>6.4705882352941178</v>
      </c>
      <c r="K8">
        <v>20.5</v>
      </c>
      <c r="L8">
        <v>13.5</v>
      </c>
      <c r="M8">
        <v>0.65952380952380951</v>
      </c>
      <c r="N8">
        <v>1</v>
      </c>
      <c r="O8">
        <v>6.6666666666666666E-2</v>
      </c>
      <c r="P8">
        <v>0.58823529411764708</v>
      </c>
    </row>
    <row r="9" spans="1:16" x14ac:dyDescent="0.3">
      <c r="A9" t="s">
        <v>50</v>
      </c>
      <c r="B9">
        <v>1</v>
      </c>
      <c r="C9">
        <v>1</v>
      </c>
      <c r="D9">
        <f t="shared" si="0"/>
        <v>3</v>
      </c>
      <c r="E9">
        <v>56</v>
      </c>
      <c r="F9">
        <v>1</v>
      </c>
      <c r="G9">
        <v>44</v>
      </c>
      <c r="H9">
        <v>16.3</v>
      </c>
      <c r="I9">
        <v>3.5</v>
      </c>
      <c r="J9">
        <v>4.6571428571428575</v>
      </c>
      <c r="K9">
        <v>65.5</v>
      </c>
      <c r="L9">
        <v>30.5</v>
      </c>
      <c r="M9">
        <v>0.47049180327868856</v>
      </c>
      <c r="N9">
        <v>7</v>
      </c>
      <c r="O9">
        <v>0.25793103448275861</v>
      </c>
      <c r="P9">
        <v>2</v>
      </c>
    </row>
    <row r="10" spans="1:16" x14ac:dyDescent="0.3">
      <c r="A10" t="s">
        <v>23</v>
      </c>
      <c r="B10">
        <v>1</v>
      </c>
      <c r="C10">
        <v>1</v>
      </c>
      <c r="D10">
        <f t="shared" si="0"/>
        <v>3</v>
      </c>
      <c r="E10">
        <v>56</v>
      </c>
      <c r="F10">
        <v>1</v>
      </c>
      <c r="G10">
        <v>49</v>
      </c>
      <c r="H10">
        <v>10.3</v>
      </c>
      <c r="I10">
        <v>2.2999999999999998</v>
      </c>
      <c r="J10">
        <v>4.4782608695652177</v>
      </c>
      <c r="K10">
        <v>19</v>
      </c>
      <c r="L10">
        <v>11</v>
      </c>
      <c r="M10">
        <v>0.57670454545454541</v>
      </c>
      <c r="N10">
        <v>0.5</v>
      </c>
      <c r="O10">
        <v>8.3333333333333329E-2</v>
      </c>
      <c r="P10">
        <v>0.21739130434782611</v>
      </c>
    </row>
    <row r="11" spans="1:16" x14ac:dyDescent="0.3">
      <c r="A11" t="s">
        <v>48</v>
      </c>
      <c r="B11">
        <v>1</v>
      </c>
      <c r="C11">
        <v>1</v>
      </c>
      <c r="D11">
        <f t="shared" si="0"/>
        <v>3</v>
      </c>
      <c r="E11">
        <v>63.4</v>
      </c>
      <c r="F11">
        <v>1</v>
      </c>
      <c r="G11">
        <v>38</v>
      </c>
      <c r="H11">
        <v>10.7</v>
      </c>
      <c r="I11">
        <v>2.5</v>
      </c>
      <c r="J11">
        <v>4.2799999999999994</v>
      </c>
      <c r="K11">
        <v>21</v>
      </c>
      <c r="L11">
        <v>11.5</v>
      </c>
      <c r="M11">
        <v>0.54761904761904767</v>
      </c>
      <c r="N11">
        <v>3</v>
      </c>
      <c r="O11">
        <v>0.15714285714285714</v>
      </c>
      <c r="P11">
        <v>1.2</v>
      </c>
    </row>
    <row r="12" spans="1:16" x14ac:dyDescent="0.3">
      <c r="A12" t="s">
        <v>20</v>
      </c>
      <c r="B12">
        <v>1</v>
      </c>
      <c r="C12">
        <v>1</v>
      </c>
      <c r="D12">
        <f t="shared" si="0"/>
        <v>3</v>
      </c>
      <c r="E12">
        <v>56.1</v>
      </c>
      <c r="F12">
        <v>1</v>
      </c>
      <c r="G12">
        <v>37</v>
      </c>
      <c r="H12">
        <v>6.3</v>
      </c>
      <c r="I12">
        <v>2.6</v>
      </c>
      <c r="J12">
        <v>2.4230769230769229</v>
      </c>
      <c r="K12">
        <v>27.5</v>
      </c>
      <c r="L12">
        <v>21.5</v>
      </c>
      <c r="M12">
        <v>0.78192934782608692</v>
      </c>
      <c r="N12">
        <v>7</v>
      </c>
      <c r="O12">
        <v>0.14921090387374464</v>
      </c>
      <c r="P12">
        <v>2.6923076923076921</v>
      </c>
    </row>
    <row r="13" spans="1:16" x14ac:dyDescent="0.3">
      <c r="A13" t="s">
        <v>49</v>
      </c>
      <c r="B13">
        <v>1</v>
      </c>
      <c r="C13">
        <v>1</v>
      </c>
      <c r="D13">
        <f t="shared" si="0"/>
        <v>3</v>
      </c>
      <c r="E13">
        <v>49.4</v>
      </c>
      <c r="F13">
        <v>1</v>
      </c>
      <c r="G13">
        <v>48</v>
      </c>
      <c r="H13">
        <v>7.3</v>
      </c>
      <c r="I13">
        <v>3.5</v>
      </c>
      <c r="J13">
        <v>2.0857142857142859</v>
      </c>
      <c r="K13">
        <v>37</v>
      </c>
      <c r="L13">
        <v>29</v>
      </c>
      <c r="M13">
        <v>0.78348214285714279</v>
      </c>
      <c r="N13">
        <v>11</v>
      </c>
      <c r="O13">
        <v>0.38770053475935828</v>
      </c>
      <c r="P13">
        <v>3.1428571428571428</v>
      </c>
    </row>
    <row r="14" spans="1:16" x14ac:dyDescent="0.3">
      <c r="A14" t="s">
        <v>45</v>
      </c>
      <c r="B14">
        <v>1</v>
      </c>
      <c r="C14">
        <v>1</v>
      </c>
      <c r="D14">
        <f t="shared" si="0"/>
        <v>3</v>
      </c>
      <c r="E14">
        <v>45.9</v>
      </c>
      <c r="F14">
        <v>1</v>
      </c>
      <c r="G14">
        <v>52</v>
      </c>
      <c r="H14">
        <v>3</v>
      </c>
      <c r="I14">
        <v>2.2999999999999998</v>
      </c>
      <c r="J14">
        <v>1.3043478260869565</v>
      </c>
      <c r="K14">
        <v>23.5</v>
      </c>
      <c r="L14">
        <v>20</v>
      </c>
      <c r="M14">
        <v>0.84636363636363643</v>
      </c>
      <c r="N14">
        <v>6.5</v>
      </c>
      <c r="O14">
        <v>0.32416267942583732</v>
      </c>
      <c r="P14">
        <v>2.8260869565217392</v>
      </c>
    </row>
    <row r="15" spans="1:16" x14ac:dyDescent="0.3">
      <c r="A15" t="s">
        <v>11</v>
      </c>
      <c r="B15">
        <v>1</v>
      </c>
      <c r="C15">
        <v>1</v>
      </c>
      <c r="D15">
        <f t="shared" si="0"/>
        <v>3</v>
      </c>
      <c r="E15">
        <v>40</v>
      </c>
      <c r="F15">
        <v>1</v>
      </c>
      <c r="G15">
        <v>28</v>
      </c>
      <c r="H15">
        <v>7.3</v>
      </c>
      <c r="I15">
        <v>2</v>
      </c>
      <c r="J15">
        <v>3.65</v>
      </c>
      <c r="K15">
        <v>13</v>
      </c>
      <c r="L15">
        <v>7.5</v>
      </c>
      <c r="M15">
        <v>0.5625</v>
      </c>
      <c r="N15">
        <v>0.5</v>
      </c>
      <c r="O15">
        <v>8.3333333333333329E-2</v>
      </c>
      <c r="P15">
        <v>0.25</v>
      </c>
    </row>
    <row r="16" spans="1:16" x14ac:dyDescent="0.3">
      <c r="A16" t="s">
        <v>52</v>
      </c>
      <c r="B16">
        <v>1</v>
      </c>
      <c r="C16">
        <v>1</v>
      </c>
      <c r="D16">
        <f t="shared" si="0"/>
        <v>3</v>
      </c>
      <c r="E16">
        <v>52.8</v>
      </c>
      <c r="F16">
        <v>1</v>
      </c>
      <c r="G16">
        <v>36</v>
      </c>
      <c r="H16">
        <v>2.7</v>
      </c>
      <c r="I16">
        <v>1.6</v>
      </c>
      <c r="J16">
        <v>1.6875</v>
      </c>
      <c r="K16">
        <v>10</v>
      </c>
      <c r="L16">
        <v>7.5</v>
      </c>
      <c r="M16">
        <v>0.77380952380952384</v>
      </c>
      <c r="N16">
        <v>4</v>
      </c>
      <c r="O16">
        <v>0.27430555555555558</v>
      </c>
      <c r="P16">
        <v>2.5</v>
      </c>
    </row>
    <row r="17" spans="1:16" x14ac:dyDescent="0.3">
      <c r="A17" t="s">
        <v>24</v>
      </c>
      <c r="B17">
        <v>1</v>
      </c>
      <c r="C17">
        <v>0</v>
      </c>
      <c r="D17">
        <f t="shared" si="0"/>
        <v>2</v>
      </c>
      <c r="E17">
        <v>49.6</v>
      </c>
      <c r="F17">
        <v>1</v>
      </c>
      <c r="G17">
        <v>44</v>
      </c>
      <c r="H17">
        <v>14</v>
      </c>
      <c r="I17">
        <v>2.5</v>
      </c>
      <c r="J17">
        <v>5.6</v>
      </c>
      <c r="K17">
        <v>9</v>
      </c>
      <c r="L17">
        <v>3</v>
      </c>
      <c r="M17">
        <v>0.3125</v>
      </c>
      <c r="N17">
        <v>7.5</v>
      </c>
      <c r="O17">
        <v>0.34705882352941175</v>
      </c>
      <c r="P17">
        <v>3</v>
      </c>
    </row>
    <row r="18" spans="1:16" x14ac:dyDescent="0.3">
      <c r="A18" t="s">
        <v>14</v>
      </c>
      <c r="B18">
        <v>1</v>
      </c>
      <c r="C18">
        <v>1</v>
      </c>
      <c r="D18">
        <f t="shared" si="0"/>
        <v>3</v>
      </c>
      <c r="E18">
        <v>62.6</v>
      </c>
      <c r="F18">
        <v>0</v>
      </c>
      <c r="G18">
        <v>38</v>
      </c>
      <c r="H18">
        <v>6.7</v>
      </c>
      <c r="I18">
        <v>2.5</v>
      </c>
      <c r="J18">
        <v>2.68</v>
      </c>
      <c r="K18">
        <v>14</v>
      </c>
      <c r="L18">
        <v>7</v>
      </c>
      <c r="M18">
        <v>0.50256410256410255</v>
      </c>
      <c r="N18">
        <v>0.5</v>
      </c>
      <c r="O18">
        <v>0.16666666666666666</v>
      </c>
      <c r="P18">
        <v>0.2</v>
      </c>
    </row>
    <row r="19" spans="1:16" x14ac:dyDescent="0.3">
      <c r="A19" t="s">
        <v>27</v>
      </c>
      <c r="B19">
        <v>0</v>
      </c>
      <c r="C19">
        <v>0</v>
      </c>
      <c r="D19">
        <f t="shared" si="0"/>
        <v>1</v>
      </c>
      <c r="E19">
        <v>69</v>
      </c>
      <c r="F19">
        <v>1</v>
      </c>
      <c r="G19">
        <v>0</v>
      </c>
      <c r="H19">
        <v>22.7</v>
      </c>
      <c r="I19">
        <v>2.9</v>
      </c>
      <c r="J19">
        <v>7.8275862068965516</v>
      </c>
      <c r="K19">
        <v>15.5</v>
      </c>
      <c r="L19">
        <v>9</v>
      </c>
      <c r="M19">
        <v>0.57916666666666661</v>
      </c>
      <c r="N19">
        <v>13.5</v>
      </c>
      <c r="O19">
        <v>0.28583916083916083</v>
      </c>
      <c r="P19">
        <v>4.6551724137931032</v>
      </c>
    </row>
    <row r="20" spans="1:16" x14ac:dyDescent="0.3">
      <c r="A20" t="s">
        <v>21</v>
      </c>
      <c r="B20">
        <v>0</v>
      </c>
      <c r="C20">
        <v>0</v>
      </c>
      <c r="D20">
        <f t="shared" si="0"/>
        <v>1</v>
      </c>
      <c r="E20">
        <v>43</v>
      </c>
      <c r="F20">
        <v>1</v>
      </c>
      <c r="G20">
        <v>0</v>
      </c>
      <c r="H20">
        <v>12</v>
      </c>
      <c r="I20">
        <v>2.2999999999999998</v>
      </c>
      <c r="J20">
        <v>5.2173913043478262</v>
      </c>
      <c r="K20">
        <v>21.5</v>
      </c>
      <c r="L20">
        <v>11.5</v>
      </c>
      <c r="M20">
        <v>0.53463203463203457</v>
      </c>
      <c r="N20">
        <v>4</v>
      </c>
      <c r="O20">
        <v>8.3333333333333329E-2</v>
      </c>
      <c r="P20">
        <v>1.7391304347826089</v>
      </c>
    </row>
    <row r="21" spans="1:16" x14ac:dyDescent="0.3">
      <c r="A21" t="s">
        <v>28</v>
      </c>
      <c r="B21">
        <v>0</v>
      </c>
      <c r="C21">
        <v>0</v>
      </c>
      <c r="D21">
        <f t="shared" si="0"/>
        <v>1</v>
      </c>
      <c r="E21">
        <v>62</v>
      </c>
      <c r="F21">
        <v>1</v>
      </c>
      <c r="G21">
        <v>0</v>
      </c>
      <c r="H21">
        <v>19.3</v>
      </c>
      <c r="I21">
        <v>3.1</v>
      </c>
      <c r="J21">
        <v>6.225806451612903</v>
      </c>
      <c r="K21">
        <v>20.5</v>
      </c>
      <c r="L21">
        <v>3</v>
      </c>
      <c r="M21">
        <v>0.15458937198067632</v>
      </c>
      <c r="N21">
        <v>2</v>
      </c>
      <c r="O21">
        <v>0.14285714285714285</v>
      </c>
      <c r="P21">
        <v>0.64516129032258063</v>
      </c>
    </row>
    <row r="22" spans="1:16" x14ac:dyDescent="0.3">
      <c r="A22" t="s">
        <v>13</v>
      </c>
      <c r="B22">
        <v>0</v>
      </c>
      <c r="C22">
        <v>0</v>
      </c>
      <c r="D22">
        <f t="shared" si="0"/>
        <v>1</v>
      </c>
      <c r="E22">
        <v>41.3</v>
      </c>
      <c r="F22">
        <v>1</v>
      </c>
      <c r="G22">
        <v>0</v>
      </c>
      <c r="H22">
        <v>22</v>
      </c>
      <c r="I22">
        <v>2.4</v>
      </c>
      <c r="J22">
        <v>9.1666666666666679</v>
      </c>
      <c r="K22">
        <v>21</v>
      </c>
      <c r="L22">
        <v>3</v>
      </c>
      <c r="M22">
        <v>0.15764705882352942</v>
      </c>
      <c r="N22">
        <v>1.5</v>
      </c>
      <c r="O22">
        <v>8.3333333333333329E-2</v>
      </c>
      <c r="P22">
        <v>0.625</v>
      </c>
    </row>
    <row r="23" spans="1:16" x14ac:dyDescent="0.3">
      <c r="A23" t="s">
        <v>22</v>
      </c>
      <c r="B23">
        <v>0</v>
      </c>
      <c r="C23">
        <v>0</v>
      </c>
      <c r="D23">
        <f t="shared" si="0"/>
        <v>1</v>
      </c>
      <c r="E23">
        <v>56</v>
      </c>
      <c r="F23">
        <v>1</v>
      </c>
      <c r="G23">
        <v>0</v>
      </c>
      <c r="H23">
        <v>26.3</v>
      </c>
      <c r="I23">
        <v>4.0999999999999996</v>
      </c>
      <c r="J23">
        <v>6.4146341463414638</v>
      </c>
      <c r="K23">
        <v>33</v>
      </c>
      <c r="L23">
        <v>15.5</v>
      </c>
      <c r="M23">
        <v>0.46969696969696967</v>
      </c>
      <c r="N23">
        <v>10.5</v>
      </c>
      <c r="O23">
        <v>0.20681818181818179</v>
      </c>
      <c r="P23">
        <v>2.5609756097560976</v>
      </c>
    </row>
    <row r="24" spans="1:16" x14ac:dyDescent="0.3">
      <c r="A24" t="s">
        <v>53</v>
      </c>
      <c r="B24">
        <v>0</v>
      </c>
      <c r="C24">
        <v>0</v>
      </c>
      <c r="D24">
        <f t="shared" si="0"/>
        <v>1</v>
      </c>
      <c r="E24">
        <v>44</v>
      </c>
      <c r="F24">
        <v>1</v>
      </c>
      <c r="G24">
        <v>0</v>
      </c>
      <c r="H24">
        <v>13</v>
      </c>
      <c r="I24">
        <v>2.2999999999999998</v>
      </c>
      <c r="J24">
        <v>5.6521739130434785</v>
      </c>
      <c r="K24">
        <v>37</v>
      </c>
      <c r="L24">
        <v>24.5</v>
      </c>
      <c r="M24">
        <v>0.66851441241685139</v>
      </c>
      <c r="N24">
        <v>9.5</v>
      </c>
      <c r="O24">
        <v>0.38301282051282048</v>
      </c>
      <c r="P24">
        <v>4.1304347826086962</v>
      </c>
    </row>
    <row r="25" spans="1:16" x14ac:dyDescent="0.3">
      <c r="A25" t="s">
        <v>17</v>
      </c>
      <c r="B25">
        <v>0</v>
      </c>
      <c r="C25">
        <v>0</v>
      </c>
      <c r="D25">
        <f t="shared" si="0"/>
        <v>1</v>
      </c>
      <c r="E25">
        <v>49.6</v>
      </c>
      <c r="F25">
        <v>1</v>
      </c>
      <c r="G25">
        <v>0</v>
      </c>
      <c r="H25">
        <v>16</v>
      </c>
      <c r="I25">
        <v>2.8</v>
      </c>
      <c r="J25">
        <v>5.7142857142857144</v>
      </c>
      <c r="K25">
        <v>30</v>
      </c>
      <c r="L25">
        <v>9.5</v>
      </c>
      <c r="M25">
        <v>0.3214285714285714</v>
      </c>
      <c r="N25">
        <v>1.5</v>
      </c>
      <c r="O25">
        <v>0.1</v>
      </c>
      <c r="P25">
        <v>0.5357142857142857</v>
      </c>
    </row>
    <row r="26" spans="1:16" x14ac:dyDescent="0.3">
      <c r="A26" t="s">
        <v>54</v>
      </c>
      <c r="B26">
        <v>0</v>
      </c>
      <c r="C26">
        <v>0</v>
      </c>
      <c r="D26">
        <f t="shared" si="0"/>
        <v>1</v>
      </c>
      <c r="E26">
        <v>47</v>
      </c>
      <c r="F26">
        <v>1</v>
      </c>
      <c r="G26">
        <v>0</v>
      </c>
      <c r="H26">
        <v>22</v>
      </c>
      <c r="I26">
        <v>3.5</v>
      </c>
      <c r="J26">
        <v>6.2857142857142856</v>
      </c>
      <c r="K26">
        <v>37</v>
      </c>
      <c r="L26">
        <v>24.5</v>
      </c>
      <c r="M26">
        <v>0.66555801921655577</v>
      </c>
      <c r="N26">
        <v>6.5</v>
      </c>
      <c r="O26">
        <v>0.17567567567567569</v>
      </c>
      <c r="P26">
        <v>1.8571428571428572</v>
      </c>
    </row>
    <row r="27" spans="1:16" x14ac:dyDescent="0.3">
      <c r="A27" t="s">
        <v>57</v>
      </c>
      <c r="B27">
        <v>0</v>
      </c>
      <c r="C27">
        <v>0</v>
      </c>
      <c r="D27">
        <f t="shared" si="0"/>
        <v>1</v>
      </c>
      <c r="E27">
        <v>29</v>
      </c>
      <c r="F27">
        <v>1</v>
      </c>
      <c r="G27">
        <v>0</v>
      </c>
      <c r="H27">
        <v>11</v>
      </c>
      <c r="I27">
        <v>2</v>
      </c>
      <c r="J27">
        <v>5.5</v>
      </c>
      <c r="K27">
        <v>21</v>
      </c>
      <c r="L27">
        <v>7.5</v>
      </c>
      <c r="M27">
        <v>0.34705882352941175</v>
      </c>
      <c r="N27">
        <v>0.5</v>
      </c>
      <c r="O27">
        <v>6.25E-2</v>
      </c>
      <c r="P27">
        <v>0.25</v>
      </c>
    </row>
    <row r="28" spans="1:16" x14ac:dyDescent="0.3">
      <c r="A28" t="s">
        <v>58</v>
      </c>
      <c r="B28">
        <v>0</v>
      </c>
      <c r="C28">
        <v>0</v>
      </c>
      <c r="D28">
        <f t="shared" si="0"/>
        <v>1</v>
      </c>
      <c r="E28">
        <v>25</v>
      </c>
      <c r="F28">
        <v>1</v>
      </c>
      <c r="G28">
        <v>0</v>
      </c>
      <c r="H28">
        <v>13</v>
      </c>
      <c r="I28">
        <v>2</v>
      </c>
      <c r="J28">
        <v>6.5</v>
      </c>
      <c r="K28">
        <v>24</v>
      </c>
      <c r="L28">
        <v>4.5</v>
      </c>
      <c r="M28">
        <v>0.18695652173913044</v>
      </c>
      <c r="N28">
        <v>0.5</v>
      </c>
      <c r="O28">
        <v>8.3333333333333329E-2</v>
      </c>
      <c r="P28">
        <v>0.25</v>
      </c>
    </row>
    <row r="29" spans="1:16" x14ac:dyDescent="0.3">
      <c r="A29" t="s">
        <v>59</v>
      </c>
      <c r="B29">
        <v>0</v>
      </c>
      <c r="C29">
        <v>0</v>
      </c>
      <c r="D29">
        <f t="shared" si="0"/>
        <v>1</v>
      </c>
      <c r="E29">
        <v>75</v>
      </c>
      <c r="F29">
        <v>0</v>
      </c>
      <c r="G29">
        <v>0</v>
      </c>
      <c r="H29">
        <v>13</v>
      </c>
      <c r="I29">
        <v>2.1</v>
      </c>
      <c r="J29">
        <v>6.1904761904761898</v>
      </c>
      <c r="K29">
        <v>12</v>
      </c>
      <c r="L29">
        <v>2.5</v>
      </c>
      <c r="M29">
        <v>0.21328671328671328</v>
      </c>
      <c r="N29">
        <v>0</v>
      </c>
      <c r="O29">
        <v>0</v>
      </c>
      <c r="P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6"/>
  <sheetViews>
    <sheetView zoomScale="115" zoomScaleNormal="115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ColWidth="11.5546875" defaultRowHeight="14.4" x14ac:dyDescent="0.3"/>
  <cols>
    <col min="5" max="5" width="14.77734375" customWidth="1"/>
    <col min="6" max="6" width="16.6640625" style="7" customWidth="1"/>
    <col min="7" max="7" width="21.44140625" style="7" customWidth="1"/>
    <col min="8" max="8" width="12" style="7" bestFit="1" customWidth="1"/>
    <col min="9" max="9" width="17.109375" style="7" customWidth="1"/>
    <col min="10" max="10" width="22.77734375" style="17" customWidth="1"/>
    <col min="11" max="11" width="20" style="17" customWidth="1"/>
    <col min="12" max="12" width="22.109375" style="7" customWidth="1"/>
    <col min="13" max="13" width="20.44140625" style="13" customWidth="1"/>
    <col min="14" max="14" width="15.109375" customWidth="1"/>
    <col min="15" max="15" width="16" customWidth="1"/>
    <col min="16" max="16" width="18.44140625" style="13" customWidth="1"/>
    <col min="17" max="17" width="16.77734375" customWidth="1"/>
    <col min="18" max="18" width="26.109375" customWidth="1"/>
    <col min="19" max="19" width="21.44140625" style="7" customWidth="1"/>
    <col min="20" max="20" width="20.6640625" style="13" customWidth="1"/>
    <col min="21" max="21" width="25.33203125" customWidth="1"/>
    <col min="23" max="23" width="16.33203125" style="13" customWidth="1"/>
    <col min="24" max="24" width="15.6640625" customWidth="1"/>
    <col min="25" max="25" width="6" customWidth="1"/>
    <col min="26" max="26" width="18.109375" customWidth="1"/>
    <col min="27" max="27" width="32" customWidth="1"/>
    <col min="28" max="28" width="25.44140625" style="13" customWidth="1"/>
    <col min="29" max="29" width="34.77734375" style="7" customWidth="1"/>
    <col min="30" max="30" width="21.77734375" style="13" customWidth="1"/>
    <col min="31" max="31" width="14" style="7" bestFit="1" customWidth="1"/>
    <col min="32" max="32" width="14" style="8" customWidth="1"/>
    <col min="36" max="36" width="11.77734375" bestFit="1" customWidth="1"/>
  </cols>
  <sheetData>
    <row r="1" spans="1:44" s="1" customFormat="1" x14ac:dyDescent="0.3">
      <c r="A1" s="2"/>
      <c r="B1" s="2"/>
      <c r="C1" s="2"/>
      <c r="D1" s="2"/>
      <c r="E1" s="2"/>
      <c r="F1" s="10" t="s">
        <v>2</v>
      </c>
      <c r="G1" s="10"/>
      <c r="H1" s="10"/>
      <c r="I1" s="10"/>
      <c r="J1" s="15"/>
      <c r="K1" s="15"/>
      <c r="L1" s="10"/>
      <c r="M1" s="12"/>
      <c r="N1" s="5"/>
      <c r="O1" s="5"/>
      <c r="P1" s="12"/>
      <c r="Q1" s="4" t="s">
        <v>4</v>
      </c>
      <c r="R1" s="4"/>
      <c r="S1" s="14"/>
      <c r="T1" s="18"/>
      <c r="U1" s="4"/>
      <c r="V1" s="4"/>
      <c r="W1" s="18"/>
      <c r="X1" s="6" t="s">
        <v>42</v>
      </c>
      <c r="Y1" s="6"/>
      <c r="Z1" s="6"/>
      <c r="AA1" s="6"/>
      <c r="AB1" s="19"/>
      <c r="AC1" s="20"/>
      <c r="AD1" s="19"/>
      <c r="AE1" s="23"/>
      <c r="AF1" s="11"/>
    </row>
    <row r="2" spans="1:44" s="34" customFormat="1" ht="36" customHeight="1" x14ac:dyDescent="0.3">
      <c r="A2" s="26" t="s">
        <v>3</v>
      </c>
      <c r="B2" s="26" t="s">
        <v>63</v>
      </c>
      <c r="C2" s="26" t="s">
        <v>60</v>
      </c>
      <c r="D2" s="26" t="s">
        <v>61</v>
      </c>
      <c r="E2" s="26" t="s">
        <v>62</v>
      </c>
      <c r="F2" s="27" t="s">
        <v>29</v>
      </c>
      <c r="G2" s="27" t="s">
        <v>1</v>
      </c>
      <c r="H2" s="27" t="s">
        <v>0</v>
      </c>
      <c r="I2" s="27" t="s">
        <v>71</v>
      </c>
      <c r="J2" s="28" t="s">
        <v>36</v>
      </c>
      <c r="K2" s="28" t="s">
        <v>5</v>
      </c>
      <c r="L2" s="27" t="s">
        <v>6</v>
      </c>
      <c r="M2" s="29" t="s">
        <v>7</v>
      </c>
      <c r="N2" s="26" t="s">
        <v>35</v>
      </c>
      <c r="O2" s="26" t="s">
        <v>37</v>
      </c>
      <c r="P2" s="29" t="s">
        <v>39</v>
      </c>
      <c r="Q2" s="26" t="s">
        <v>38</v>
      </c>
      <c r="R2" s="26" t="s">
        <v>5</v>
      </c>
      <c r="S2" s="27" t="s">
        <v>6</v>
      </c>
      <c r="T2" s="29" t="s">
        <v>7</v>
      </c>
      <c r="U2" s="26" t="s">
        <v>8</v>
      </c>
      <c r="V2" s="26" t="s">
        <v>9</v>
      </c>
      <c r="W2" s="29" t="s">
        <v>39</v>
      </c>
      <c r="X2" s="30" t="s">
        <v>30</v>
      </c>
      <c r="Y2" s="30" t="s">
        <v>31</v>
      </c>
      <c r="Z2" s="30" t="s">
        <v>33</v>
      </c>
      <c r="AA2" s="30" t="s">
        <v>32</v>
      </c>
      <c r="AB2" s="31" t="s">
        <v>40</v>
      </c>
      <c r="AC2" s="32" t="s">
        <v>34</v>
      </c>
      <c r="AD2" s="31" t="s">
        <v>41</v>
      </c>
      <c r="AE2" s="33" t="s">
        <v>55</v>
      </c>
      <c r="AF2" s="27"/>
    </row>
    <row r="3" spans="1:44" s="3" customFormat="1" x14ac:dyDescent="0.3">
      <c r="A3" s="3" t="s">
        <v>46</v>
      </c>
      <c r="B3" s="3">
        <v>1</v>
      </c>
      <c r="C3" s="21">
        <v>48.1</v>
      </c>
      <c r="D3" s="3">
        <v>1</v>
      </c>
      <c r="E3" s="3">
        <v>44</v>
      </c>
      <c r="F3" s="25">
        <v>6.7</v>
      </c>
      <c r="G3" s="25">
        <v>2.2000000000000002</v>
      </c>
      <c r="H3" s="25">
        <f>F3/G3</f>
        <v>3.0454545454545454</v>
      </c>
      <c r="I3" s="21">
        <v>1</v>
      </c>
      <c r="J3" s="16">
        <v>24</v>
      </c>
      <c r="K3" s="21">
        <v>15</v>
      </c>
      <c r="L3" s="8">
        <f>K3/G3</f>
        <v>6.8181818181818175</v>
      </c>
      <c r="M3" s="22">
        <f>(K3/J3)</f>
        <v>0.625</v>
      </c>
      <c r="N3" s="3">
        <v>8</v>
      </c>
      <c r="O3" s="3">
        <v>3</v>
      </c>
      <c r="P3" s="22">
        <f>(O3/N3)</f>
        <v>0.375</v>
      </c>
      <c r="Q3" s="3">
        <v>24</v>
      </c>
      <c r="R3" s="3">
        <v>22</v>
      </c>
      <c r="S3" s="8">
        <f>R3/G3</f>
        <v>10</v>
      </c>
      <c r="T3" s="9">
        <f>(R3/Q3)</f>
        <v>0.91666666666666663</v>
      </c>
      <c r="U3" s="3">
        <v>14</v>
      </c>
      <c r="V3" s="3">
        <v>1</v>
      </c>
      <c r="W3" s="9">
        <f>(V3/U3)</f>
        <v>7.1428571428571425E-2</v>
      </c>
      <c r="X3" s="3">
        <f>G3</f>
        <v>2.2000000000000002</v>
      </c>
      <c r="Y3" s="8">
        <f>H3</f>
        <v>3.0454545454545454</v>
      </c>
      <c r="Z3" s="3">
        <f>(J3+Q3)/2</f>
        <v>24</v>
      </c>
      <c r="AA3" s="3">
        <f>(K3+R3)/2</f>
        <v>18.5</v>
      </c>
      <c r="AB3" s="9">
        <f>(M3+T3)/2</f>
        <v>0.77083333333333326</v>
      </c>
      <c r="AC3" s="8">
        <f>(O3+V3)/2</f>
        <v>2</v>
      </c>
      <c r="AD3" s="9">
        <f>(P3+W3)/2</f>
        <v>0.2232142857142857</v>
      </c>
      <c r="AE3" s="8">
        <f>(AC3/G3)</f>
        <v>0.90909090909090906</v>
      </c>
      <c r="AF3" s="8"/>
    </row>
    <row r="4" spans="1:44" s="3" customFormat="1" x14ac:dyDescent="0.3">
      <c r="A4" s="3" t="s">
        <v>23</v>
      </c>
      <c r="B4" s="3">
        <v>1</v>
      </c>
      <c r="C4" s="21">
        <v>56.1</v>
      </c>
      <c r="D4" s="3">
        <v>1</v>
      </c>
      <c r="E4" s="3">
        <v>49</v>
      </c>
      <c r="F4" s="25">
        <v>17.3</v>
      </c>
      <c r="G4" s="25">
        <v>1.9</v>
      </c>
      <c r="H4" s="25">
        <f t="shared" ref="H4:H37" si="0">F4/G4</f>
        <v>9.1052631578947381</v>
      </c>
      <c r="I4" s="21">
        <v>2</v>
      </c>
      <c r="J4" s="16">
        <v>18</v>
      </c>
      <c r="K4" s="21">
        <v>18</v>
      </c>
      <c r="L4" s="8">
        <f t="shared" ref="L4:L37" si="1">K4/G4</f>
        <v>9.4736842105263168</v>
      </c>
      <c r="M4" s="22">
        <f t="shared" ref="M4:M37" si="2">(K4/J4)</f>
        <v>1</v>
      </c>
      <c r="N4" s="3">
        <v>3</v>
      </c>
      <c r="O4" s="3">
        <v>1</v>
      </c>
      <c r="P4" s="22">
        <f t="shared" ref="P4:P36" si="3">(O4/N4)</f>
        <v>0.33333333333333331</v>
      </c>
      <c r="Q4" s="3">
        <v>19</v>
      </c>
      <c r="R4" s="3">
        <v>18</v>
      </c>
      <c r="S4" s="8">
        <f t="shared" ref="S4:S37" si="4">R4/G4</f>
        <v>9.4736842105263168</v>
      </c>
      <c r="T4" s="9">
        <f t="shared" ref="T4:T37" si="5">(R4/Q4)</f>
        <v>0.94736842105263153</v>
      </c>
      <c r="U4" s="3">
        <v>7</v>
      </c>
      <c r="V4" s="3">
        <v>2</v>
      </c>
      <c r="W4" s="9">
        <f t="shared" ref="W4:W35" si="6">(V4/U4)</f>
        <v>0.2857142857142857</v>
      </c>
      <c r="X4" s="3">
        <f t="shared" ref="X4:X37" si="7">G4</f>
        <v>1.9</v>
      </c>
      <c r="Y4" s="8">
        <f t="shared" ref="Y4:Y37" si="8">H4</f>
        <v>9.1052631578947381</v>
      </c>
      <c r="Z4" s="3">
        <f t="shared" ref="Z4:Z37" si="9">(J4+Q4)/2</f>
        <v>18.5</v>
      </c>
      <c r="AA4" s="3">
        <f t="shared" ref="AA4:AA37" si="10">(K4+R4)/2</f>
        <v>18</v>
      </c>
      <c r="AB4" s="9">
        <f t="shared" ref="AB4:AB37" si="11">(M4+T4)/2</f>
        <v>0.97368421052631571</v>
      </c>
      <c r="AC4" s="8">
        <f t="shared" ref="AC4:AC37" si="12">(O4+V4)/2</f>
        <v>1.5</v>
      </c>
      <c r="AD4" s="9">
        <f t="shared" ref="AD4:AD37" si="13">(P4+W4)/2</f>
        <v>0.30952380952380953</v>
      </c>
      <c r="AE4" s="8">
        <f t="shared" ref="AE4:AE37" si="14">(AC4/G4)</f>
        <v>0.78947368421052633</v>
      </c>
      <c r="AF4" s="8"/>
    </row>
    <row r="5" spans="1:44" s="3" customFormat="1" x14ac:dyDescent="0.3">
      <c r="A5" s="3" t="s">
        <v>10</v>
      </c>
      <c r="B5" s="3">
        <v>1</v>
      </c>
      <c r="C5" s="21">
        <v>53.6</v>
      </c>
      <c r="D5" s="3">
        <v>1</v>
      </c>
      <c r="E5" s="3">
        <v>58</v>
      </c>
      <c r="F5" s="25">
        <v>16</v>
      </c>
      <c r="G5" s="25">
        <v>2.4</v>
      </c>
      <c r="H5" s="25">
        <f t="shared" si="0"/>
        <v>6.666666666666667</v>
      </c>
      <c r="I5" s="21">
        <v>2</v>
      </c>
      <c r="J5" s="16">
        <v>16</v>
      </c>
      <c r="K5" s="21">
        <v>4</v>
      </c>
      <c r="L5" s="8">
        <f t="shared" si="1"/>
        <v>1.6666666666666667</v>
      </c>
      <c r="M5" s="22">
        <f>(K5/J5)</f>
        <v>0.25</v>
      </c>
      <c r="N5" s="3">
        <v>11</v>
      </c>
      <c r="O5" s="3">
        <v>0</v>
      </c>
      <c r="P5" s="22">
        <f t="shared" si="3"/>
        <v>0</v>
      </c>
      <c r="Q5" s="3">
        <v>16</v>
      </c>
      <c r="R5" s="3">
        <v>5</v>
      </c>
      <c r="S5" s="8">
        <f t="shared" si="4"/>
        <v>2.0833333333333335</v>
      </c>
      <c r="T5" s="9">
        <f t="shared" si="5"/>
        <v>0.3125</v>
      </c>
      <c r="U5" s="3">
        <v>2</v>
      </c>
      <c r="V5" s="3">
        <v>1</v>
      </c>
      <c r="W5" s="9">
        <f t="shared" si="6"/>
        <v>0.5</v>
      </c>
      <c r="X5" s="3">
        <f t="shared" si="7"/>
        <v>2.4</v>
      </c>
      <c r="Y5" s="8">
        <f t="shared" si="8"/>
        <v>6.666666666666667</v>
      </c>
      <c r="Z5" s="3">
        <f t="shared" si="9"/>
        <v>16</v>
      </c>
      <c r="AA5" s="3">
        <f t="shared" si="10"/>
        <v>4.5</v>
      </c>
      <c r="AB5" s="9">
        <f t="shared" si="11"/>
        <v>0.28125</v>
      </c>
      <c r="AC5" s="8">
        <f t="shared" si="12"/>
        <v>0.5</v>
      </c>
      <c r="AD5" s="9">
        <f t="shared" si="13"/>
        <v>0.25</v>
      </c>
      <c r="AE5" s="8">
        <f t="shared" si="14"/>
        <v>0.20833333333333334</v>
      </c>
      <c r="AF5" s="8"/>
      <c r="AG5"/>
      <c r="AH5"/>
      <c r="AI5"/>
      <c r="AJ5"/>
      <c r="AK5"/>
      <c r="AL5"/>
      <c r="AM5"/>
      <c r="AN5"/>
      <c r="AO5"/>
      <c r="AP5"/>
      <c r="AQ5"/>
      <c r="AR5"/>
    </row>
    <row r="6" spans="1:44" s="3" customFormat="1" x14ac:dyDescent="0.3">
      <c r="A6" s="3" t="s">
        <v>44</v>
      </c>
      <c r="B6" s="3">
        <v>1</v>
      </c>
      <c r="C6" s="21">
        <v>56.9</v>
      </c>
      <c r="D6" s="3">
        <v>1</v>
      </c>
      <c r="E6" s="3">
        <v>55</v>
      </c>
      <c r="F6" s="25">
        <v>15</v>
      </c>
      <c r="G6" s="25">
        <v>2.6</v>
      </c>
      <c r="H6" s="25">
        <f t="shared" si="0"/>
        <v>5.7692307692307692</v>
      </c>
      <c r="I6" s="21">
        <v>2</v>
      </c>
      <c r="J6" s="16">
        <v>37</v>
      </c>
      <c r="K6" s="21">
        <v>26</v>
      </c>
      <c r="L6" s="8">
        <f t="shared" si="1"/>
        <v>10</v>
      </c>
      <c r="M6" s="22">
        <f t="shared" si="2"/>
        <v>0.70270270270270274</v>
      </c>
      <c r="N6" s="3">
        <v>8</v>
      </c>
      <c r="O6" s="3">
        <v>2</v>
      </c>
      <c r="P6" s="22">
        <f t="shared" si="3"/>
        <v>0.25</v>
      </c>
      <c r="Q6" s="3">
        <v>23</v>
      </c>
      <c r="R6" s="3">
        <v>15</v>
      </c>
      <c r="S6" s="8">
        <f t="shared" si="4"/>
        <v>5.7692307692307692</v>
      </c>
      <c r="T6" s="9">
        <f t="shared" si="5"/>
        <v>0.65217391304347827</v>
      </c>
      <c r="U6" s="3">
        <v>7</v>
      </c>
      <c r="V6" s="3">
        <v>0</v>
      </c>
      <c r="W6" s="9">
        <f t="shared" si="6"/>
        <v>0</v>
      </c>
      <c r="X6" s="3">
        <f t="shared" si="7"/>
        <v>2.6</v>
      </c>
      <c r="Y6" s="8">
        <f t="shared" si="8"/>
        <v>5.7692307692307692</v>
      </c>
      <c r="Z6" s="3">
        <f t="shared" si="9"/>
        <v>30</v>
      </c>
      <c r="AA6" s="3">
        <f t="shared" si="10"/>
        <v>20.5</v>
      </c>
      <c r="AB6" s="9">
        <f t="shared" si="11"/>
        <v>0.67743830787309056</v>
      </c>
      <c r="AC6" s="8">
        <f t="shared" si="12"/>
        <v>1</v>
      </c>
      <c r="AD6" s="9">
        <f t="shared" si="13"/>
        <v>0.125</v>
      </c>
      <c r="AE6" s="8">
        <f t="shared" si="14"/>
        <v>0.38461538461538458</v>
      </c>
      <c r="AF6" s="8"/>
      <c r="AG6"/>
      <c r="AH6"/>
      <c r="AI6"/>
      <c r="AJ6"/>
      <c r="AK6"/>
      <c r="AL6"/>
      <c r="AM6"/>
      <c r="AN6"/>
      <c r="AO6"/>
      <c r="AP6"/>
      <c r="AQ6"/>
      <c r="AR6"/>
    </row>
    <row r="7" spans="1:44" s="3" customFormat="1" x14ac:dyDescent="0.3">
      <c r="A7" s="3" t="s">
        <v>25</v>
      </c>
      <c r="B7" s="3">
        <v>1</v>
      </c>
      <c r="C7" s="21">
        <v>54.2</v>
      </c>
      <c r="D7" s="3">
        <v>1</v>
      </c>
      <c r="E7" s="3">
        <v>9</v>
      </c>
      <c r="F7" s="25">
        <v>26</v>
      </c>
      <c r="G7" s="25">
        <v>1.9</v>
      </c>
      <c r="H7" s="25">
        <f>F7/G7</f>
        <v>13.684210526315789</v>
      </c>
      <c r="I7" s="21">
        <v>2</v>
      </c>
      <c r="J7" s="16">
        <v>13</v>
      </c>
      <c r="K7" s="21">
        <v>7</v>
      </c>
      <c r="L7" s="8">
        <f>K7/G7</f>
        <v>3.6842105263157898</v>
      </c>
      <c r="M7" s="22">
        <f>(K7/J7)</f>
        <v>0.53846153846153844</v>
      </c>
      <c r="N7" s="3">
        <v>16</v>
      </c>
      <c r="O7" s="3">
        <v>4</v>
      </c>
      <c r="P7" s="22">
        <f>(O7/N7)</f>
        <v>0.25</v>
      </c>
      <c r="Q7" s="3">
        <v>14</v>
      </c>
      <c r="R7" s="3">
        <v>12</v>
      </c>
      <c r="S7" s="8">
        <f>R7/G7</f>
        <v>6.3157894736842106</v>
      </c>
      <c r="T7" s="9">
        <f>(R7/Q7)</f>
        <v>0.8571428571428571</v>
      </c>
      <c r="U7" s="3">
        <v>10</v>
      </c>
      <c r="V7" s="3">
        <v>2</v>
      </c>
      <c r="W7" s="9">
        <f>(V7/U7)</f>
        <v>0.2</v>
      </c>
      <c r="X7" s="3">
        <f>G7</f>
        <v>1.9</v>
      </c>
      <c r="Y7" s="8">
        <f>H7</f>
        <v>13.684210526315789</v>
      </c>
      <c r="Z7" s="3">
        <f>(J7+Q7)/2</f>
        <v>13.5</v>
      </c>
      <c r="AA7" s="3">
        <f>(K7+R7)/2</f>
        <v>9.5</v>
      </c>
      <c r="AB7" s="9">
        <f>(M7+T7)/2</f>
        <v>0.69780219780219777</v>
      </c>
      <c r="AC7" s="8">
        <f>(O7+V7)/2</f>
        <v>3</v>
      </c>
      <c r="AD7" s="9">
        <f>(P7+W7)/2</f>
        <v>0.22500000000000001</v>
      </c>
      <c r="AE7" s="8">
        <f>(AC7/G7)</f>
        <v>1.5789473684210527</v>
      </c>
      <c r="AF7" s="8"/>
      <c r="AG7"/>
      <c r="AH7"/>
      <c r="AI7"/>
      <c r="AJ7"/>
      <c r="AK7"/>
      <c r="AL7"/>
      <c r="AM7"/>
      <c r="AN7"/>
      <c r="AO7"/>
      <c r="AP7"/>
      <c r="AQ7"/>
      <c r="AR7"/>
    </row>
    <row r="8" spans="1:44" s="3" customFormat="1" x14ac:dyDescent="0.3">
      <c r="A8" s="3" t="s">
        <v>51</v>
      </c>
      <c r="B8" s="3">
        <v>1</v>
      </c>
      <c r="C8" s="21">
        <v>51.9</v>
      </c>
      <c r="D8" s="3">
        <v>1</v>
      </c>
      <c r="E8" s="3">
        <v>55</v>
      </c>
      <c r="F8" s="25">
        <v>9.3000000000000007</v>
      </c>
      <c r="G8" s="25">
        <v>1.5</v>
      </c>
      <c r="H8" s="25">
        <f t="shared" si="0"/>
        <v>6.2</v>
      </c>
      <c r="I8" s="21">
        <v>2</v>
      </c>
      <c r="J8" s="16">
        <v>17</v>
      </c>
      <c r="K8" s="21">
        <v>13</v>
      </c>
      <c r="L8" s="8">
        <f t="shared" si="1"/>
        <v>8.6666666666666661</v>
      </c>
      <c r="M8" s="22">
        <f t="shared" si="2"/>
        <v>0.76470588235294112</v>
      </c>
      <c r="N8" s="3">
        <v>5</v>
      </c>
      <c r="O8" s="3">
        <v>1</v>
      </c>
      <c r="P8" s="22">
        <f t="shared" si="3"/>
        <v>0.2</v>
      </c>
      <c r="Q8" s="3">
        <v>18</v>
      </c>
      <c r="R8" s="3">
        <v>13</v>
      </c>
      <c r="S8" s="8">
        <f t="shared" si="4"/>
        <v>8.6666666666666661</v>
      </c>
      <c r="T8" s="9">
        <f t="shared" si="5"/>
        <v>0.72222222222222221</v>
      </c>
      <c r="U8" s="3">
        <v>11</v>
      </c>
      <c r="V8" s="3">
        <v>1</v>
      </c>
      <c r="W8" s="9">
        <f t="shared" si="6"/>
        <v>9.0909090909090912E-2</v>
      </c>
      <c r="X8" s="3">
        <f t="shared" si="7"/>
        <v>1.5</v>
      </c>
      <c r="Y8" s="8">
        <f t="shared" si="8"/>
        <v>6.2</v>
      </c>
      <c r="Z8" s="3">
        <f t="shared" si="9"/>
        <v>17.5</v>
      </c>
      <c r="AA8" s="3">
        <f t="shared" si="10"/>
        <v>13</v>
      </c>
      <c r="AB8" s="9">
        <f t="shared" si="11"/>
        <v>0.74346405228758172</v>
      </c>
      <c r="AC8" s="8">
        <f t="shared" si="12"/>
        <v>1</v>
      </c>
      <c r="AD8" s="9">
        <f t="shared" si="13"/>
        <v>0.14545454545454545</v>
      </c>
      <c r="AE8" s="8">
        <f t="shared" si="14"/>
        <v>0.66666666666666663</v>
      </c>
      <c r="AF8" s="8"/>
      <c r="AG8"/>
      <c r="AH8"/>
      <c r="AI8"/>
      <c r="AJ8"/>
      <c r="AK8"/>
      <c r="AL8"/>
      <c r="AM8"/>
      <c r="AN8"/>
      <c r="AO8"/>
      <c r="AP8"/>
      <c r="AQ8"/>
      <c r="AR8"/>
    </row>
    <row r="9" spans="1:44" s="3" customFormat="1" x14ac:dyDescent="0.3">
      <c r="A9" s="3" t="s">
        <v>47</v>
      </c>
      <c r="B9" s="3">
        <v>1</v>
      </c>
      <c r="C9" s="21">
        <v>57.1</v>
      </c>
      <c r="D9" s="3">
        <v>1</v>
      </c>
      <c r="E9" s="3">
        <v>23</v>
      </c>
      <c r="F9" s="25">
        <v>11</v>
      </c>
      <c r="G9" s="25">
        <v>1.7</v>
      </c>
      <c r="H9" s="25">
        <f t="shared" si="0"/>
        <v>6.4705882352941178</v>
      </c>
      <c r="I9" s="21">
        <v>2</v>
      </c>
      <c r="J9" s="16">
        <v>20</v>
      </c>
      <c r="K9" s="21">
        <v>14</v>
      </c>
      <c r="L9" s="8">
        <f t="shared" si="1"/>
        <v>8.2352941176470598</v>
      </c>
      <c r="M9" s="22">
        <f t="shared" si="2"/>
        <v>0.7</v>
      </c>
      <c r="N9" s="3">
        <v>13</v>
      </c>
      <c r="O9" s="3">
        <v>0</v>
      </c>
      <c r="P9" s="22">
        <f t="shared" si="3"/>
        <v>0</v>
      </c>
      <c r="Q9" s="3">
        <v>21</v>
      </c>
      <c r="R9" s="3">
        <v>13</v>
      </c>
      <c r="S9" s="8">
        <f t="shared" si="4"/>
        <v>7.6470588235294121</v>
      </c>
      <c r="T9" s="9">
        <f t="shared" si="5"/>
        <v>0.61904761904761907</v>
      </c>
      <c r="U9" s="3">
        <v>15</v>
      </c>
      <c r="V9" s="3">
        <v>2</v>
      </c>
      <c r="W9" s="9">
        <f t="shared" si="6"/>
        <v>0.13333333333333333</v>
      </c>
      <c r="X9" s="3">
        <f t="shared" si="7"/>
        <v>1.7</v>
      </c>
      <c r="Y9" s="8">
        <f t="shared" si="8"/>
        <v>6.4705882352941178</v>
      </c>
      <c r="Z9" s="3">
        <f t="shared" si="9"/>
        <v>20.5</v>
      </c>
      <c r="AA9" s="3">
        <f t="shared" si="10"/>
        <v>13.5</v>
      </c>
      <c r="AB9" s="9">
        <f t="shared" si="11"/>
        <v>0.65952380952380951</v>
      </c>
      <c r="AC9" s="8">
        <f t="shared" si="12"/>
        <v>1</v>
      </c>
      <c r="AD9" s="9">
        <f t="shared" si="13"/>
        <v>6.6666666666666666E-2</v>
      </c>
      <c r="AE9" s="8">
        <f t="shared" si="14"/>
        <v>0.58823529411764708</v>
      </c>
      <c r="AF9" s="8"/>
      <c r="AG9"/>
      <c r="AH9"/>
      <c r="AI9"/>
      <c r="AJ9"/>
      <c r="AK9"/>
      <c r="AL9"/>
      <c r="AM9"/>
      <c r="AN9"/>
      <c r="AO9"/>
      <c r="AP9"/>
      <c r="AQ9"/>
      <c r="AR9"/>
    </row>
    <row r="10" spans="1:44" s="3" customFormat="1" x14ac:dyDescent="0.3">
      <c r="A10" s="3" t="s">
        <v>50</v>
      </c>
      <c r="B10" s="3">
        <v>1</v>
      </c>
      <c r="C10" s="21">
        <v>56</v>
      </c>
      <c r="D10" s="3">
        <v>1</v>
      </c>
      <c r="E10" s="3">
        <v>44</v>
      </c>
      <c r="F10" s="25">
        <v>16.3</v>
      </c>
      <c r="G10" s="25">
        <v>3.5</v>
      </c>
      <c r="H10" s="25">
        <f t="shared" si="0"/>
        <v>4.6571428571428575</v>
      </c>
      <c r="I10" s="21">
        <v>1</v>
      </c>
      <c r="J10" s="16">
        <v>61</v>
      </c>
      <c r="K10" s="21">
        <v>33</v>
      </c>
      <c r="L10" s="8">
        <f t="shared" si="1"/>
        <v>9.4285714285714288</v>
      </c>
      <c r="M10" s="22">
        <f t="shared" si="2"/>
        <v>0.54098360655737709</v>
      </c>
      <c r="N10" s="3">
        <v>29</v>
      </c>
      <c r="O10" s="3">
        <v>8</v>
      </c>
      <c r="P10" s="22">
        <f t="shared" si="3"/>
        <v>0.27586206896551724</v>
      </c>
      <c r="Q10" s="3">
        <v>70</v>
      </c>
      <c r="R10" s="3">
        <v>28</v>
      </c>
      <c r="S10" s="8">
        <f t="shared" si="4"/>
        <v>8</v>
      </c>
      <c r="T10" s="9">
        <f t="shared" si="5"/>
        <v>0.4</v>
      </c>
      <c r="U10" s="3">
        <v>25</v>
      </c>
      <c r="V10" s="3">
        <v>6</v>
      </c>
      <c r="W10" s="9">
        <f t="shared" si="6"/>
        <v>0.24</v>
      </c>
      <c r="X10" s="3">
        <f t="shared" si="7"/>
        <v>3.5</v>
      </c>
      <c r="Y10" s="8">
        <f t="shared" si="8"/>
        <v>4.6571428571428575</v>
      </c>
      <c r="Z10" s="3">
        <f t="shared" si="9"/>
        <v>65.5</v>
      </c>
      <c r="AA10" s="3">
        <f t="shared" si="10"/>
        <v>30.5</v>
      </c>
      <c r="AB10" s="9">
        <f t="shared" si="11"/>
        <v>0.47049180327868856</v>
      </c>
      <c r="AC10" s="8">
        <f t="shared" si="12"/>
        <v>7</v>
      </c>
      <c r="AD10" s="9">
        <f t="shared" si="13"/>
        <v>0.25793103448275861</v>
      </c>
      <c r="AE10" s="8">
        <f t="shared" si="14"/>
        <v>2</v>
      </c>
      <c r="AF10" s="8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3" customFormat="1" x14ac:dyDescent="0.3">
      <c r="A11" s="3" t="s">
        <v>23</v>
      </c>
      <c r="B11" s="3">
        <v>1</v>
      </c>
      <c r="C11" s="21">
        <v>56</v>
      </c>
      <c r="D11" s="3">
        <v>1</v>
      </c>
      <c r="E11" s="3">
        <v>49</v>
      </c>
      <c r="F11" s="25">
        <v>10.3</v>
      </c>
      <c r="G11" s="25">
        <v>2.2999999999999998</v>
      </c>
      <c r="H11" s="25">
        <f t="shared" si="0"/>
        <v>4.4782608695652177</v>
      </c>
      <c r="I11" s="21">
        <v>1</v>
      </c>
      <c r="J11" s="16">
        <v>22</v>
      </c>
      <c r="K11" s="21">
        <v>13</v>
      </c>
      <c r="L11" s="8">
        <f t="shared" si="1"/>
        <v>5.6521739130434785</v>
      </c>
      <c r="M11" s="22">
        <f t="shared" si="2"/>
        <v>0.59090909090909094</v>
      </c>
      <c r="N11" s="3">
        <v>6</v>
      </c>
      <c r="O11" s="3">
        <v>1</v>
      </c>
      <c r="P11" s="22">
        <f t="shared" si="3"/>
        <v>0.16666666666666666</v>
      </c>
      <c r="Q11" s="3">
        <v>16</v>
      </c>
      <c r="R11" s="3">
        <v>9</v>
      </c>
      <c r="S11" s="8">
        <f t="shared" si="4"/>
        <v>3.9130434782608701</v>
      </c>
      <c r="T11" s="9">
        <f t="shared" si="5"/>
        <v>0.5625</v>
      </c>
      <c r="U11" s="3">
        <v>3</v>
      </c>
      <c r="V11" s="3">
        <v>0</v>
      </c>
      <c r="W11" s="9">
        <f t="shared" si="6"/>
        <v>0</v>
      </c>
      <c r="X11" s="3">
        <f t="shared" si="7"/>
        <v>2.2999999999999998</v>
      </c>
      <c r="Y11" s="8">
        <f t="shared" si="8"/>
        <v>4.4782608695652177</v>
      </c>
      <c r="Z11" s="3">
        <f t="shared" si="9"/>
        <v>19</v>
      </c>
      <c r="AA11" s="3">
        <f t="shared" si="10"/>
        <v>11</v>
      </c>
      <c r="AB11" s="9">
        <f t="shared" si="11"/>
        <v>0.57670454545454541</v>
      </c>
      <c r="AC11" s="8">
        <f t="shared" si="12"/>
        <v>0.5</v>
      </c>
      <c r="AD11" s="9">
        <f t="shared" si="13"/>
        <v>8.3333333333333329E-2</v>
      </c>
      <c r="AE11" s="8">
        <f t="shared" si="14"/>
        <v>0.21739130434782611</v>
      </c>
      <c r="AF11" s="8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s="3" customFormat="1" x14ac:dyDescent="0.3">
      <c r="A12" s="3" t="s">
        <v>48</v>
      </c>
      <c r="B12" s="3">
        <v>1</v>
      </c>
      <c r="C12" s="21">
        <v>63.4</v>
      </c>
      <c r="D12" s="3">
        <v>1</v>
      </c>
      <c r="E12" s="3">
        <v>38</v>
      </c>
      <c r="F12" s="25">
        <v>10.7</v>
      </c>
      <c r="G12" s="25">
        <v>2.5</v>
      </c>
      <c r="H12" s="25">
        <f t="shared" si="0"/>
        <v>4.2799999999999994</v>
      </c>
      <c r="I12" s="21">
        <v>1</v>
      </c>
      <c r="J12" s="16">
        <v>21</v>
      </c>
      <c r="K12" s="21">
        <v>11</v>
      </c>
      <c r="L12" s="8">
        <f t="shared" si="1"/>
        <v>4.4000000000000004</v>
      </c>
      <c r="M12" s="22">
        <f t="shared" si="2"/>
        <v>0.52380952380952384</v>
      </c>
      <c r="N12" s="3">
        <v>30</v>
      </c>
      <c r="O12" s="3">
        <v>3</v>
      </c>
      <c r="P12" s="22">
        <f t="shared" si="3"/>
        <v>0.1</v>
      </c>
      <c r="Q12" s="3">
        <v>21</v>
      </c>
      <c r="R12" s="3">
        <v>12</v>
      </c>
      <c r="S12" s="8">
        <f t="shared" si="4"/>
        <v>4.8</v>
      </c>
      <c r="T12" s="9">
        <f t="shared" si="5"/>
        <v>0.5714285714285714</v>
      </c>
      <c r="U12" s="3">
        <v>14</v>
      </c>
      <c r="V12" s="3">
        <v>3</v>
      </c>
      <c r="W12" s="9">
        <f t="shared" si="6"/>
        <v>0.21428571428571427</v>
      </c>
      <c r="X12" s="3">
        <f t="shared" si="7"/>
        <v>2.5</v>
      </c>
      <c r="Y12" s="8">
        <f t="shared" si="8"/>
        <v>4.2799999999999994</v>
      </c>
      <c r="Z12" s="3">
        <f t="shared" si="9"/>
        <v>21</v>
      </c>
      <c r="AA12" s="3">
        <f t="shared" si="10"/>
        <v>11.5</v>
      </c>
      <c r="AB12" s="9">
        <f t="shared" si="11"/>
        <v>0.54761904761904767</v>
      </c>
      <c r="AC12" s="8">
        <f t="shared" si="12"/>
        <v>3</v>
      </c>
      <c r="AD12" s="9">
        <f t="shared" si="13"/>
        <v>0.15714285714285714</v>
      </c>
      <c r="AE12" s="8">
        <f t="shared" si="14"/>
        <v>1.2</v>
      </c>
      <c r="AF12" s="8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s="3" customFormat="1" x14ac:dyDescent="0.3">
      <c r="A13" s="3" t="s">
        <v>20</v>
      </c>
      <c r="B13" s="3">
        <v>1</v>
      </c>
      <c r="C13" s="21">
        <v>56.1</v>
      </c>
      <c r="D13" s="3">
        <v>1</v>
      </c>
      <c r="E13" s="3">
        <v>37</v>
      </c>
      <c r="F13" s="25">
        <v>6.3</v>
      </c>
      <c r="G13" s="25">
        <v>2.6</v>
      </c>
      <c r="H13" s="25">
        <f>F13/G13</f>
        <v>2.4230769230769229</v>
      </c>
      <c r="I13" s="21">
        <v>1</v>
      </c>
      <c r="J13" s="16">
        <v>32</v>
      </c>
      <c r="K13" s="21">
        <v>25</v>
      </c>
      <c r="L13" s="8">
        <f>K13/G13</f>
        <v>9.615384615384615</v>
      </c>
      <c r="M13" s="22">
        <f>(K13/J13)</f>
        <v>0.78125</v>
      </c>
      <c r="N13" s="3">
        <v>41</v>
      </c>
      <c r="O13" s="3">
        <v>5</v>
      </c>
      <c r="P13" s="22">
        <f>(O13/N13)</f>
        <v>0.12195121951219512</v>
      </c>
      <c r="Q13" s="3">
        <v>23</v>
      </c>
      <c r="R13" s="3">
        <v>18</v>
      </c>
      <c r="S13" s="8">
        <f>R13/G13</f>
        <v>6.9230769230769225</v>
      </c>
      <c r="T13" s="9">
        <f>(R13/Q13)</f>
        <v>0.78260869565217395</v>
      </c>
      <c r="U13" s="3">
        <v>51</v>
      </c>
      <c r="V13" s="3">
        <v>9</v>
      </c>
      <c r="W13" s="9">
        <f>(V13/U13)</f>
        <v>0.17647058823529413</v>
      </c>
      <c r="X13" s="3">
        <f t="shared" ref="X13:Y15" si="15">G13</f>
        <v>2.6</v>
      </c>
      <c r="Y13" s="8">
        <f t="shared" si="15"/>
        <v>2.4230769230769229</v>
      </c>
      <c r="Z13" s="3">
        <f t="shared" ref="Z13:AA15" si="16">(J13+Q13)/2</f>
        <v>27.5</v>
      </c>
      <c r="AA13" s="3">
        <f t="shared" si="16"/>
        <v>21.5</v>
      </c>
      <c r="AB13" s="9">
        <f>(M13+T13)/2</f>
        <v>0.78192934782608692</v>
      </c>
      <c r="AC13" s="8">
        <f t="shared" ref="AC13:AD15" si="17">(O13+V13)/2</f>
        <v>7</v>
      </c>
      <c r="AD13" s="9">
        <f t="shared" si="17"/>
        <v>0.14921090387374464</v>
      </c>
      <c r="AE13" s="8">
        <f>(AC13/G13)</f>
        <v>2.6923076923076921</v>
      </c>
      <c r="AF13" s="8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s="3" customFormat="1" x14ac:dyDescent="0.3">
      <c r="A14" s="3" t="s">
        <v>49</v>
      </c>
      <c r="B14" s="3">
        <v>1</v>
      </c>
      <c r="C14" s="21">
        <v>49.4</v>
      </c>
      <c r="D14" s="3">
        <v>1</v>
      </c>
      <c r="E14" s="3">
        <v>48</v>
      </c>
      <c r="F14" s="25">
        <v>7.3</v>
      </c>
      <c r="G14" s="25">
        <v>3.5</v>
      </c>
      <c r="H14" s="25">
        <f>F14/G14</f>
        <v>2.0857142857142859</v>
      </c>
      <c r="I14" s="21">
        <v>1</v>
      </c>
      <c r="J14" s="16">
        <v>42</v>
      </c>
      <c r="K14" s="21">
        <v>33</v>
      </c>
      <c r="L14" s="8">
        <f>K14/G14</f>
        <v>9.4285714285714288</v>
      </c>
      <c r="M14" s="22">
        <f>(K14/J14)</f>
        <v>0.7857142857142857</v>
      </c>
      <c r="N14" s="3">
        <v>22</v>
      </c>
      <c r="O14" s="3">
        <v>8</v>
      </c>
      <c r="P14" s="22">
        <f>(O14/N14)</f>
        <v>0.36363636363636365</v>
      </c>
      <c r="Q14" s="3">
        <v>32</v>
      </c>
      <c r="R14" s="3">
        <v>25</v>
      </c>
      <c r="S14" s="8">
        <f>R14/G14</f>
        <v>7.1428571428571432</v>
      </c>
      <c r="T14" s="9">
        <f>(R14/Q14)</f>
        <v>0.78125</v>
      </c>
      <c r="U14" s="3">
        <v>34</v>
      </c>
      <c r="V14" s="3">
        <v>14</v>
      </c>
      <c r="W14" s="9">
        <f>(V14/U14)</f>
        <v>0.41176470588235292</v>
      </c>
      <c r="X14" s="3">
        <f t="shared" si="15"/>
        <v>3.5</v>
      </c>
      <c r="Y14" s="8">
        <f t="shared" si="15"/>
        <v>2.0857142857142859</v>
      </c>
      <c r="Z14" s="3">
        <f t="shared" si="16"/>
        <v>37</v>
      </c>
      <c r="AA14" s="3">
        <f t="shared" si="16"/>
        <v>29</v>
      </c>
      <c r="AB14" s="9">
        <f>(M14+T14)/2</f>
        <v>0.78348214285714279</v>
      </c>
      <c r="AC14" s="8">
        <f t="shared" si="17"/>
        <v>11</v>
      </c>
      <c r="AD14" s="9">
        <f t="shared" si="17"/>
        <v>0.38770053475935828</v>
      </c>
      <c r="AE14" s="8">
        <f>(AC14/G14)</f>
        <v>3.1428571428571428</v>
      </c>
      <c r="AF14" s="8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s="3" customFormat="1" x14ac:dyDescent="0.3">
      <c r="A15" s="3" t="s">
        <v>45</v>
      </c>
      <c r="B15" s="3">
        <v>1</v>
      </c>
      <c r="C15" s="21">
        <v>45.9</v>
      </c>
      <c r="D15" s="3">
        <v>1</v>
      </c>
      <c r="E15" s="3">
        <v>52</v>
      </c>
      <c r="F15" s="25">
        <v>3</v>
      </c>
      <c r="G15" s="25">
        <v>2.2999999999999998</v>
      </c>
      <c r="H15" s="25">
        <f>F15/G15</f>
        <v>1.3043478260869565</v>
      </c>
      <c r="I15" s="21">
        <v>1</v>
      </c>
      <c r="J15" s="16">
        <v>25</v>
      </c>
      <c r="K15" s="21">
        <v>23</v>
      </c>
      <c r="L15" s="8">
        <f>K15/G15</f>
        <v>10</v>
      </c>
      <c r="M15" s="22">
        <f>(K15/J15)</f>
        <v>0.92</v>
      </c>
      <c r="N15" s="3">
        <v>22</v>
      </c>
      <c r="O15" s="3">
        <v>5</v>
      </c>
      <c r="P15" s="22">
        <f>(O15/N15)</f>
        <v>0.22727272727272727</v>
      </c>
      <c r="Q15" s="3">
        <v>22</v>
      </c>
      <c r="R15" s="3">
        <v>17</v>
      </c>
      <c r="S15" s="8">
        <f>R15/G15</f>
        <v>7.3913043478260878</v>
      </c>
      <c r="T15" s="9">
        <f>(R15/Q15)</f>
        <v>0.77272727272727271</v>
      </c>
      <c r="U15" s="3">
        <v>19</v>
      </c>
      <c r="V15" s="3">
        <v>8</v>
      </c>
      <c r="W15" s="9">
        <f>(V15/U15)</f>
        <v>0.42105263157894735</v>
      </c>
      <c r="X15" s="3">
        <f t="shared" si="15"/>
        <v>2.2999999999999998</v>
      </c>
      <c r="Y15" s="8">
        <f t="shared" si="15"/>
        <v>1.3043478260869565</v>
      </c>
      <c r="Z15" s="3">
        <f t="shared" si="16"/>
        <v>23.5</v>
      </c>
      <c r="AA15" s="3">
        <f t="shared" si="16"/>
        <v>20</v>
      </c>
      <c r="AB15" s="9">
        <f>(M15+T15)/2</f>
        <v>0.84636363636363643</v>
      </c>
      <c r="AC15" s="8">
        <f t="shared" si="17"/>
        <v>6.5</v>
      </c>
      <c r="AD15" s="9">
        <f t="shared" si="17"/>
        <v>0.32416267942583732</v>
      </c>
      <c r="AE15" s="8">
        <f>(AC15/G15)</f>
        <v>2.8260869565217392</v>
      </c>
      <c r="AF15" s="8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s="3" customFormat="1" x14ac:dyDescent="0.3">
      <c r="A16" s="3" t="s">
        <v>11</v>
      </c>
      <c r="B16" s="3">
        <v>1</v>
      </c>
      <c r="C16" s="21">
        <v>40</v>
      </c>
      <c r="D16" s="3">
        <v>1</v>
      </c>
      <c r="E16" s="3">
        <v>28</v>
      </c>
      <c r="F16" s="25">
        <v>7.3</v>
      </c>
      <c r="G16" s="25">
        <v>2</v>
      </c>
      <c r="H16" s="25">
        <f t="shared" si="0"/>
        <v>3.65</v>
      </c>
      <c r="I16" s="21">
        <v>1</v>
      </c>
      <c r="J16" s="16">
        <v>16</v>
      </c>
      <c r="K16" s="21">
        <v>10</v>
      </c>
      <c r="L16" s="8">
        <f t="shared" si="1"/>
        <v>5</v>
      </c>
      <c r="M16" s="22">
        <f t="shared" si="2"/>
        <v>0.625</v>
      </c>
      <c r="N16" s="3">
        <v>5</v>
      </c>
      <c r="O16" s="3">
        <v>0</v>
      </c>
      <c r="P16" s="22">
        <f t="shared" si="3"/>
        <v>0</v>
      </c>
      <c r="Q16" s="3">
        <v>10</v>
      </c>
      <c r="R16" s="3">
        <v>5</v>
      </c>
      <c r="S16" s="8">
        <f t="shared" si="4"/>
        <v>2.5</v>
      </c>
      <c r="T16" s="9">
        <f t="shared" si="5"/>
        <v>0.5</v>
      </c>
      <c r="U16" s="3">
        <v>6</v>
      </c>
      <c r="V16" s="3">
        <v>1</v>
      </c>
      <c r="W16" s="9">
        <f t="shared" si="6"/>
        <v>0.16666666666666666</v>
      </c>
      <c r="X16" s="3">
        <f t="shared" si="7"/>
        <v>2</v>
      </c>
      <c r="Y16" s="8">
        <f t="shared" si="8"/>
        <v>3.65</v>
      </c>
      <c r="Z16" s="3">
        <f t="shared" si="9"/>
        <v>13</v>
      </c>
      <c r="AA16" s="3">
        <f t="shared" si="10"/>
        <v>7.5</v>
      </c>
      <c r="AB16" s="9">
        <f t="shared" si="11"/>
        <v>0.5625</v>
      </c>
      <c r="AC16" s="8">
        <f t="shared" si="12"/>
        <v>0.5</v>
      </c>
      <c r="AD16" s="9">
        <f t="shared" si="13"/>
        <v>8.3333333333333329E-2</v>
      </c>
      <c r="AE16" s="8">
        <f t="shared" si="14"/>
        <v>0.25</v>
      </c>
      <c r="AF16" s="8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3" customFormat="1" x14ac:dyDescent="0.3">
      <c r="A17" s="3" t="s">
        <v>52</v>
      </c>
      <c r="B17" s="3">
        <v>1</v>
      </c>
      <c r="C17" s="21">
        <v>52.8</v>
      </c>
      <c r="D17" s="3">
        <v>1</v>
      </c>
      <c r="E17" s="3">
        <v>36</v>
      </c>
      <c r="F17" s="25">
        <v>2.7</v>
      </c>
      <c r="G17" s="25">
        <v>1.6</v>
      </c>
      <c r="H17" s="25">
        <f t="shared" si="0"/>
        <v>1.6875</v>
      </c>
      <c r="I17" s="21">
        <v>1</v>
      </c>
      <c r="J17" s="16">
        <v>6</v>
      </c>
      <c r="K17" s="21">
        <v>5</v>
      </c>
      <c r="L17" s="8">
        <f t="shared" si="1"/>
        <v>3.125</v>
      </c>
      <c r="M17" s="22">
        <f t="shared" si="2"/>
        <v>0.83333333333333337</v>
      </c>
      <c r="N17" s="3">
        <v>9</v>
      </c>
      <c r="O17" s="3">
        <v>1</v>
      </c>
      <c r="P17" s="22">
        <f t="shared" si="3"/>
        <v>0.1111111111111111</v>
      </c>
      <c r="Q17" s="3">
        <v>14</v>
      </c>
      <c r="R17" s="3">
        <v>10</v>
      </c>
      <c r="S17" s="8">
        <f t="shared" si="4"/>
        <v>6.25</v>
      </c>
      <c r="T17" s="9">
        <f t="shared" si="5"/>
        <v>0.7142857142857143</v>
      </c>
      <c r="U17" s="3">
        <v>16</v>
      </c>
      <c r="V17" s="3">
        <v>7</v>
      </c>
      <c r="W17" s="9">
        <f t="shared" si="6"/>
        <v>0.4375</v>
      </c>
      <c r="X17" s="3">
        <f t="shared" si="7"/>
        <v>1.6</v>
      </c>
      <c r="Y17" s="8">
        <f t="shared" si="8"/>
        <v>1.6875</v>
      </c>
      <c r="Z17" s="3">
        <f t="shared" si="9"/>
        <v>10</v>
      </c>
      <c r="AA17" s="3">
        <f t="shared" si="10"/>
        <v>7.5</v>
      </c>
      <c r="AB17" s="9">
        <f t="shared" si="11"/>
        <v>0.77380952380952384</v>
      </c>
      <c r="AC17" s="8">
        <f t="shared" si="12"/>
        <v>4</v>
      </c>
      <c r="AD17" s="9">
        <f t="shared" si="13"/>
        <v>0.27430555555555558</v>
      </c>
      <c r="AE17" s="8">
        <f t="shared" si="14"/>
        <v>2.5</v>
      </c>
      <c r="AF17" s="8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3" customFormat="1" x14ac:dyDescent="0.3">
      <c r="A18" s="3" t="s">
        <v>24</v>
      </c>
      <c r="B18" s="3">
        <v>1</v>
      </c>
      <c r="C18" s="21">
        <v>49.6</v>
      </c>
      <c r="D18" s="3">
        <v>1</v>
      </c>
      <c r="E18" s="3">
        <v>44</v>
      </c>
      <c r="F18" s="25">
        <v>14</v>
      </c>
      <c r="G18" s="25">
        <v>2.5</v>
      </c>
      <c r="H18" s="25">
        <f t="shared" ref="H18:H25" si="18">F18/G18</f>
        <v>5.6</v>
      </c>
      <c r="I18" s="21">
        <v>2</v>
      </c>
      <c r="J18" s="16">
        <v>8</v>
      </c>
      <c r="K18" s="21">
        <v>1</v>
      </c>
      <c r="L18" s="8">
        <f t="shared" ref="L18:L25" si="19">K18/G18</f>
        <v>0.4</v>
      </c>
      <c r="M18" s="22">
        <f t="shared" ref="M18:M25" si="20">(K18/J18)</f>
        <v>0.125</v>
      </c>
      <c r="N18" s="3">
        <v>25</v>
      </c>
      <c r="O18" s="3">
        <v>10</v>
      </c>
      <c r="P18" s="22">
        <f t="shared" ref="P18:P25" si="21">(O18/N18)</f>
        <v>0.4</v>
      </c>
      <c r="Q18" s="3">
        <v>10</v>
      </c>
      <c r="R18" s="3">
        <v>5</v>
      </c>
      <c r="S18" s="8">
        <f t="shared" ref="S18:S25" si="22">R18/G18</f>
        <v>2</v>
      </c>
      <c r="T18" s="9">
        <f t="shared" ref="T18:T25" si="23">(R18/Q18)</f>
        <v>0.5</v>
      </c>
      <c r="U18" s="3">
        <v>17</v>
      </c>
      <c r="V18" s="3">
        <v>5</v>
      </c>
      <c r="W18" s="9">
        <f t="shared" ref="W18:W25" si="24">(V18/U18)</f>
        <v>0.29411764705882354</v>
      </c>
      <c r="X18" s="3">
        <f t="shared" ref="X18:Y25" si="25">G18</f>
        <v>2.5</v>
      </c>
      <c r="Y18" s="8">
        <f t="shared" si="25"/>
        <v>5.6</v>
      </c>
      <c r="Z18" s="3">
        <f t="shared" ref="Z18:AA25" si="26">(J18+Q18)/2</f>
        <v>9</v>
      </c>
      <c r="AA18" s="3">
        <f t="shared" si="26"/>
        <v>3</v>
      </c>
      <c r="AB18" s="9">
        <f t="shared" ref="AB18:AB25" si="27">(M18+T18)/2</f>
        <v>0.3125</v>
      </c>
      <c r="AC18" s="8">
        <f t="shared" ref="AC18:AD25" si="28">(O18+V18)/2</f>
        <v>7.5</v>
      </c>
      <c r="AD18" s="9">
        <f t="shared" si="28"/>
        <v>0.34705882352941175</v>
      </c>
      <c r="AE18" s="8">
        <f t="shared" ref="AE18:AE25" si="29">(AC18/G18)</f>
        <v>3</v>
      </c>
      <c r="AF18" s="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3" customFormat="1" x14ac:dyDescent="0.3">
      <c r="A19" s="3" t="s">
        <v>14</v>
      </c>
      <c r="B19" s="3">
        <v>1</v>
      </c>
      <c r="C19" s="21">
        <v>62.6</v>
      </c>
      <c r="D19" s="3">
        <v>2</v>
      </c>
      <c r="E19" s="3">
        <v>38</v>
      </c>
      <c r="F19" s="25">
        <v>6.7</v>
      </c>
      <c r="G19" s="25">
        <v>2.5</v>
      </c>
      <c r="H19" s="25">
        <f t="shared" si="18"/>
        <v>2.68</v>
      </c>
      <c r="I19" s="21">
        <v>1</v>
      </c>
      <c r="J19" s="16">
        <v>15</v>
      </c>
      <c r="K19" s="21">
        <v>7</v>
      </c>
      <c r="L19" s="8">
        <f t="shared" si="19"/>
        <v>2.8</v>
      </c>
      <c r="M19" s="22">
        <f t="shared" si="20"/>
        <v>0.46666666666666667</v>
      </c>
      <c r="P19" s="22"/>
      <c r="Q19" s="3">
        <v>13</v>
      </c>
      <c r="R19" s="3">
        <v>7</v>
      </c>
      <c r="S19" s="8">
        <f t="shared" si="22"/>
        <v>2.8</v>
      </c>
      <c r="T19" s="9">
        <f t="shared" si="23"/>
        <v>0.53846153846153844</v>
      </c>
      <c r="U19" s="3">
        <v>3</v>
      </c>
      <c r="V19" s="3">
        <v>1</v>
      </c>
      <c r="W19" s="9">
        <f t="shared" si="24"/>
        <v>0.33333333333333331</v>
      </c>
      <c r="X19" s="3">
        <f t="shared" si="25"/>
        <v>2.5</v>
      </c>
      <c r="Y19" s="8">
        <f t="shared" si="25"/>
        <v>2.68</v>
      </c>
      <c r="Z19" s="3">
        <f t="shared" si="26"/>
        <v>14</v>
      </c>
      <c r="AA19" s="3">
        <f t="shared" si="26"/>
        <v>7</v>
      </c>
      <c r="AB19" s="9">
        <f t="shared" si="27"/>
        <v>0.50256410256410255</v>
      </c>
      <c r="AC19" s="8">
        <f t="shared" si="28"/>
        <v>0.5</v>
      </c>
      <c r="AD19" s="9">
        <f t="shared" si="28"/>
        <v>0.16666666666666666</v>
      </c>
      <c r="AE19" s="8">
        <f t="shared" si="29"/>
        <v>0.2</v>
      </c>
      <c r="AF19" s="8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3" customFormat="1" x14ac:dyDescent="0.3">
      <c r="A20" s="3" t="s">
        <v>26</v>
      </c>
      <c r="B20" s="3">
        <v>2</v>
      </c>
      <c r="C20" s="21">
        <v>55</v>
      </c>
      <c r="D20" s="3">
        <v>1</v>
      </c>
      <c r="E20" s="24" t="s">
        <v>70</v>
      </c>
      <c r="F20" s="25">
        <v>21</v>
      </c>
      <c r="G20" s="25">
        <v>3.4</v>
      </c>
      <c r="H20" s="25">
        <f t="shared" si="18"/>
        <v>6.1764705882352944</v>
      </c>
      <c r="I20" s="21">
        <v>2</v>
      </c>
      <c r="J20" s="16">
        <v>22</v>
      </c>
      <c r="K20" s="21">
        <v>21</v>
      </c>
      <c r="L20" s="8">
        <f t="shared" si="19"/>
        <v>6.1764705882352944</v>
      </c>
      <c r="M20" s="22">
        <f t="shared" si="20"/>
        <v>0.95454545454545459</v>
      </c>
      <c r="N20" s="3">
        <v>10</v>
      </c>
      <c r="O20" s="3">
        <v>3</v>
      </c>
      <c r="P20" s="22">
        <f t="shared" si="21"/>
        <v>0.3</v>
      </c>
      <c r="Q20" s="3">
        <v>12</v>
      </c>
      <c r="R20" s="3">
        <v>9</v>
      </c>
      <c r="S20" s="8">
        <f t="shared" si="22"/>
        <v>2.6470588235294117</v>
      </c>
      <c r="T20" s="9">
        <f t="shared" si="23"/>
        <v>0.75</v>
      </c>
      <c r="U20" s="3">
        <v>11</v>
      </c>
      <c r="V20" s="3">
        <v>2</v>
      </c>
      <c r="W20" s="9">
        <f t="shared" si="24"/>
        <v>0.18181818181818182</v>
      </c>
      <c r="X20" s="3">
        <f t="shared" si="25"/>
        <v>3.4</v>
      </c>
      <c r="Y20" s="8">
        <f t="shared" si="25"/>
        <v>6.1764705882352944</v>
      </c>
      <c r="Z20" s="3">
        <f t="shared" si="26"/>
        <v>17</v>
      </c>
      <c r="AA20" s="3">
        <f t="shared" si="26"/>
        <v>15</v>
      </c>
      <c r="AB20" s="9">
        <f t="shared" si="27"/>
        <v>0.85227272727272729</v>
      </c>
      <c r="AC20" s="8">
        <f t="shared" si="28"/>
        <v>2.5</v>
      </c>
      <c r="AD20" s="9">
        <f t="shared" si="28"/>
        <v>0.24090909090909091</v>
      </c>
      <c r="AE20" s="8">
        <f t="shared" si="29"/>
        <v>0.73529411764705888</v>
      </c>
      <c r="AF20" s="8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s="3" customFormat="1" x14ac:dyDescent="0.3">
      <c r="A21" s="3" t="s">
        <v>16</v>
      </c>
      <c r="B21" s="3">
        <v>2</v>
      </c>
      <c r="C21" s="21">
        <v>56</v>
      </c>
      <c r="D21" s="3">
        <v>1</v>
      </c>
      <c r="E21" s="24" t="s">
        <v>70</v>
      </c>
      <c r="F21" s="25">
        <v>21.7</v>
      </c>
      <c r="G21" s="25">
        <v>3.6</v>
      </c>
      <c r="H21" s="25">
        <f t="shared" si="18"/>
        <v>6.0277777777777777</v>
      </c>
      <c r="I21" s="21">
        <v>2</v>
      </c>
      <c r="J21" s="16">
        <v>38</v>
      </c>
      <c r="K21" s="21">
        <v>15</v>
      </c>
      <c r="L21" s="8">
        <f t="shared" si="19"/>
        <v>4.166666666666667</v>
      </c>
      <c r="M21" s="22">
        <f t="shared" si="20"/>
        <v>0.39473684210526316</v>
      </c>
      <c r="N21" s="3">
        <v>26</v>
      </c>
      <c r="O21" s="3">
        <v>6</v>
      </c>
      <c r="P21" s="22">
        <f t="shared" si="21"/>
        <v>0.23076923076923078</v>
      </c>
      <c r="Q21" s="3">
        <v>32</v>
      </c>
      <c r="R21" s="3">
        <v>18</v>
      </c>
      <c r="S21" s="8">
        <f t="shared" si="22"/>
        <v>5</v>
      </c>
      <c r="T21" s="9">
        <f t="shared" si="23"/>
        <v>0.5625</v>
      </c>
      <c r="U21" s="3">
        <v>23</v>
      </c>
      <c r="V21" s="3">
        <v>8</v>
      </c>
      <c r="W21" s="9">
        <f t="shared" si="24"/>
        <v>0.34782608695652173</v>
      </c>
      <c r="X21" s="3">
        <f t="shared" si="25"/>
        <v>3.6</v>
      </c>
      <c r="Y21" s="8">
        <f t="shared" si="25"/>
        <v>6.0277777777777777</v>
      </c>
      <c r="Z21" s="3">
        <f t="shared" si="26"/>
        <v>35</v>
      </c>
      <c r="AA21" s="3">
        <f t="shared" si="26"/>
        <v>16.5</v>
      </c>
      <c r="AB21" s="9">
        <f t="shared" si="27"/>
        <v>0.47861842105263158</v>
      </c>
      <c r="AC21" s="8">
        <f t="shared" si="28"/>
        <v>7</v>
      </c>
      <c r="AD21" s="9">
        <f t="shared" si="28"/>
        <v>0.28929765886287628</v>
      </c>
      <c r="AE21" s="8">
        <f t="shared" si="29"/>
        <v>1.9444444444444444</v>
      </c>
      <c r="AF21" s="8"/>
    </row>
    <row r="22" spans="1:44" s="3" customFormat="1" x14ac:dyDescent="0.3">
      <c r="A22" s="3" t="s">
        <v>12</v>
      </c>
      <c r="B22" s="3">
        <v>2</v>
      </c>
      <c r="C22" s="21">
        <v>59</v>
      </c>
      <c r="D22" s="3">
        <v>1</v>
      </c>
      <c r="E22" s="24" t="s">
        <v>70</v>
      </c>
      <c r="F22" s="25">
        <v>17</v>
      </c>
      <c r="G22" s="25">
        <v>2.8</v>
      </c>
      <c r="H22" s="25">
        <f t="shared" si="18"/>
        <v>6.0714285714285721</v>
      </c>
      <c r="I22" s="21">
        <v>2</v>
      </c>
      <c r="J22" s="16">
        <v>6</v>
      </c>
      <c r="K22" s="21">
        <v>5</v>
      </c>
      <c r="L22" s="8">
        <f t="shared" si="19"/>
        <v>1.7857142857142858</v>
      </c>
      <c r="M22" s="22">
        <f t="shared" si="20"/>
        <v>0.83333333333333337</v>
      </c>
      <c r="N22" s="3">
        <v>4</v>
      </c>
      <c r="O22" s="3">
        <v>2</v>
      </c>
      <c r="P22" s="22">
        <f t="shared" si="21"/>
        <v>0.5</v>
      </c>
      <c r="Q22" s="3">
        <v>5</v>
      </c>
      <c r="R22" s="3">
        <v>2</v>
      </c>
      <c r="S22" s="8">
        <f t="shared" si="22"/>
        <v>0.7142857142857143</v>
      </c>
      <c r="T22" s="9">
        <f t="shared" si="23"/>
        <v>0.4</v>
      </c>
      <c r="U22" s="3">
        <v>2</v>
      </c>
      <c r="V22" s="3">
        <v>0</v>
      </c>
      <c r="W22" s="9">
        <f t="shared" si="24"/>
        <v>0</v>
      </c>
      <c r="X22" s="3">
        <f t="shared" si="25"/>
        <v>2.8</v>
      </c>
      <c r="Y22" s="8">
        <f t="shared" si="25"/>
        <v>6.0714285714285721</v>
      </c>
      <c r="Z22" s="3">
        <f t="shared" si="26"/>
        <v>5.5</v>
      </c>
      <c r="AA22" s="3">
        <f t="shared" si="26"/>
        <v>3.5</v>
      </c>
      <c r="AB22" s="9">
        <f t="shared" si="27"/>
        <v>0.6166666666666667</v>
      </c>
      <c r="AC22" s="8">
        <f t="shared" si="28"/>
        <v>1</v>
      </c>
      <c r="AD22" s="9">
        <f t="shared" si="28"/>
        <v>0.25</v>
      </c>
      <c r="AE22" s="8">
        <f t="shared" si="29"/>
        <v>0.35714285714285715</v>
      </c>
      <c r="AF22" s="8"/>
    </row>
    <row r="23" spans="1:44" s="3" customFormat="1" x14ac:dyDescent="0.3">
      <c r="A23" s="3" t="s">
        <v>15</v>
      </c>
      <c r="B23" s="3">
        <v>2</v>
      </c>
      <c r="C23" s="21">
        <v>40</v>
      </c>
      <c r="D23" s="3">
        <v>1</v>
      </c>
      <c r="E23" s="24" t="s">
        <v>70</v>
      </c>
      <c r="F23" s="25">
        <v>19.3</v>
      </c>
      <c r="G23" s="25">
        <v>3.6</v>
      </c>
      <c r="H23" s="25">
        <f t="shared" si="18"/>
        <v>5.3611111111111116</v>
      </c>
      <c r="I23" s="21">
        <v>2</v>
      </c>
      <c r="J23" s="16">
        <v>33</v>
      </c>
      <c r="K23" s="21">
        <v>21</v>
      </c>
      <c r="L23" s="8">
        <f t="shared" si="19"/>
        <v>5.833333333333333</v>
      </c>
      <c r="M23" s="22">
        <f t="shared" si="20"/>
        <v>0.63636363636363635</v>
      </c>
      <c r="N23" s="3">
        <v>8</v>
      </c>
      <c r="O23" s="3">
        <v>6</v>
      </c>
      <c r="P23" s="22">
        <f t="shared" si="21"/>
        <v>0.75</v>
      </c>
      <c r="Q23" s="3">
        <v>35</v>
      </c>
      <c r="R23" s="3">
        <v>25</v>
      </c>
      <c r="S23" s="8">
        <f t="shared" si="22"/>
        <v>6.9444444444444446</v>
      </c>
      <c r="T23" s="9">
        <f t="shared" si="23"/>
        <v>0.7142857142857143</v>
      </c>
      <c r="U23" s="3">
        <v>20</v>
      </c>
      <c r="V23" s="3">
        <v>11</v>
      </c>
      <c r="W23" s="9">
        <f t="shared" si="24"/>
        <v>0.55000000000000004</v>
      </c>
      <c r="X23" s="3">
        <f t="shared" si="25"/>
        <v>3.6</v>
      </c>
      <c r="Y23" s="8">
        <f t="shared" si="25"/>
        <v>5.3611111111111116</v>
      </c>
      <c r="Z23" s="3">
        <f t="shared" si="26"/>
        <v>34</v>
      </c>
      <c r="AA23" s="3">
        <f t="shared" si="26"/>
        <v>23</v>
      </c>
      <c r="AB23" s="9">
        <f t="shared" si="27"/>
        <v>0.67532467532467533</v>
      </c>
      <c r="AC23" s="8">
        <f t="shared" si="28"/>
        <v>8.5</v>
      </c>
      <c r="AD23" s="9">
        <f t="shared" si="28"/>
        <v>0.65</v>
      </c>
      <c r="AE23" s="8">
        <f t="shared" si="29"/>
        <v>2.3611111111111112</v>
      </c>
      <c r="AF23" s="8"/>
    </row>
    <row r="24" spans="1:44" s="3" customFormat="1" x14ac:dyDescent="0.3">
      <c r="A24" s="3" t="s">
        <v>43</v>
      </c>
      <c r="B24" s="3">
        <v>2</v>
      </c>
      <c r="C24" s="21">
        <v>52</v>
      </c>
      <c r="D24" s="3">
        <v>1</v>
      </c>
      <c r="E24" s="24" t="s">
        <v>70</v>
      </c>
      <c r="F24" s="25">
        <v>19.3</v>
      </c>
      <c r="G24" s="25">
        <v>3.6</v>
      </c>
      <c r="H24" s="25">
        <f t="shared" si="18"/>
        <v>5.3611111111111116</v>
      </c>
      <c r="I24" s="21">
        <v>2</v>
      </c>
      <c r="J24" s="16">
        <v>53</v>
      </c>
      <c r="K24" s="21">
        <v>37</v>
      </c>
      <c r="L24" s="8">
        <f t="shared" si="19"/>
        <v>10.277777777777777</v>
      </c>
      <c r="M24" s="22">
        <f t="shared" si="20"/>
        <v>0.69811320754716977</v>
      </c>
      <c r="N24" s="3">
        <v>19</v>
      </c>
      <c r="O24" s="3">
        <v>6</v>
      </c>
      <c r="P24" s="22">
        <f t="shared" si="21"/>
        <v>0.31578947368421051</v>
      </c>
      <c r="Q24" s="3">
        <v>36</v>
      </c>
      <c r="R24" s="3">
        <v>28</v>
      </c>
      <c r="S24" s="8">
        <f t="shared" si="22"/>
        <v>7.7777777777777777</v>
      </c>
      <c r="T24" s="9">
        <f t="shared" si="23"/>
        <v>0.77777777777777779</v>
      </c>
      <c r="U24" s="3">
        <v>19</v>
      </c>
      <c r="V24" s="3">
        <v>3</v>
      </c>
      <c r="W24" s="9">
        <f t="shared" si="24"/>
        <v>0.15789473684210525</v>
      </c>
      <c r="X24" s="3">
        <f t="shared" si="25"/>
        <v>3.6</v>
      </c>
      <c r="Y24" s="8">
        <f t="shared" si="25"/>
        <v>5.3611111111111116</v>
      </c>
      <c r="Z24" s="3">
        <f t="shared" si="26"/>
        <v>44.5</v>
      </c>
      <c r="AA24" s="3">
        <f t="shared" si="26"/>
        <v>32.5</v>
      </c>
      <c r="AB24" s="9">
        <f t="shared" si="27"/>
        <v>0.73794549266247378</v>
      </c>
      <c r="AC24" s="8">
        <f t="shared" si="28"/>
        <v>4.5</v>
      </c>
      <c r="AD24" s="9">
        <f t="shared" si="28"/>
        <v>0.23684210526315788</v>
      </c>
      <c r="AE24" s="8">
        <f t="shared" si="29"/>
        <v>1.25</v>
      </c>
      <c r="AF24" s="8"/>
    </row>
    <row r="25" spans="1:44" s="3" customFormat="1" x14ac:dyDescent="0.3">
      <c r="A25" s="3" t="s">
        <v>18</v>
      </c>
      <c r="B25" s="3">
        <v>2</v>
      </c>
      <c r="C25" s="21">
        <v>55</v>
      </c>
      <c r="D25" s="3">
        <v>1</v>
      </c>
      <c r="E25" s="24" t="s">
        <v>70</v>
      </c>
      <c r="F25" s="25">
        <v>14</v>
      </c>
      <c r="G25" s="25">
        <v>2.7</v>
      </c>
      <c r="H25" s="25">
        <f t="shared" si="18"/>
        <v>5.1851851851851851</v>
      </c>
      <c r="I25" s="21">
        <v>2</v>
      </c>
      <c r="J25" s="16">
        <v>20</v>
      </c>
      <c r="K25" s="21">
        <v>9</v>
      </c>
      <c r="L25" s="8">
        <f t="shared" si="19"/>
        <v>3.333333333333333</v>
      </c>
      <c r="M25" s="22">
        <f t="shared" si="20"/>
        <v>0.45</v>
      </c>
      <c r="N25" s="3">
        <v>9</v>
      </c>
      <c r="O25" s="3">
        <v>2</v>
      </c>
      <c r="P25" s="22">
        <f t="shared" si="21"/>
        <v>0.22222222222222221</v>
      </c>
      <c r="Q25" s="3">
        <v>23</v>
      </c>
      <c r="R25" s="3">
        <v>19</v>
      </c>
      <c r="S25" s="8">
        <f t="shared" si="22"/>
        <v>7.0370370370370363</v>
      </c>
      <c r="T25" s="9">
        <f t="shared" si="23"/>
        <v>0.82608695652173914</v>
      </c>
      <c r="U25" s="3">
        <v>22</v>
      </c>
      <c r="V25" s="3">
        <v>7</v>
      </c>
      <c r="W25" s="9">
        <f t="shared" si="24"/>
        <v>0.31818181818181818</v>
      </c>
      <c r="X25" s="3">
        <f t="shared" si="25"/>
        <v>2.7</v>
      </c>
      <c r="Y25" s="8">
        <f t="shared" si="25"/>
        <v>5.1851851851851851</v>
      </c>
      <c r="Z25" s="3">
        <f t="shared" si="26"/>
        <v>21.5</v>
      </c>
      <c r="AA25" s="3">
        <f t="shared" si="26"/>
        <v>14</v>
      </c>
      <c r="AB25" s="9">
        <f t="shared" si="27"/>
        <v>0.6380434782608696</v>
      </c>
      <c r="AC25" s="8">
        <f t="shared" si="28"/>
        <v>4.5</v>
      </c>
      <c r="AD25" s="9">
        <f t="shared" si="28"/>
        <v>0.27020202020202022</v>
      </c>
      <c r="AE25" s="8">
        <f t="shared" si="29"/>
        <v>1.6666666666666665</v>
      </c>
      <c r="AF25" s="8"/>
    </row>
    <row r="26" spans="1:44" s="3" customFormat="1" x14ac:dyDescent="0.3">
      <c r="A26" s="3" t="s">
        <v>19</v>
      </c>
      <c r="B26" s="3">
        <v>2</v>
      </c>
      <c r="C26" s="21">
        <v>32</v>
      </c>
      <c r="D26" s="3">
        <v>1</v>
      </c>
      <c r="E26" s="24" t="s">
        <v>70</v>
      </c>
      <c r="F26" s="25">
        <v>21</v>
      </c>
      <c r="G26" s="25">
        <v>3.3</v>
      </c>
      <c r="H26" s="25">
        <f t="shared" ref="H26:H34" si="30">F26/G26</f>
        <v>6.3636363636363642</v>
      </c>
      <c r="I26" s="21">
        <v>2</v>
      </c>
      <c r="J26" s="16">
        <v>13</v>
      </c>
      <c r="K26" s="21">
        <v>2</v>
      </c>
      <c r="L26" s="8">
        <f t="shared" ref="L26:L34" si="31">K26/G26</f>
        <v>0.60606060606060608</v>
      </c>
      <c r="M26" s="22">
        <f t="shared" ref="M26:M34" si="32">(K26/J26)</f>
        <v>0.15384615384615385</v>
      </c>
      <c r="N26" s="3">
        <v>11</v>
      </c>
      <c r="O26" s="3">
        <v>5</v>
      </c>
      <c r="P26" s="22">
        <f t="shared" ref="P26:P34" si="33">(O26/N26)</f>
        <v>0.45454545454545453</v>
      </c>
      <c r="Q26" s="3">
        <v>9</v>
      </c>
      <c r="R26" s="3">
        <v>2</v>
      </c>
      <c r="S26" s="8">
        <f t="shared" ref="S26:S34" si="34">R26/G26</f>
        <v>0.60606060606060608</v>
      </c>
      <c r="T26" s="9">
        <f t="shared" ref="T26:T34" si="35">(R26/Q26)</f>
        <v>0.22222222222222221</v>
      </c>
      <c r="U26" s="3">
        <v>6</v>
      </c>
      <c r="V26" s="3">
        <v>2</v>
      </c>
      <c r="W26" s="9">
        <f t="shared" ref="W26:W34" si="36">(V26/U26)</f>
        <v>0.33333333333333331</v>
      </c>
      <c r="X26" s="3">
        <f t="shared" ref="X26:X34" si="37">G26</f>
        <v>3.3</v>
      </c>
      <c r="Y26" s="8">
        <f t="shared" si="8"/>
        <v>6.3636363636363642</v>
      </c>
      <c r="Z26" s="3">
        <f t="shared" ref="Z26:Z34" si="38">(J26+Q26)/2</f>
        <v>11</v>
      </c>
      <c r="AA26" s="3">
        <f t="shared" si="10"/>
        <v>2</v>
      </c>
      <c r="AB26" s="9">
        <f t="shared" ref="AB26:AB34" si="39">(M26+T26)/2</f>
        <v>0.18803418803418803</v>
      </c>
      <c r="AC26" s="8">
        <f t="shared" ref="AC26:AC34" si="40">(O26+V26)/2</f>
        <v>3.5</v>
      </c>
      <c r="AD26" s="9">
        <f t="shared" si="13"/>
        <v>0.39393939393939392</v>
      </c>
      <c r="AE26" s="8">
        <f t="shared" ref="AE26:AE34" si="41">(AC26/G26)</f>
        <v>1.0606060606060606</v>
      </c>
      <c r="AF26" s="8"/>
    </row>
    <row r="27" spans="1:44" s="3" customFormat="1" x14ac:dyDescent="0.3">
      <c r="A27" s="3" t="s">
        <v>27</v>
      </c>
      <c r="B27" s="3">
        <v>3</v>
      </c>
      <c r="C27" s="21">
        <v>69</v>
      </c>
      <c r="D27" s="3">
        <v>1</v>
      </c>
      <c r="E27" s="3">
        <v>0</v>
      </c>
      <c r="F27" s="25">
        <v>22.7</v>
      </c>
      <c r="G27" s="25">
        <v>2.9</v>
      </c>
      <c r="H27" s="25">
        <f t="shared" si="30"/>
        <v>7.8275862068965516</v>
      </c>
      <c r="I27" s="21">
        <v>2</v>
      </c>
      <c r="J27" s="16">
        <v>16</v>
      </c>
      <c r="K27" s="21">
        <v>10</v>
      </c>
      <c r="L27" s="8">
        <f t="shared" si="31"/>
        <v>3.4482758620689657</v>
      </c>
      <c r="M27" s="22">
        <f t="shared" si="32"/>
        <v>0.625</v>
      </c>
      <c r="N27" s="3">
        <v>44</v>
      </c>
      <c r="O27" s="3">
        <v>15</v>
      </c>
      <c r="P27" s="22">
        <f t="shared" si="33"/>
        <v>0.34090909090909088</v>
      </c>
      <c r="Q27" s="3">
        <v>15</v>
      </c>
      <c r="R27" s="3">
        <v>8</v>
      </c>
      <c r="S27" s="8">
        <f t="shared" si="34"/>
        <v>2.7586206896551726</v>
      </c>
      <c r="T27" s="9">
        <f t="shared" si="35"/>
        <v>0.53333333333333333</v>
      </c>
      <c r="U27" s="3">
        <v>52</v>
      </c>
      <c r="V27" s="3">
        <v>12</v>
      </c>
      <c r="W27" s="9">
        <f t="shared" si="36"/>
        <v>0.23076923076923078</v>
      </c>
      <c r="X27" s="3">
        <f t="shared" si="37"/>
        <v>2.9</v>
      </c>
      <c r="Y27" s="8">
        <f t="shared" si="8"/>
        <v>7.8275862068965516</v>
      </c>
      <c r="Z27" s="3">
        <f t="shared" si="38"/>
        <v>15.5</v>
      </c>
      <c r="AA27" s="3">
        <f t="shared" si="10"/>
        <v>9</v>
      </c>
      <c r="AB27" s="9">
        <f t="shared" si="39"/>
        <v>0.57916666666666661</v>
      </c>
      <c r="AC27" s="8">
        <f t="shared" si="40"/>
        <v>13.5</v>
      </c>
      <c r="AD27" s="9">
        <f t="shared" si="13"/>
        <v>0.28583916083916083</v>
      </c>
      <c r="AE27" s="8">
        <f t="shared" si="41"/>
        <v>4.6551724137931032</v>
      </c>
      <c r="AF27" s="8"/>
    </row>
    <row r="28" spans="1:44" s="3" customFormat="1" x14ac:dyDescent="0.3">
      <c r="A28" s="3" t="s">
        <v>21</v>
      </c>
      <c r="B28" s="3">
        <v>3</v>
      </c>
      <c r="C28" s="21">
        <v>43</v>
      </c>
      <c r="D28" s="3">
        <v>1</v>
      </c>
      <c r="E28" s="3">
        <v>0</v>
      </c>
      <c r="F28" s="25">
        <v>12</v>
      </c>
      <c r="G28" s="25">
        <v>2.2999999999999998</v>
      </c>
      <c r="H28" s="25">
        <f t="shared" si="30"/>
        <v>5.2173913043478262</v>
      </c>
      <c r="I28" s="21">
        <v>2</v>
      </c>
      <c r="J28" s="16">
        <v>22</v>
      </c>
      <c r="K28" s="21">
        <v>12</v>
      </c>
      <c r="L28" s="8">
        <f t="shared" si="31"/>
        <v>5.2173913043478262</v>
      </c>
      <c r="M28" s="22">
        <f t="shared" si="32"/>
        <v>0.54545454545454541</v>
      </c>
      <c r="N28" s="3">
        <v>54</v>
      </c>
      <c r="O28" s="3">
        <v>6</v>
      </c>
      <c r="P28" s="22">
        <f t="shared" si="33"/>
        <v>0.1111111111111111</v>
      </c>
      <c r="Q28" s="3">
        <v>21</v>
      </c>
      <c r="R28" s="3">
        <v>11</v>
      </c>
      <c r="S28" s="8">
        <f t="shared" si="34"/>
        <v>4.7826086956521747</v>
      </c>
      <c r="T28" s="9">
        <f t="shared" si="35"/>
        <v>0.52380952380952384</v>
      </c>
      <c r="U28" s="3">
        <v>36</v>
      </c>
      <c r="V28" s="3">
        <v>2</v>
      </c>
      <c r="W28" s="9">
        <f t="shared" si="36"/>
        <v>5.5555555555555552E-2</v>
      </c>
      <c r="X28" s="3">
        <f t="shared" si="37"/>
        <v>2.2999999999999998</v>
      </c>
      <c r="Y28" s="8">
        <f t="shared" si="8"/>
        <v>5.2173913043478262</v>
      </c>
      <c r="Z28" s="3">
        <f t="shared" si="38"/>
        <v>21.5</v>
      </c>
      <c r="AA28" s="3">
        <f t="shared" si="10"/>
        <v>11.5</v>
      </c>
      <c r="AB28" s="9">
        <f t="shared" si="39"/>
        <v>0.53463203463203457</v>
      </c>
      <c r="AC28" s="8">
        <f t="shared" si="40"/>
        <v>4</v>
      </c>
      <c r="AD28" s="9">
        <f t="shared" si="13"/>
        <v>8.3333333333333329E-2</v>
      </c>
      <c r="AE28" s="8">
        <f t="shared" si="41"/>
        <v>1.7391304347826089</v>
      </c>
      <c r="AF28" s="8"/>
    </row>
    <row r="29" spans="1:44" s="3" customFormat="1" x14ac:dyDescent="0.3">
      <c r="A29" s="3" t="s">
        <v>28</v>
      </c>
      <c r="B29" s="3">
        <v>3</v>
      </c>
      <c r="C29" s="21">
        <v>62</v>
      </c>
      <c r="D29" s="3">
        <v>1</v>
      </c>
      <c r="E29" s="3">
        <v>0</v>
      </c>
      <c r="F29" s="25">
        <v>19.3</v>
      </c>
      <c r="G29" s="25">
        <v>3.1</v>
      </c>
      <c r="H29" s="25">
        <f t="shared" si="30"/>
        <v>6.225806451612903</v>
      </c>
      <c r="I29" s="21">
        <v>2</v>
      </c>
      <c r="J29" s="16">
        <v>23</v>
      </c>
      <c r="K29" s="21">
        <v>2</v>
      </c>
      <c r="L29" s="8">
        <f t="shared" si="31"/>
        <v>0.64516129032258063</v>
      </c>
      <c r="M29" s="22">
        <f t="shared" si="32"/>
        <v>8.6956521739130432E-2</v>
      </c>
      <c r="N29" s="3">
        <v>14</v>
      </c>
      <c r="O29" s="3">
        <v>4</v>
      </c>
      <c r="P29" s="22">
        <f t="shared" si="33"/>
        <v>0.2857142857142857</v>
      </c>
      <c r="Q29" s="3">
        <v>18</v>
      </c>
      <c r="R29" s="3">
        <v>4</v>
      </c>
      <c r="S29" s="8">
        <f t="shared" si="34"/>
        <v>1.2903225806451613</v>
      </c>
      <c r="T29" s="9">
        <f t="shared" si="35"/>
        <v>0.22222222222222221</v>
      </c>
      <c r="U29" s="3">
        <v>5</v>
      </c>
      <c r="V29" s="3">
        <v>0</v>
      </c>
      <c r="W29" s="9">
        <f t="shared" si="36"/>
        <v>0</v>
      </c>
      <c r="X29" s="3">
        <f t="shared" si="37"/>
        <v>3.1</v>
      </c>
      <c r="Y29" s="8">
        <f t="shared" si="8"/>
        <v>6.225806451612903</v>
      </c>
      <c r="Z29" s="3">
        <f t="shared" si="38"/>
        <v>20.5</v>
      </c>
      <c r="AA29" s="3">
        <f t="shared" si="10"/>
        <v>3</v>
      </c>
      <c r="AB29" s="9">
        <f t="shared" si="39"/>
        <v>0.15458937198067632</v>
      </c>
      <c r="AC29" s="8">
        <f t="shared" si="40"/>
        <v>2</v>
      </c>
      <c r="AD29" s="9">
        <f t="shared" si="13"/>
        <v>0.14285714285714285</v>
      </c>
      <c r="AE29" s="8">
        <f t="shared" si="41"/>
        <v>0.64516129032258063</v>
      </c>
      <c r="AF29" s="8"/>
    </row>
    <row r="30" spans="1:44" s="3" customFormat="1" x14ac:dyDescent="0.3">
      <c r="A30" s="3" t="s">
        <v>13</v>
      </c>
      <c r="B30" s="3">
        <v>3</v>
      </c>
      <c r="C30" s="21">
        <v>41.3</v>
      </c>
      <c r="D30" s="3">
        <v>1</v>
      </c>
      <c r="E30" s="3">
        <v>0</v>
      </c>
      <c r="F30" s="25">
        <v>22</v>
      </c>
      <c r="G30" s="25">
        <v>2.4</v>
      </c>
      <c r="H30" s="25">
        <f t="shared" si="30"/>
        <v>9.1666666666666679</v>
      </c>
      <c r="I30" s="21">
        <v>2</v>
      </c>
      <c r="J30" s="16">
        <v>25</v>
      </c>
      <c r="K30" s="21">
        <v>2</v>
      </c>
      <c r="L30" s="8">
        <f t="shared" si="31"/>
        <v>0.83333333333333337</v>
      </c>
      <c r="M30" s="22">
        <f t="shared" si="32"/>
        <v>0.08</v>
      </c>
      <c r="N30" s="3">
        <v>4</v>
      </c>
      <c r="O30" s="3">
        <v>0</v>
      </c>
      <c r="P30" s="22">
        <f t="shared" si="33"/>
        <v>0</v>
      </c>
      <c r="Q30" s="3">
        <v>17</v>
      </c>
      <c r="R30" s="3">
        <v>4</v>
      </c>
      <c r="S30" s="8">
        <f t="shared" si="34"/>
        <v>1.6666666666666667</v>
      </c>
      <c r="T30" s="9">
        <f t="shared" si="35"/>
        <v>0.23529411764705882</v>
      </c>
      <c r="U30" s="3">
        <v>18</v>
      </c>
      <c r="V30" s="3">
        <v>3</v>
      </c>
      <c r="W30" s="9">
        <f t="shared" si="36"/>
        <v>0.16666666666666666</v>
      </c>
      <c r="X30" s="3">
        <f t="shared" si="37"/>
        <v>2.4</v>
      </c>
      <c r="Y30" s="8">
        <f t="shared" si="8"/>
        <v>9.1666666666666679</v>
      </c>
      <c r="Z30" s="3">
        <f t="shared" si="38"/>
        <v>21</v>
      </c>
      <c r="AA30" s="3">
        <f t="shared" si="10"/>
        <v>3</v>
      </c>
      <c r="AB30" s="9">
        <f t="shared" si="39"/>
        <v>0.15764705882352942</v>
      </c>
      <c r="AC30" s="8">
        <f t="shared" si="40"/>
        <v>1.5</v>
      </c>
      <c r="AD30" s="9">
        <f t="shared" si="13"/>
        <v>8.3333333333333329E-2</v>
      </c>
      <c r="AE30" s="8">
        <f t="shared" si="41"/>
        <v>0.625</v>
      </c>
      <c r="AF30" s="8"/>
    </row>
    <row r="31" spans="1:44" s="3" customFormat="1" x14ac:dyDescent="0.3">
      <c r="A31" s="3" t="s">
        <v>22</v>
      </c>
      <c r="B31" s="3">
        <v>3</v>
      </c>
      <c r="C31" s="21">
        <v>56</v>
      </c>
      <c r="D31" s="3">
        <v>1</v>
      </c>
      <c r="E31" s="3">
        <v>0</v>
      </c>
      <c r="F31" s="25">
        <v>26.3</v>
      </c>
      <c r="G31" s="25">
        <v>4.0999999999999996</v>
      </c>
      <c r="H31" s="25">
        <f t="shared" si="30"/>
        <v>6.4146341463414638</v>
      </c>
      <c r="I31" s="21">
        <v>2</v>
      </c>
      <c r="J31" s="16">
        <v>33</v>
      </c>
      <c r="K31" s="21">
        <v>18</v>
      </c>
      <c r="L31" s="8">
        <f t="shared" si="31"/>
        <v>4.3902439024390247</v>
      </c>
      <c r="M31" s="22">
        <f t="shared" si="32"/>
        <v>0.54545454545454541</v>
      </c>
      <c r="N31" s="3">
        <v>44</v>
      </c>
      <c r="O31" s="3">
        <v>7</v>
      </c>
      <c r="P31" s="22">
        <f t="shared" si="33"/>
        <v>0.15909090909090909</v>
      </c>
      <c r="Q31" s="3">
        <v>33</v>
      </c>
      <c r="R31" s="3">
        <v>13</v>
      </c>
      <c r="S31" s="8">
        <f t="shared" si="34"/>
        <v>3.1707317073170733</v>
      </c>
      <c r="T31" s="9">
        <f t="shared" si="35"/>
        <v>0.39393939393939392</v>
      </c>
      <c r="U31" s="3">
        <v>55</v>
      </c>
      <c r="V31" s="3">
        <v>14</v>
      </c>
      <c r="W31" s="9">
        <f t="shared" si="36"/>
        <v>0.25454545454545452</v>
      </c>
      <c r="X31" s="3">
        <f t="shared" si="37"/>
        <v>4.0999999999999996</v>
      </c>
      <c r="Y31" s="8">
        <f t="shared" si="8"/>
        <v>6.4146341463414638</v>
      </c>
      <c r="Z31" s="3">
        <f t="shared" si="38"/>
        <v>33</v>
      </c>
      <c r="AA31" s="3">
        <f t="shared" si="10"/>
        <v>15.5</v>
      </c>
      <c r="AB31" s="9">
        <f t="shared" si="39"/>
        <v>0.46969696969696967</v>
      </c>
      <c r="AC31" s="8">
        <f t="shared" si="40"/>
        <v>10.5</v>
      </c>
      <c r="AD31" s="9">
        <f t="shared" si="13"/>
        <v>0.20681818181818179</v>
      </c>
      <c r="AE31" s="8">
        <f t="shared" si="41"/>
        <v>2.5609756097560976</v>
      </c>
      <c r="AF31" s="8"/>
    </row>
    <row r="32" spans="1:44" s="3" customFormat="1" x14ac:dyDescent="0.3">
      <c r="A32" s="3" t="s">
        <v>53</v>
      </c>
      <c r="B32" s="3">
        <v>3</v>
      </c>
      <c r="C32" s="21">
        <v>44</v>
      </c>
      <c r="D32" s="3">
        <v>1</v>
      </c>
      <c r="E32" s="3">
        <v>0</v>
      </c>
      <c r="F32" s="25">
        <v>13</v>
      </c>
      <c r="G32" s="25">
        <v>2.2999999999999998</v>
      </c>
      <c r="H32" s="25">
        <f t="shared" si="30"/>
        <v>5.6521739130434785</v>
      </c>
      <c r="I32" s="21">
        <v>2</v>
      </c>
      <c r="J32" s="16">
        <v>41</v>
      </c>
      <c r="K32" s="21">
        <v>25</v>
      </c>
      <c r="L32" s="8">
        <f t="shared" si="31"/>
        <v>10.869565217391305</v>
      </c>
      <c r="M32" s="22">
        <f t="shared" si="32"/>
        <v>0.6097560975609756</v>
      </c>
      <c r="N32" s="3">
        <v>26</v>
      </c>
      <c r="O32" s="3">
        <v>8</v>
      </c>
      <c r="P32" s="22">
        <f t="shared" si="33"/>
        <v>0.30769230769230771</v>
      </c>
      <c r="Q32" s="3">
        <v>33</v>
      </c>
      <c r="R32" s="3">
        <v>24</v>
      </c>
      <c r="S32" s="8">
        <f t="shared" si="34"/>
        <v>10.434782608695652</v>
      </c>
      <c r="T32" s="9">
        <f t="shared" si="35"/>
        <v>0.72727272727272729</v>
      </c>
      <c r="U32" s="3">
        <v>24</v>
      </c>
      <c r="V32" s="3">
        <v>11</v>
      </c>
      <c r="W32" s="9">
        <f t="shared" si="36"/>
        <v>0.45833333333333331</v>
      </c>
      <c r="X32" s="3">
        <f t="shared" si="37"/>
        <v>2.2999999999999998</v>
      </c>
      <c r="Y32" s="8">
        <f t="shared" si="8"/>
        <v>5.6521739130434785</v>
      </c>
      <c r="Z32" s="3">
        <f t="shared" si="38"/>
        <v>37</v>
      </c>
      <c r="AA32" s="3">
        <f t="shared" si="10"/>
        <v>24.5</v>
      </c>
      <c r="AB32" s="9">
        <f t="shared" si="39"/>
        <v>0.66851441241685139</v>
      </c>
      <c r="AC32" s="8">
        <f t="shared" si="40"/>
        <v>9.5</v>
      </c>
      <c r="AD32" s="9">
        <f t="shared" si="13"/>
        <v>0.38301282051282048</v>
      </c>
      <c r="AE32" s="8">
        <f t="shared" si="41"/>
        <v>4.1304347826086962</v>
      </c>
      <c r="AF32" s="8"/>
    </row>
    <row r="33" spans="1:32" s="3" customFormat="1" x14ac:dyDescent="0.3">
      <c r="A33" s="3" t="s">
        <v>17</v>
      </c>
      <c r="B33" s="3">
        <v>3</v>
      </c>
      <c r="C33" s="21">
        <v>49.6</v>
      </c>
      <c r="D33" s="3">
        <v>1</v>
      </c>
      <c r="E33" s="3">
        <v>0</v>
      </c>
      <c r="F33" s="25">
        <v>16</v>
      </c>
      <c r="G33" s="25">
        <v>2.8</v>
      </c>
      <c r="H33" s="25">
        <f t="shared" si="30"/>
        <v>5.7142857142857144</v>
      </c>
      <c r="I33" s="21">
        <v>2</v>
      </c>
      <c r="J33" s="16">
        <v>28</v>
      </c>
      <c r="K33" s="21">
        <v>11</v>
      </c>
      <c r="L33" s="8">
        <f t="shared" si="31"/>
        <v>3.9285714285714288</v>
      </c>
      <c r="M33" s="22">
        <f t="shared" si="32"/>
        <v>0.39285714285714285</v>
      </c>
      <c r="N33" s="3">
        <v>15</v>
      </c>
      <c r="O33" s="3">
        <v>3</v>
      </c>
      <c r="P33" s="22">
        <f t="shared" si="33"/>
        <v>0.2</v>
      </c>
      <c r="Q33" s="3">
        <v>32</v>
      </c>
      <c r="R33" s="3">
        <v>8</v>
      </c>
      <c r="S33" s="8">
        <f t="shared" si="34"/>
        <v>2.8571428571428572</v>
      </c>
      <c r="T33" s="9">
        <f t="shared" si="35"/>
        <v>0.25</v>
      </c>
      <c r="U33" s="3">
        <v>3</v>
      </c>
      <c r="V33" s="3">
        <v>0</v>
      </c>
      <c r="W33" s="9">
        <f t="shared" si="36"/>
        <v>0</v>
      </c>
      <c r="X33" s="3">
        <f t="shared" si="37"/>
        <v>2.8</v>
      </c>
      <c r="Y33" s="8">
        <f t="shared" si="8"/>
        <v>5.7142857142857144</v>
      </c>
      <c r="Z33" s="3">
        <f t="shared" si="38"/>
        <v>30</v>
      </c>
      <c r="AA33" s="3">
        <f t="shared" si="10"/>
        <v>9.5</v>
      </c>
      <c r="AB33" s="9">
        <f t="shared" si="39"/>
        <v>0.3214285714285714</v>
      </c>
      <c r="AC33" s="8">
        <f t="shared" si="40"/>
        <v>1.5</v>
      </c>
      <c r="AD33" s="9">
        <f t="shared" si="13"/>
        <v>0.1</v>
      </c>
      <c r="AE33" s="8">
        <f t="shared" si="41"/>
        <v>0.5357142857142857</v>
      </c>
      <c r="AF33" s="8"/>
    </row>
    <row r="34" spans="1:32" s="3" customFormat="1" x14ac:dyDescent="0.3">
      <c r="A34" s="3" t="s">
        <v>54</v>
      </c>
      <c r="B34" s="3">
        <v>3</v>
      </c>
      <c r="C34" s="21">
        <v>47</v>
      </c>
      <c r="D34" s="3">
        <v>1</v>
      </c>
      <c r="E34" s="3">
        <v>0</v>
      </c>
      <c r="F34" s="25">
        <v>22</v>
      </c>
      <c r="G34" s="25">
        <v>3.5</v>
      </c>
      <c r="H34" s="25">
        <f t="shared" si="30"/>
        <v>6.2857142857142856</v>
      </c>
      <c r="I34" s="21">
        <v>2</v>
      </c>
      <c r="J34" s="16">
        <v>41</v>
      </c>
      <c r="K34" s="21">
        <v>26</v>
      </c>
      <c r="L34" s="8">
        <f t="shared" si="31"/>
        <v>7.4285714285714288</v>
      </c>
      <c r="M34" s="22">
        <f t="shared" si="32"/>
        <v>0.63414634146341464</v>
      </c>
      <c r="N34" s="3">
        <v>37</v>
      </c>
      <c r="O34" s="3">
        <v>6</v>
      </c>
      <c r="P34" s="22">
        <f t="shared" si="33"/>
        <v>0.16216216216216217</v>
      </c>
      <c r="Q34" s="3">
        <v>33</v>
      </c>
      <c r="R34" s="3">
        <v>23</v>
      </c>
      <c r="S34" s="8">
        <f t="shared" si="34"/>
        <v>6.5714285714285712</v>
      </c>
      <c r="T34" s="9">
        <f t="shared" si="35"/>
        <v>0.69696969696969702</v>
      </c>
      <c r="U34" s="3">
        <v>37</v>
      </c>
      <c r="V34" s="3">
        <v>7</v>
      </c>
      <c r="W34" s="9">
        <f t="shared" si="36"/>
        <v>0.1891891891891892</v>
      </c>
      <c r="X34" s="3">
        <f t="shared" si="37"/>
        <v>3.5</v>
      </c>
      <c r="Y34" s="8">
        <f t="shared" si="8"/>
        <v>6.2857142857142856</v>
      </c>
      <c r="Z34" s="3">
        <f t="shared" si="38"/>
        <v>37</v>
      </c>
      <c r="AA34" s="3">
        <f t="shared" si="10"/>
        <v>24.5</v>
      </c>
      <c r="AB34" s="9">
        <f t="shared" si="39"/>
        <v>0.66555801921655577</v>
      </c>
      <c r="AC34" s="8">
        <f t="shared" si="40"/>
        <v>6.5</v>
      </c>
      <c r="AD34" s="9">
        <f t="shared" si="13"/>
        <v>0.17567567567567569</v>
      </c>
      <c r="AE34" s="8">
        <f t="shared" si="41"/>
        <v>1.8571428571428572</v>
      </c>
      <c r="AF34" s="8"/>
    </row>
    <row r="35" spans="1:32" s="3" customFormat="1" x14ac:dyDescent="0.3">
      <c r="A35" s="3" t="s">
        <v>57</v>
      </c>
      <c r="B35" s="3">
        <v>3</v>
      </c>
      <c r="C35" s="21">
        <v>29</v>
      </c>
      <c r="D35" s="3">
        <v>1</v>
      </c>
      <c r="E35" s="3">
        <v>0</v>
      </c>
      <c r="F35" s="25">
        <v>11</v>
      </c>
      <c r="G35" s="25">
        <v>2</v>
      </c>
      <c r="H35" s="25">
        <f t="shared" si="0"/>
        <v>5.5</v>
      </c>
      <c r="I35" s="21">
        <v>2</v>
      </c>
      <c r="J35" s="16">
        <v>25</v>
      </c>
      <c r="K35" s="21">
        <v>10</v>
      </c>
      <c r="L35" s="8">
        <f t="shared" si="1"/>
        <v>5</v>
      </c>
      <c r="M35" s="22">
        <f t="shared" si="2"/>
        <v>0.4</v>
      </c>
      <c r="N35" s="3">
        <v>8</v>
      </c>
      <c r="O35" s="3">
        <v>1</v>
      </c>
      <c r="P35" s="9">
        <f t="shared" si="3"/>
        <v>0.125</v>
      </c>
      <c r="Q35" s="3">
        <v>17</v>
      </c>
      <c r="R35" s="3">
        <v>5</v>
      </c>
      <c r="S35" s="8">
        <f t="shared" si="4"/>
        <v>2.5</v>
      </c>
      <c r="T35" s="9">
        <f t="shared" si="5"/>
        <v>0.29411764705882354</v>
      </c>
      <c r="U35" s="3">
        <v>4</v>
      </c>
      <c r="V35" s="3">
        <v>0</v>
      </c>
      <c r="W35" s="9">
        <f t="shared" si="6"/>
        <v>0</v>
      </c>
      <c r="X35" s="3">
        <f t="shared" si="7"/>
        <v>2</v>
      </c>
      <c r="Y35" s="8">
        <f t="shared" si="8"/>
        <v>5.5</v>
      </c>
      <c r="Z35" s="3">
        <f t="shared" si="9"/>
        <v>21</v>
      </c>
      <c r="AA35" s="3">
        <f t="shared" si="10"/>
        <v>7.5</v>
      </c>
      <c r="AB35" s="9">
        <f t="shared" si="11"/>
        <v>0.34705882352941175</v>
      </c>
      <c r="AC35" s="8">
        <f t="shared" si="12"/>
        <v>0.5</v>
      </c>
      <c r="AD35" s="9">
        <f t="shared" si="13"/>
        <v>6.25E-2</v>
      </c>
      <c r="AE35" s="8">
        <f t="shared" si="14"/>
        <v>0.25</v>
      </c>
      <c r="AF35" s="8"/>
    </row>
    <row r="36" spans="1:32" s="3" customFormat="1" x14ac:dyDescent="0.3">
      <c r="A36" s="3" t="s">
        <v>58</v>
      </c>
      <c r="B36" s="3">
        <v>3</v>
      </c>
      <c r="C36" s="21">
        <v>25</v>
      </c>
      <c r="D36" s="3">
        <v>1</v>
      </c>
      <c r="E36" s="3">
        <v>0</v>
      </c>
      <c r="F36" s="25">
        <v>13</v>
      </c>
      <c r="G36" s="25">
        <v>2</v>
      </c>
      <c r="H36" s="25">
        <f t="shared" si="0"/>
        <v>6.5</v>
      </c>
      <c r="I36" s="21">
        <v>2</v>
      </c>
      <c r="J36" s="16">
        <v>23</v>
      </c>
      <c r="K36" s="21">
        <v>4</v>
      </c>
      <c r="L36" s="8">
        <f t="shared" si="1"/>
        <v>2</v>
      </c>
      <c r="M36" s="22">
        <f t="shared" si="2"/>
        <v>0.17391304347826086</v>
      </c>
      <c r="N36" s="3">
        <v>6</v>
      </c>
      <c r="O36" s="3">
        <v>1</v>
      </c>
      <c r="P36" s="9">
        <f t="shared" si="3"/>
        <v>0.16666666666666666</v>
      </c>
      <c r="Q36" s="3">
        <v>25</v>
      </c>
      <c r="R36" s="3">
        <v>5</v>
      </c>
      <c r="S36" s="8">
        <f t="shared" si="4"/>
        <v>2.5</v>
      </c>
      <c r="T36" s="9">
        <f t="shared" si="5"/>
        <v>0.2</v>
      </c>
      <c r="U36" s="3">
        <v>0</v>
      </c>
      <c r="V36" s="3">
        <v>0</v>
      </c>
      <c r="W36" s="9">
        <v>0</v>
      </c>
      <c r="X36" s="3">
        <f t="shared" si="7"/>
        <v>2</v>
      </c>
      <c r="Y36" s="8">
        <f t="shared" si="8"/>
        <v>6.5</v>
      </c>
      <c r="Z36" s="3">
        <f t="shared" si="9"/>
        <v>24</v>
      </c>
      <c r="AA36" s="3">
        <f t="shared" si="10"/>
        <v>4.5</v>
      </c>
      <c r="AB36" s="9">
        <f t="shared" si="11"/>
        <v>0.18695652173913044</v>
      </c>
      <c r="AC36" s="8">
        <f t="shared" si="12"/>
        <v>0.5</v>
      </c>
      <c r="AD36" s="9">
        <f t="shared" si="13"/>
        <v>8.3333333333333329E-2</v>
      </c>
      <c r="AE36" s="8">
        <f t="shared" si="14"/>
        <v>0.25</v>
      </c>
      <c r="AF36" s="8"/>
    </row>
    <row r="37" spans="1:32" s="3" customFormat="1" x14ac:dyDescent="0.3">
      <c r="A37" s="3" t="s">
        <v>59</v>
      </c>
      <c r="B37" s="3">
        <v>3</v>
      </c>
      <c r="C37" s="21">
        <v>75</v>
      </c>
      <c r="D37" s="3">
        <v>2</v>
      </c>
      <c r="E37" s="3">
        <v>0</v>
      </c>
      <c r="F37" s="25">
        <v>13</v>
      </c>
      <c r="G37" s="25">
        <v>2.1</v>
      </c>
      <c r="H37" s="25">
        <f t="shared" si="0"/>
        <v>6.1904761904761898</v>
      </c>
      <c r="I37" s="21">
        <v>2</v>
      </c>
      <c r="J37" s="16">
        <v>11</v>
      </c>
      <c r="K37" s="21">
        <v>3</v>
      </c>
      <c r="L37" s="8">
        <f t="shared" si="1"/>
        <v>1.4285714285714286</v>
      </c>
      <c r="M37" s="22">
        <f t="shared" si="2"/>
        <v>0.27272727272727271</v>
      </c>
      <c r="N37" s="3">
        <v>0</v>
      </c>
      <c r="O37" s="3">
        <v>0</v>
      </c>
      <c r="P37" s="9">
        <v>0</v>
      </c>
      <c r="Q37" s="3">
        <v>13</v>
      </c>
      <c r="R37" s="3">
        <v>2</v>
      </c>
      <c r="S37" s="8">
        <f t="shared" si="4"/>
        <v>0.95238095238095233</v>
      </c>
      <c r="T37" s="9">
        <f t="shared" si="5"/>
        <v>0.15384615384615385</v>
      </c>
      <c r="U37" s="3">
        <v>0</v>
      </c>
      <c r="V37" s="3">
        <v>0</v>
      </c>
      <c r="W37" s="9">
        <v>0</v>
      </c>
      <c r="X37" s="3">
        <f t="shared" si="7"/>
        <v>2.1</v>
      </c>
      <c r="Y37" s="8">
        <f t="shared" si="8"/>
        <v>6.1904761904761898</v>
      </c>
      <c r="Z37" s="3">
        <f t="shared" si="9"/>
        <v>12</v>
      </c>
      <c r="AA37" s="3">
        <f t="shared" si="10"/>
        <v>2.5</v>
      </c>
      <c r="AB37" s="9">
        <f t="shared" si="11"/>
        <v>0.21328671328671328</v>
      </c>
      <c r="AC37" s="8">
        <f t="shared" si="12"/>
        <v>0</v>
      </c>
      <c r="AD37" s="9">
        <f t="shared" si="13"/>
        <v>0</v>
      </c>
      <c r="AE37" s="8">
        <f t="shared" si="14"/>
        <v>0</v>
      </c>
      <c r="AF37" s="8"/>
    </row>
    <row r="39" spans="1:32" x14ac:dyDescent="0.3">
      <c r="F39"/>
      <c r="G39"/>
      <c r="H39"/>
      <c r="I39"/>
      <c r="J39"/>
      <c r="K39"/>
      <c r="L39"/>
    </row>
    <row r="40" spans="1:32" x14ac:dyDescent="0.3">
      <c r="F40"/>
      <c r="G40"/>
      <c r="H40"/>
      <c r="I40" t="s">
        <v>72</v>
      </c>
      <c r="J40"/>
      <c r="K40"/>
      <c r="L40"/>
    </row>
    <row r="41" spans="1:32" x14ac:dyDescent="0.3">
      <c r="B41" t="s">
        <v>64</v>
      </c>
      <c r="C41">
        <v>1</v>
      </c>
      <c r="D41" t="s">
        <v>65</v>
      </c>
      <c r="F41"/>
      <c r="G41"/>
      <c r="H41"/>
      <c r="I41" t="s">
        <v>73</v>
      </c>
      <c r="J41"/>
      <c r="K41"/>
      <c r="L41"/>
    </row>
    <row r="42" spans="1:32" x14ac:dyDescent="0.3">
      <c r="C42">
        <v>2</v>
      </c>
      <c r="D42" t="s">
        <v>66</v>
      </c>
      <c r="F42"/>
      <c r="G42"/>
      <c r="H42"/>
      <c r="K42"/>
      <c r="L42"/>
    </row>
    <row r="43" spans="1:32" x14ac:dyDescent="0.3">
      <c r="F43"/>
      <c r="G43"/>
      <c r="H43"/>
      <c r="I43"/>
      <c r="J43"/>
      <c r="K43"/>
      <c r="L43"/>
    </row>
    <row r="44" spans="1:32" x14ac:dyDescent="0.3">
      <c r="F44"/>
      <c r="G44"/>
      <c r="H44"/>
      <c r="I44"/>
      <c r="J44"/>
      <c r="K44"/>
      <c r="L44"/>
    </row>
    <row r="45" spans="1:32" x14ac:dyDescent="0.3">
      <c r="B45" t="s">
        <v>67</v>
      </c>
      <c r="C45">
        <v>1</v>
      </c>
      <c r="D45" t="s">
        <v>56</v>
      </c>
      <c r="F45"/>
      <c r="G45"/>
      <c r="H45"/>
      <c r="I45"/>
      <c r="J45"/>
      <c r="K45"/>
      <c r="L45"/>
    </row>
    <row r="46" spans="1:32" x14ac:dyDescent="0.3">
      <c r="C46">
        <v>2</v>
      </c>
      <c r="D46" t="s">
        <v>68</v>
      </c>
      <c r="F46"/>
      <c r="G46"/>
      <c r="H46"/>
      <c r="I46"/>
      <c r="J46"/>
      <c r="K46"/>
      <c r="L46"/>
    </row>
    <row r="47" spans="1:32" x14ac:dyDescent="0.3">
      <c r="C47">
        <v>3</v>
      </c>
      <c r="D47" t="s">
        <v>69</v>
      </c>
      <c r="F47"/>
      <c r="G47"/>
      <c r="H47"/>
      <c r="I47"/>
      <c r="J47"/>
      <c r="K47"/>
      <c r="L47"/>
    </row>
    <row r="48" spans="1:32" x14ac:dyDescent="0.3">
      <c r="F48"/>
      <c r="G48"/>
      <c r="H48"/>
      <c r="I48"/>
      <c r="J48"/>
      <c r="K48"/>
      <c r="L48"/>
    </row>
    <row r="49" spans="6:12" x14ac:dyDescent="0.3">
      <c r="F49"/>
      <c r="G49"/>
      <c r="H49"/>
      <c r="I49"/>
      <c r="J49"/>
      <c r="K49"/>
      <c r="L49"/>
    </row>
    <row r="50" spans="6:12" x14ac:dyDescent="0.3">
      <c r="F50"/>
      <c r="G50"/>
      <c r="H50"/>
      <c r="I50"/>
      <c r="J50"/>
      <c r="K50"/>
      <c r="L50"/>
    </row>
    <row r="51" spans="6:12" x14ac:dyDescent="0.3">
      <c r="F51"/>
      <c r="G51"/>
      <c r="H51"/>
      <c r="I51"/>
      <c r="J51"/>
      <c r="K51"/>
      <c r="L51"/>
    </row>
    <row r="52" spans="6:12" x14ac:dyDescent="0.3">
      <c r="F52"/>
      <c r="G52"/>
      <c r="H52"/>
      <c r="I52"/>
      <c r="J52"/>
      <c r="K52"/>
      <c r="L52"/>
    </row>
    <row r="53" spans="6:12" x14ac:dyDescent="0.3">
      <c r="F53"/>
      <c r="G53"/>
      <c r="H53"/>
      <c r="I53"/>
      <c r="J53"/>
      <c r="K53"/>
      <c r="L53"/>
    </row>
    <row r="54" spans="6:12" x14ac:dyDescent="0.3">
      <c r="F54"/>
      <c r="G54"/>
      <c r="H54"/>
      <c r="I54"/>
      <c r="J54"/>
      <c r="K54"/>
      <c r="L54"/>
    </row>
    <row r="55" spans="6:12" x14ac:dyDescent="0.3">
      <c r="F55"/>
      <c r="G55"/>
      <c r="H55"/>
      <c r="I55"/>
      <c r="J55"/>
      <c r="K55"/>
      <c r="L55"/>
    </row>
    <row r="56" spans="6:12" x14ac:dyDescent="0.3">
      <c r="F56"/>
      <c r="G56"/>
      <c r="H56"/>
      <c r="I56"/>
      <c r="J56"/>
      <c r="K56"/>
      <c r="L56"/>
    </row>
    <row r="57" spans="6:12" x14ac:dyDescent="0.3">
      <c r="F57"/>
      <c r="G57"/>
      <c r="H57"/>
      <c r="I57"/>
      <c r="J57"/>
      <c r="K57"/>
      <c r="L57"/>
    </row>
    <row r="58" spans="6:12" x14ac:dyDescent="0.3">
      <c r="F58"/>
      <c r="G58"/>
      <c r="H58"/>
      <c r="I58"/>
      <c r="J58"/>
      <c r="K58"/>
      <c r="L58"/>
    </row>
    <row r="59" spans="6:12" x14ac:dyDescent="0.3">
      <c r="F59"/>
      <c r="G59"/>
      <c r="H59"/>
      <c r="I59"/>
      <c r="J59"/>
      <c r="K59"/>
      <c r="L59"/>
    </row>
    <row r="60" spans="6:12" x14ac:dyDescent="0.3">
      <c r="F60"/>
      <c r="G60"/>
      <c r="H60"/>
      <c r="I60"/>
      <c r="J60"/>
      <c r="K60"/>
      <c r="L60"/>
    </row>
    <row r="61" spans="6:12" x14ac:dyDescent="0.3">
      <c r="F61"/>
      <c r="G61"/>
      <c r="H61"/>
      <c r="I61"/>
      <c r="J61"/>
      <c r="K61"/>
      <c r="L61"/>
    </row>
    <row r="62" spans="6:12" x14ac:dyDescent="0.3">
      <c r="F62"/>
      <c r="G62"/>
      <c r="H62"/>
      <c r="I62"/>
      <c r="J62"/>
      <c r="K62"/>
      <c r="L62"/>
    </row>
    <row r="63" spans="6:12" x14ac:dyDescent="0.3">
      <c r="F63"/>
      <c r="G63"/>
      <c r="H63"/>
      <c r="I63"/>
      <c r="J63"/>
      <c r="K63"/>
      <c r="L63"/>
    </row>
    <row r="64" spans="6:12" x14ac:dyDescent="0.3">
      <c r="F64"/>
      <c r="G64"/>
      <c r="H64"/>
      <c r="I64"/>
      <c r="J64"/>
      <c r="K64"/>
      <c r="L64"/>
    </row>
    <row r="65" spans="6:12" x14ac:dyDescent="0.3">
      <c r="F65"/>
      <c r="G65"/>
      <c r="H65"/>
      <c r="I65"/>
      <c r="J65"/>
      <c r="K65"/>
      <c r="L65"/>
    </row>
    <row r="66" spans="6:12" x14ac:dyDescent="0.3">
      <c r="F66"/>
      <c r="G66"/>
      <c r="H66"/>
      <c r="I66"/>
      <c r="J66"/>
      <c r="K66"/>
      <c r="L66"/>
    </row>
    <row r="67" spans="6:12" x14ac:dyDescent="0.3">
      <c r="F67"/>
      <c r="G67"/>
      <c r="H67"/>
      <c r="I67"/>
      <c r="J67"/>
      <c r="K67"/>
      <c r="L67"/>
    </row>
    <row r="68" spans="6:12" x14ac:dyDescent="0.3">
      <c r="F68"/>
      <c r="G68"/>
      <c r="H68"/>
      <c r="I68"/>
      <c r="J68"/>
      <c r="K68"/>
      <c r="L68"/>
    </row>
    <row r="69" spans="6:12" x14ac:dyDescent="0.3">
      <c r="F69"/>
      <c r="G69"/>
      <c r="H69"/>
      <c r="I69"/>
      <c r="J69"/>
      <c r="K69"/>
      <c r="L69"/>
    </row>
    <row r="70" spans="6:12" x14ac:dyDescent="0.3">
      <c r="F70"/>
      <c r="G70"/>
      <c r="H70"/>
      <c r="I70"/>
      <c r="J70"/>
      <c r="K70"/>
      <c r="L70"/>
    </row>
    <row r="71" spans="6:12" x14ac:dyDescent="0.3">
      <c r="F71"/>
      <c r="G71"/>
      <c r="H71"/>
      <c r="I71"/>
      <c r="J71"/>
      <c r="K71"/>
      <c r="L71"/>
    </row>
    <row r="72" spans="6:12" x14ac:dyDescent="0.3">
      <c r="F72"/>
      <c r="G72"/>
      <c r="H72"/>
      <c r="I72"/>
      <c r="J72"/>
      <c r="K72"/>
      <c r="L72"/>
    </row>
    <row r="73" spans="6:12" x14ac:dyDescent="0.3">
      <c r="F73"/>
      <c r="G73"/>
      <c r="H73"/>
      <c r="I73"/>
      <c r="J73"/>
      <c r="K73"/>
      <c r="L73"/>
    </row>
    <row r="74" spans="6:12" x14ac:dyDescent="0.3">
      <c r="F74"/>
      <c r="G74"/>
      <c r="H74"/>
      <c r="I74"/>
      <c r="J74"/>
      <c r="K74"/>
      <c r="L74"/>
    </row>
    <row r="75" spans="6:12" x14ac:dyDescent="0.3">
      <c r="F75"/>
      <c r="G75"/>
      <c r="H75"/>
      <c r="I75"/>
      <c r="J75"/>
      <c r="K75"/>
      <c r="L75"/>
    </row>
    <row r="76" spans="6:12" x14ac:dyDescent="0.3">
      <c r="F76"/>
      <c r="G76"/>
      <c r="H76"/>
      <c r="I76"/>
      <c r="J76"/>
      <c r="K76"/>
      <c r="L76"/>
    </row>
    <row r="77" spans="6:12" x14ac:dyDescent="0.3">
      <c r="F77"/>
      <c r="G77"/>
      <c r="H77"/>
      <c r="I77"/>
      <c r="J77"/>
      <c r="K77"/>
      <c r="L77"/>
    </row>
    <row r="78" spans="6:12" x14ac:dyDescent="0.3">
      <c r="F78"/>
      <c r="G78"/>
      <c r="H78"/>
      <c r="I78"/>
      <c r="J78"/>
      <c r="K78"/>
      <c r="L78"/>
    </row>
    <row r="79" spans="6:12" x14ac:dyDescent="0.3">
      <c r="F79"/>
      <c r="G79"/>
      <c r="H79"/>
      <c r="I79"/>
      <c r="J79"/>
      <c r="K79"/>
      <c r="L79"/>
    </row>
    <row r="80" spans="6:12" x14ac:dyDescent="0.3">
      <c r="F80"/>
      <c r="G80"/>
      <c r="H80"/>
      <c r="I80"/>
      <c r="J80"/>
      <c r="K80"/>
      <c r="L80"/>
    </row>
    <row r="81" spans="6:12" x14ac:dyDescent="0.3">
      <c r="F81"/>
      <c r="G81"/>
      <c r="H81"/>
      <c r="I81"/>
      <c r="J81"/>
      <c r="K81"/>
      <c r="L81"/>
    </row>
    <row r="82" spans="6:12" x14ac:dyDescent="0.3">
      <c r="F82"/>
      <c r="G82"/>
      <c r="H82"/>
      <c r="I82"/>
      <c r="J82"/>
      <c r="K82"/>
      <c r="L82"/>
    </row>
    <row r="83" spans="6:12" x14ac:dyDescent="0.3">
      <c r="F83"/>
      <c r="G83"/>
      <c r="H83"/>
      <c r="I83"/>
      <c r="J83"/>
      <c r="K83"/>
      <c r="L83"/>
    </row>
    <row r="84" spans="6:12" x14ac:dyDescent="0.3">
      <c r="F84"/>
      <c r="G84"/>
      <c r="H84"/>
      <c r="I84"/>
      <c r="J84"/>
      <c r="K84"/>
      <c r="L84"/>
    </row>
    <row r="85" spans="6:12" x14ac:dyDescent="0.3">
      <c r="F85"/>
      <c r="G85"/>
      <c r="H85"/>
      <c r="I85"/>
      <c r="J85"/>
      <c r="K85"/>
      <c r="L85"/>
    </row>
    <row r="86" spans="6:12" x14ac:dyDescent="0.3">
      <c r="F86"/>
      <c r="G86"/>
      <c r="H86"/>
      <c r="I86"/>
      <c r="J86"/>
      <c r="K86"/>
      <c r="L86"/>
    </row>
    <row r="87" spans="6:12" x14ac:dyDescent="0.3">
      <c r="F87"/>
      <c r="G87"/>
      <c r="H87"/>
      <c r="I87"/>
      <c r="J87"/>
      <c r="K87"/>
      <c r="L87"/>
    </row>
    <row r="88" spans="6:12" x14ac:dyDescent="0.3">
      <c r="F88"/>
      <c r="G88"/>
      <c r="H88"/>
      <c r="I88"/>
      <c r="J88"/>
      <c r="K88"/>
      <c r="L88"/>
    </row>
    <row r="89" spans="6:12" x14ac:dyDescent="0.3">
      <c r="F89"/>
      <c r="G89"/>
      <c r="H89"/>
      <c r="I89"/>
      <c r="J89"/>
      <c r="K89"/>
      <c r="L89"/>
    </row>
    <row r="90" spans="6:12" x14ac:dyDescent="0.3">
      <c r="F90"/>
      <c r="G90"/>
      <c r="H90"/>
      <c r="I90"/>
      <c r="J90"/>
      <c r="K90"/>
      <c r="L90"/>
    </row>
    <row r="91" spans="6:12" x14ac:dyDescent="0.3">
      <c r="F91"/>
      <c r="G91"/>
      <c r="H91"/>
      <c r="I91"/>
      <c r="J91"/>
      <c r="K91"/>
      <c r="L91"/>
    </row>
    <row r="92" spans="6:12" x14ac:dyDescent="0.3">
      <c r="F92"/>
      <c r="G92"/>
      <c r="H92"/>
      <c r="I92"/>
      <c r="J92"/>
      <c r="K92"/>
      <c r="L92"/>
    </row>
    <row r="93" spans="6:12" x14ac:dyDescent="0.3">
      <c r="F93"/>
      <c r="G93"/>
      <c r="H93"/>
      <c r="I93"/>
      <c r="J93"/>
      <c r="K93"/>
      <c r="L93"/>
    </row>
    <row r="94" spans="6:12" x14ac:dyDescent="0.3">
      <c r="F94"/>
      <c r="G94"/>
      <c r="H94"/>
      <c r="I94"/>
      <c r="J94"/>
      <c r="K94"/>
      <c r="L94"/>
    </row>
    <row r="95" spans="6:12" x14ac:dyDescent="0.3">
      <c r="F95"/>
      <c r="G95"/>
      <c r="H95"/>
      <c r="I95"/>
      <c r="J95"/>
      <c r="K95"/>
      <c r="L95"/>
    </row>
    <row r="96" spans="6:12" x14ac:dyDescent="0.3">
      <c r="F96"/>
      <c r="G96"/>
      <c r="H96"/>
      <c r="I96"/>
      <c r="J96"/>
      <c r="K96"/>
      <c r="L96"/>
    </row>
  </sheetData>
  <sortState xmlns:xlrd2="http://schemas.microsoft.com/office/spreadsheetml/2017/richdata2" ref="A4:AD35">
    <sortCondition descending="1" ref="H1"/>
  </sortState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Üçeyler, Nurcan</dc:creator>
  <cp:lastModifiedBy>Vivek</cp:lastModifiedBy>
  <dcterms:created xsi:type="dcterms:W3CDTF">2020-03-17T09:14:58Z</dcterms:created>
  <dcterms:modified xsi:type="dcterms:W3CDTF">2020-08-28T21:48:33Z</dcterms:modified>
</cp:coreProperties>
</file>