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vek Bharti\Desktop\"/>
    </mc:Choice>
  </mc:AlternateContent>
  <xr:revisionPtr revIDLastSave="0" documentId="13_ncr:1_{5CAC2B3C-1201-4E95-B288-7E392CEAEA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Sheet1!$A$1:$N$26</definedName>
  </definedNames>
  <calcPr calcId="191029"/>
  <pivotCaches>
    <pivotCache cacheId="85" r:id="rId2"/>
  </pivotCaches>
</workbook>
</file>

<file path=xl/calcChain.xml><?xml version="1.0" encoding="utf-8"?>
<calcChain xmlns="http://schemas.openxmlformats.org/spreadsheetml/2006/main">
  <c r="L33" i="1" l="1"/>
  <c r="I29" i="1"/>
  <c r="L3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H29" i="1"/>
  <c r="A36" i="1"/>
  <c r="A3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M6" i="1"/>
  <c r="L2" i="1"/>
  <c r="L3" i="1"/>
  <c r="M3" i="1"/>
  <c r="L4" i="1"/>
  <c r="M4" i="1"/>
  <c r="L5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31" i="1" l="1"/>
  <c r="L32" i="1"/>
  <c r="L29" i="1" a="1"/>
  <c r="L29" i="1" s="1"/>
  <c r="N6" i="1"/>
  <c r="I25" i="1"/>
  <c r="I17" i="1"/>
  <c r="I9" i="1"/>
  <c r="I24" i="1"/>
  <c r="I20" i="1"/>
  <c r="I16" i="1"/>
  <c r="I12" i="1"/>
  <c r="I8" i="1"/>
  <c r="I4" i="1"/>
  <c r="I21" i="1"/>
  <c r="I13" i="1"/>
  <c r="I14" i="1"/>
  <c r="N2" i="1"/>
  <c r="I2" i="1"/>
  <c r="I23" i="1"/>
  <c r="I19" i="1"/>
  <c r="I15" i="1"/>
  <c r="I11" i="1"/>
  <c r="I7" i="1"/>
  <c r="I3" i="1"/>
  <c r="I6" i="1"/>
  <c r="I26" i="1"/>
  <c r="I18" i="1"/>
  <c r="I5" i="1"/>
  <c r="I10" i="1"/>
  <c r="I22" i="1"/>
  <c r="N4" i="1"/>
  <c r="N3" i="1"/>
  <c r="N5" i="1"/>
</calcChain>
</file>

<file path=xl/sharedStrings.xml><?xml version="1.0" encoding="utf-8"?>
<sst xmlns="http://schemas.openxmlformats.org/spreadsheetml/2006/main" count="90" uniqueCount="64">
  <si>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</si>
  <si>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</si>
  <si>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</si>
  <si>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</si>
  <si>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</si>
  <si>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</si>
  <si>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</si>
  <si>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</si>
  <si>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</si>
  <si>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</si>
  <si>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</si>
  <si>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</si>
  <si>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</si>
  <si>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</si>
  <si>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</si>
  <si>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</si>
  <si>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</si>
  <si>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</si>
  <si>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</si>
  <si>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</si>
  <si>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</si>
  <si>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</si>
  <si>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</si>
  <si>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</si>
  <si>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</si>
  <si>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</si>
  <si>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</si>
  <si>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</si>
  <si>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</si>
  <si>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</si>
  <si>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</si>
  <si>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</si>
  <si>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</si>
  <si>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</si>
  <si>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</si>
  <si>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</si>
  <si>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</si>
  <si>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Top 5 Names</t>
  </si>
  <si>
    <t>Employees by Productivity_Score</t>
  </si>
  <si>
    <t>Row Labels</t>
  </si>
  <si>
    <t>Grand Total</t>
  </si>
  <si>
    <t>StdDevp of Productivity_Score</t>
  </si>
  <si>
    <t>Rank (PEI)</t>
  </si>
  <si>
    <t>3.Productivity Efficiency Index(PEI)</t>
  </si>
  <si>
    <t>4.Correlation Analysis</t>
  </si>
  <si>
    <t>a.Determine which has a stronger influence on Performance Rating: Hours_Worked or Tasks_Completed?</t>
  </si>
  <si>
    <t>1.Correlation between Hours_Worked and Performance_Rating.</t>
  </si>
  <si>
    <t>2.Correlation between Tasks_Completed and Performance_Rating.</t>
  </si>
  <si>
    <t>b.i. Create a scatter plot to visualize the relationship between Hours_Worked and Productivity_Score.</t>
  </si>
  <si>
    <t>ii. Identify if there is a positive or negative correlatio.</t>
  </si>
  <si>
    <t>Ans- No</t>
  </si>
  <si>
    <t>Average Hours Worked</t>
  </si>
  <si>
    <t>Q 5. Meets _Criteria</t>
  </si>
  <si>
    <t>Maximum Task_per_Hour</t>
  </si>
  <si>
    <t>Name of Top Performer</t>
  </si>
  <si>
    <t>Productivity Score</t>
  </si>
  <si>
    <t>Performance Rating</t>
  </si>
  <si>
    <t>Task_Per_Hour</t>
  </si>
  <si>
    <t>Most_Task_Efficient</t>
  </si>
  <si>
    <t xml:space="preserve"> Q6. Task_per_Hour_Efficiency</t>
  </si>
  <si>
    <t>Q 2. Department_Wise_Productivity</t>
  </si>
  <si>
    <r>
      <t>Q.</t>
    </r>
    <r>
      <rPr>
        <sz val="10"/>
        <color theme="5"/>
        <rFont val="Arial"/>
        <family val="2"/>
        <scheme val="minor"/>
      </rPr>
      <t xml:space="preserve"> Which department has the least variation in employee productivity?</t>
    </r>
    <r>
      <rPr>
        <sz val="10"/>
        <color rgb="FF000000"/>
        <rFont val="Arial"/>
        <family val="2"/>
        <scheme val="minor"/>
      </rPr>
      <t xml:space="preserve">			
</t>
    </r>
    <r>
      <rPr>
        <b/>
        <sz val="10"/>
        <color rgb="FF000000"/>
        <rFont val="Arial"/>
        <family val="2"/>
        <scheme val="minor"/>
      </rPr>
      <t>Ans-Marketing department has least  varaition in productivity score</t>
    </r>
    <r>
      <rPr>
        <sz val="10"/>
        <color rgb="FF000000"/>
        <rFont val="Arial"/>
        <family val="2"/>
        <scheme val="minor"/>
      </rPr>
      <t xml:space="preserve">.			</t>
    </r>
  </si>
  <si>
    <t>I am using Excel 2019 version. So, sum function not available in this version.I tried with another function</t>
  </si>
  <si>
    <t>Q 1.Top 5 Productivity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</si>
</sst>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9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rgb="FFFFFFFF"/>
      <name val="Calibri"/>
      <family val="2"/>
    </font>
    <font>
      <b/>
      <sz val="10"/>
      <color theme="5"/>
      <name val="Arial"/>
      <family val="2"/>
      <scheme val="minor"/>
    </font>
    <font>
      <sz val="10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72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2" fontId="3" fillId="0" borderId="0" xfId="0" applyNumberFormat="1" applyFont="1" applyAlignment="1">
      <alignment horizontal="left"/>
    </xf>
    <xf numFmtId="172" fontId="5" fillId="0" borderId="0" xfId="0" applyNumberFormat="1" applyFont="1" applyAlignment="1">
      <alignment horizontal="left"/>
    </xf>
    <xf numFmtId="172" fontId="3" fillId="0" borderId="0" xfId="0" applyNumberFormat="1" applyFont="1" applyAlignment="1">
      <alignment horizontal="left"/>
    </xf>
    <xf numFmtId="0" fontId="7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5 Employees by Productivity Score.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551475006091995E-2"/>
          <c:y val="0.24242424242424243"/>
          <c:w val="0.82340533974713115"/>
          <c:h val="0.69877056277056282"/>
        </c:manualLayout>
      </c:layout>
      <c:barChart>
        <c:barDir val="bar"/>
        <c:grouping val="clustered"/>
        <c:varyColors val="0"/>
        <c:ser>
          <c:idx val="4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946-4254-A552-4CA1EF9481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Sheet1!$M$6</c:f>
              <c:numCache>
                <c:formatCode>General</c:formatCode>
                <c:ptCount val="1"/>
                <c:pt idx="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46-4254-A552-4CA1EF948122}"/>
            </c:ext>
          </c:extLst>
        </c:ser>
        <c:ser>
          <c:idx val="3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Sheet1!$M$5</c:f>
              <c:numCache>
                <c:formatCode>General</c:formatCode>
                <c:ptCount val="1"/>
                <c:pt idx="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46-4254-A552-4CA1EF94812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Sheet1!$M$4</c:f>
              <c:numCache>
                <c:formatCode>General</c:formatCode>
                <c:ptCount val="1"/>
                <c:pt idx="0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46-4254-A552-4CA1EF948122}"/>
            </c:ext>
          </c:extLst>
        </c:ser>
        <c:ser>
          <c:idx val="1"/>
          <c:order val="3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Sheet1!$M$3</c:f>
              <c:numCache>
                <c:formatCode>General</c:formatCode>
                <c:ptCount val="1"/>
                <c:pt idx="0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46-4254-A552-4CA1EF948122}"/>
            </c:ext>
          </c:extLst>
        </c:ser>
        <c:ser>
          <c:idx val="0"/>
          <c:order val="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Sheet1!$M$2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46-4254-A552-4CA1EF948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54799376"/>
        <c:axId val="954807056"/>
      </c:barChart>
      <c:catAx>
        <c:axId val="954799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807056"/>
        <c:crosses val="autoZero"/>
        <c:auto val="1"/>
        <c:lblAlgn val="ctr"/>
        <c:lblOffset val="100"/>
        <c:noMultiLvlLbl val="0"/>
      </c:catAx>
      <c:valAx>
        <c:axId val="95480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79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Hours Worked vs Productivity_Score</a:t>
            </a:r>
          </a:p>
        </c:rich>
      </c:tx>
      <c:layout>
        <c:manualLayout>
          <c:xMode val="edge"/>
          <c:yMode val="edge"/>
          <c:x val="0.27894899913901228"/>
          <c:y val="3.67743478034255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0270484678163"/>
          <c:y val="0.20133593028567731"/>
          <c:w val="0.78611652643098073"/>
          <c:h val="0.710659445774446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Sheet1!$D$2:$D$26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Sheet1!$F$2:$F$26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84-409E-BA55-ED113C1593E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954847856"/>
        <c:axId val="954848816"/>
      </c:scatterChart>
      <c:valAx>
        <c:axId val="954847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Hours_Worked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848816"/>
        <c:crosses val="autoZero"/>
        <c:crossBetween val="midCat"/>
      </c:valAx>
      <c:valAx>
        <c:axId val="95484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Productivity</a:t>
                </a:r>
                <a:r>
                  <a:rPr lang="en-IN" baseline="0"/>
                  <a:t>_Score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1.9428254232583958E-2"/>
              <c:y val="0.38399428367274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84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43815</xdr:colOff>
      <xdr:row>6</xdr:row>
      <xdr:rowOff>40004</xdr:rowOff>
    </xdr:from>
    <xdr:to>
      <xdr:col>16</xdr:col>
      <xdr:colOff>177165</xdr:colOff>
      <xdr:row>21</xdr:row>
      <xdr:rowOff>173355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B14E5B4-F45D-6979-8FE3-2BEC3C1D1D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849630</xdr:colOff>
      <xdr:row>29</xdr:row>
      <xdr:rowOff>15240</xdr:rowOff>
    </xdr:from>
    <xdr:to>
      <xdr:col>10</xdr:col>
      <xdr:colOff>0</xdr:colOff>
      <xdr:row>39</xdr:row>
      <xdr:rowOff>161925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68C4EEB-E51C-0998-CB4A-D7226E5CB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∇I∇ΣҜ Bharti" refreshedDate="45799.395012384259" createdVersion="8" refreshedVersion="8" minRefreshableVersion="3" recordCount="25" xr:uid="{E5312B12-845D-4595-8036-A13CDCAEE377}">
  <cacheSource type="worksheet">
    <worksheetSource ref="A1:G26" sheet="Sheet1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n v="35"/>
    <n v="50"/>
    <n v="80"/>
    <n v="4"/>
  </r>
  <r>
    <n v="102"/>
    <s v="Meera"/>
    <x v="1"/>
    <n v="40"/>
    <n v="65"/>
    <n v="90"/>
    <n v="5"/>
  </r>
  <r>
    <n v="103"/>
    <s v="Suresh"/>
    <x v="2"/>
    <n v="30"/>
    <n v="40"/>
    <n v="70"/>
    <n v="3"/>
  </r>
  <r>
    <n v="104"/>
    <s v="Riya"/>
    <x v="3"/>
    <n v="45"/>
    <n v="75"/>
    <n v="95"/>
    <n v="5"/>
  </r>
  <r>
    <n v="105"/>
    <s v="Prakash"/>
    <x v="4"/>
    <n v="25"/>
    <n v="30"/>
    <n v="60"/>
    <n v="2"/>
  </r>
  <r>
    <n v="106"/>
    <s v="Neha"/>
    <x v="0"/>
    <n v="38"/>
    <n v="58"/>
    <n v="85"/>
    <n v="4"/>
  </r>
  <r>
    <n v="107"/>
    <s v="Rahul"/>
    <x v="3"/>
    <n v="50"/>
    <n v="80"/>
    <n v="100"/>
    <n v="5"/>
  </r>
  <r>
    <n v="108"/>
    <s v="Priya"/>
    <x v="2"/>
    <n v="28"/>
    <n v="35"/>
    <n v="65"/>
    <n v="3"/>
  </r>
  <r>
    <n v="109"/>
    <s v="Kunal"/>
    <x v="1"/>
    <n v="42"/>
    <n v="70"/>
    <n v="92"/>
    <n v="5"/>
  </r>
  <r>
    <n v="110"/>
    <s v="Sneha"/>
    <x v="0"/>
    <n v="37"/>
    <n v="55"/>
    <n v="83"/>
    <n v="4"/>
  </r>
  <r>
    <n v="111"/>
    <s v="Amit"/>
    <x v="4"/>
    <n v="29"/>
    <n v="38"/>
    <n v="68"/>
    <n v="3"/>
  </r>
  <r>
    <n v="112"/>
    <s v="Pooja"/>
    <x v="1"/>
    <n v="44"/>
    <n v="73"/>
    <n v="94"/>
    <n v="5"/>
  </r>
  <r>
    <n v="113"/>
    <s v="Varun"/>
    <x v="2"/>
    <n v="33"/>
    <n v="45"/>
    <n v="75"/>
    <n v="3"/>
  </r>
  <r>
    <n v="114"/>
    <s v="Deepak"/>
    <x v="0"/>
    <n v="41"/>
    <n v="66"/>
    <n v="89"/>
    <n v="4"/>
  </r>
  <r>
    <n v="115"/>
    <s v="Rakesh"/>
    <x v="3"/>
    <n v="48"/>
    <n v="78"/>
    <n v="98"/>
    <n v="5"/>
  </r>
  <r>
    <n v="116"/>
    <s v="Kavita"/>
    <x v="4"/>
    <n v="26"/>
    <n v="32"/>
    <n v="62"/>
    <n v="2"/>
  </r>
  <r>
    <n v="117"/>
    <s v="Sanjay"/>
    <x v="2"/>
    <n v="31"/>
    <n v="42"/>
    <n v="72"/>
    <n v="3"/>
  </r>
  <r>
    <n v="118"/>
    <s v="Arjun"/>
    <x v="1"/>
    <n v="43"/>
    <n v="75"/>
    <n v="93"/>
    <n v="5"/>
  </r>
  <r>
    <n v="119"/>
    <s v="Anjali"/>
    <x v="3"/>
    <n v="39"/>
    <n v="60"/>
    <n v="87"/>
    <n v="4"/>
  </r>
  <r>
    <n v="120"/>
    <s v="Suman"/>
    <x v="0"/>
    <n v="36"/>
    <n v="52"/>
    <n v="78"/>
    <n v="4"/>
  </r>
  <r>
    <n v="121"/>
    <s v="Mohan"/>
    <x v="4"/>
    <n v="27"/>
    <n v="34"/>
    <n v="64"/>
    <n v="2"/>
  </r>
  <r>
    <n v="122"/>
    <s v="Jyoti"/>
    <x v="2"/>
    <n v="32"/>
    <n v="44"/>
    <n v="74"/>
    <n v="3"/>
  </r>
  <r>
    <n v="123"/>
    <s v="Neeraj"/>
    <x v="1"/>
    <n v="46"/>
    <n v="77"/>
    <n v="96"/>
    <n v="5"/>
  </r>
  <r>
    <n v="124"/>
    <s v="Akash"/>
    <x v="0"/>
    <n v="34"/>
    <n v="48"/>
    <n v="76"/>
    <n v="3"/>
  </r>
  <r>
    <n v="125"/>
    <s v="Tanya"/>
    <x v="3"/>
    <n v="47"/>
    <n v="79"/>
    <n v="9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28BE57-7E57-4973-9F75-0F449B068435}" name="PivotTable42" cacheId="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45:D51" firstHeaderRow="1" firstDataRow="1" firstDataCol="1"/>
  <pivotFields count="7">
    <pivotField showAll="0"/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/>
  </dataFields>
  <formats count="2">
    <format dxfId="1">
      <pivotArea collapsedLevelsAreSubtotals="1" fieldPosition="0">
        <references count="1">
          <reference field="2" count="0"/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8"/>
  <sheetViews>
    <sheetView tabSelected="1" topLeftCell="I1" workbookViewId="0">
      <selection activeCell="P3" sqref="P3"/>
    </sheetView>
  </sheetViews>
  <sheetFormatPr defaultColWidth="12.6640625" defaultRowHeight="15.75" customHeight="1" x14ac:dyDescent="0.25"/>
  <cols>
    <col min="1" max="1" width="12.33203125" bestFit="1" customWidth="1"/>
    <col min="2" max="2" width="10.5546875" bestFit="1" customWidth="1"/>
    <col min="3" max="3" width="13.33203125" bestFit="1" customWidth="1"/>
    <col min="4" max="4" width="28.33203125" bestFit="1" customWidth="1"/>
    <col min="5" max="5" width="20.6640625" bestFit="1" customWidth="1"/>
    <col min="6" max="6" width="21.77734375" bestFit="1" customWidth="1"/>
    <col min="7" max="7" width="23.21875" bestFit="1" customWidth="1"/>
    <col min="8" max="8" width="34.5546875" bestFit="1" customWidth="1"/>
    <col min="9" max="9" width="14.109375" bestFit="1" customWidth="1"/>
    <col min="10" max="10" width="22.21875" bestFit="1" customWidth="1"/>
    <col min="11" max="11" width="27.21875" bestFit="1" customWidth="1"/>
    <col min="12" max="12" width="34.5546875" bestFit="1" customWidth="1"/>
    <col min="13" max="13" width="27" bestFit="1" customWidth="1"/>
    <col min="14" max="14" width="16.33203125" bestFit="1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6</v>
      </c>
      <c r="H1" s="13" t="s">
        <v>43</v>
      </c>
      <c r="I1" s="13" t="s">
        <v>42</v>
      </c>
      <c r="J1" s="13" t="s">
        <v>52</v>
      </c>
      <c r="K1" s="13" t="s">
        <v>59</v>
      </c>
      <c r="L1" s="4" t="s">
        <v>38</v>
      </c>
      <c r="M1" s="13" t="s">
        <v>63</v>
      </c>
      <c r="N1" s="4" t="s">
        <v>37</v>
      </c>
    </row>
    <row r="2" spans="1:14" ht="15.75" customHeight="1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>
        <f>IF(D2=0, "", (F2 * G2) / D2)</f>
        <v>9.1428571428571423</v>
      </c>
      <c r="I2">
        <f>_xlfn.RANK.EQ(H2, $H$2:$H$26)</f>
        <v>10</v>
      </c>
      <c r="J2" t="str">
        <f>IF(AND(G2&gt;=4, D2&lt;$K$1), "Yes", "")</f>
        <v>Yes</v>
      </c>
      <c r="K2" s="10">
        <f>E2/D2</f>
        <v>1.4285714285714286</v>
      </c>
      <c r="L2" s="12">
        <f>_xlfn.RANK.EQ(F2, $F$2:$F$26) + COUNTIF($F$2:F2, F2) - 1</f>
        <v>14</v>
      </c>
      <c r="M2">
        <f>LARGE(F$2:F$26, ROW(A1))</f>
        <v>100</v>
      </c>
      <c r="N2" t="str">
        <f>INDEX(B$2:B$26, MATCH(ROW(A1), L$2:L$26, 0))</f>
        <v>Rahul</v>
      </c>
    </row>
    <row r="3" spans="1:14" ht="15.75" customHeight="1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>
        <f t="shared" ref="H3:H26" si="0">IF(D3=0, "", (F3 * G3) / D3)</f>
        <v>11.25</v>
      </c>
      <c r="I3">
        <f t="shared" ref="I3:I26" si="1">_xlfn.RANK.EQ(H3, $H$2:$H$26)</f>
        <v>1</v>
      </c>
      <c r="J3" t="str">
        <f t="shared" ref="J3:J26" si="2">IF(AND(G3&gt;=4, D3&lt;$K$1), "Yes", "")</f>
        <v>Yes</v>
      </c>
      <c r="K3" s="10">
        <f t="shared" ref="K3:K26" si="3">E3/D3</f>
        <v>1.625</v>
      </c>
      <c r="L3" s="12">
        <f>_xlfn.RANK.EQ(F3, $F$2:$F$26) + COUNTIF($F$2:F3, F3) - 1</f>
        <v>9</v>
      </c>
      <c r="M3">
        <f>LARGE(F$2:F$26, ROW(A2))</f>
        <v>99</v>
      </c>
      <c r="N3" t="str">
        <f>INDEX(B$2:B$26, MATCH(ROW(A2), L$2:L$26, 0))</f>
        <v>Tanya</v>
      </c>
    </row>
    <row r="4" spans="1:14" ht="15.75" customHeight="1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>
        <f t="shared" si="0"/>
        <v>7</v>
      </c>
      <c r="I4">
        <f t="shared" si="1"/>
        <v>17</v>
      </c>
      <c r="J4" t="str">
        <f t="shared" si="2"/>
        <v/>
      </c>
      <c r="K4" s="10">
        <f t="shared" si="3"/>
        <v>1.3333333333333333</v>
      </c>
      <c r="L4" s="12">
        <f>_xlfn.RANK.EQ(F4, $F$2:$F$26) + COUNTIF($F$2:F4, F4) - 1</f>
        <v>20</v>
      </c>
      <c r="M4">
        <f>LARGE(F$2:F$26, ROW(A3))</f>
        <v>98</v>
      </c>
      <c r="N4" t="str">
        <f>INDEX(B$2:B$26, MATCH(ROW(A3), L$2:L$26, 0))</f>
        <v>Rakesh</v>
      </c>
    </row>
    <row r="5" spans="1:14" ht="15.75" customHeight="1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H5">
        <f t="shared" si="0"/>
        <v>10.555555555555555</v>
      </c>
      <c r="I5">
        <f t="shared" si="1"/>
        <v>5</v>
      </c>
      <c r="J5" t="str">
        <f t="shared" si="2"/>
        <v>Yes</v>
      </c>
      <c r="K5" s="10">
        <f t="shared" si="3"/>
        <v>1.6666666666666667</v>
      </c>
      <c r="L5" s="12">
        <f>_xlfn.RANK.EQ(F5, $F$2:$F$26) + COUNTIF($F$2:F5, F5) - 1</f>
        <v>5</v>
      </c>
      <c r="M5">
        <f>LARGE(F$2:F$26, ROW(A4))</f>
        <v>96</v>
      </c>
      <c r="N5" t="str">
        <f>INDEX(B$2:B$26, MATCH(ROW(A4), L$2:L$26, 0))</f>
        <v>Neeraj</v>
      </c>
    </row>
    <row r="6" spans="1:14" ht="15.75" customHeight="1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>
        <f t="shared" si="0"/>
        <v>4.8</v>
      </c>
      <c r="I6">
        <f t="shared" si="1"/>
        <v>23</v>
      </c>
      <c r="J6" t="str">
        <f t="shared" si="2"/>
        <v/>
      </c>
      <c r="K6" s="10">
        <f t="shared" si="3"/>
        <v>1.2</v>
      </c>
      <c r="L6" s="12">
        <f>_xlfn.RANK.EQ(F6, $F$2:$F$26) + COUNTIF($F$2:F6, F6) - 1</f>
        <v>25</v>
      </c>
      <c r="M6">
        <f>LARGE(F$2:F$26, ROW(A5))</f>
        <v>95</v>
      </c>
      <c r="N6" t="str">
        <f>INDEX(B$2:B$26, MATCH(ROW(A5), L$2:L$26, 0))</f>
        <v>Riya</v>
      </c>
    </row>
    <row r="7" spans="1:14" ht="15.75" customHeight="1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H7">
        <f t="shared" si="0"/>
        <v>8.9473684210526319</v>
      </c>
      <c r="I7">
        <f t="shared" si="1"/>
        <v>12</v>
      </c>
      <c r="J7" t="str">
        <f t="shared" si="2"/>
        <v>Yes</v>
      </c>
      <c r="K7" s="10">
        <f t="shared" si="3"/>
        <v>1.5263157894736843</v>
      </c>
      <c r="L7" s="12">
        <f>_xlfn.RANK.EQ(F7, $F$2:$F$26) + COUNTIF($F$2:F7, F7) - 1</f>
        <v>12</v>
      </c>
    </row>
    <row r="8" spans="1:14" ht="15.75" customHeight="1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>
        <f t="shared" si="0"/>
        <v>10</v>
      </c>
      <c r="I8">
        <f t="shared" si="1"/>
        <v>9</v>
      </c>
      <c r="J8" t="str">
        <f t="shared" si="2"/>
        <v>Yes</v>
      </c>
      <c r="K8" s="10">
        <f t="shared" si="3"/>
        <v>1.6</v>
      </c>
      <c r="L8" s="12">
        <f>_xlfn.RANK.EQ(F8, $F$2:$F$26) + COUNTIF($F$2:F8, F8) - 1</f>
        <v>1</v>
      </c>
    </row>
    <row r="9" spans="1:14" ht="15.75" customHeight="1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H9">
        <f t="shared" si="0"/>
        <v>6.9642857142857144</v>
      </c>
      <c r="I9">
        <f t="shared" si="1"/>
        <v>19</v>
      </c>
      <c r="J9" t="str">
        <f t="shared" si="2"/>
        <v/>
      </c>
      <c r="K9" s="10">
        <f t="shared" si="3"/>
        <v>1.25</v>
      </c>
      <c r="L9" s="12">
        <f>_xlfn.RANK.EQ(F9, $F$2:$F$26) + COUNTIF($F$2:F9, F9) - 1</f>
        <v>22</v>
      </c>
    </row>
    <row r="10" spans="1:14" ht="15.75" customHeight="1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>
        <f t="shared" si="0"/>
        <v>10.952380952380953</v>
      </c>
      <c r="I10">
        <f t="shared" si="1"/>
        <v>2</v>
      </c>
      <c r="J10" t="str">
        <f t="shared" si="2"/>
        <v>Yes</v>
      </c>
      <c r="K10" s="10">
        <f t="shared" si="3"/>
        <v>1.6666666666666667</v>
      </c>
      <c r="L10" s="12">
        <f>_xlfn.RANK.EQ(F10, $F$2:$F$26) + COUNTIF($F$2:F10, F10) - 1</f>
        <v>8</v>
      </c>
    </row>
    <row r="11" spans="1:14" ht="15.75" customHeight="1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H11">
        <f t="shared" si="0"/>
        <v>8.9729729729729737</v>
      </c>
      <c r="I11">
        <f t="shared" si="1"/>
        <v>11</v>
      </c>
      <c r="J11" t="str">
        <f t="shared" si="2"/>
        <v>Yes</v>
      </c>
      <c r="K11" s="10">
        <f t="shared" si="3"/>
        <v>1.4864864864864864</v>
      </c>
      <c r="L11" s="12">
        <f>_xlfn.RANK.EQ(F11, $F$2:$F$26) + COUNTIF($F$2:F11, F11) - 1</f>
        <v>13</v>
      </c>
    </row>
    <row r="12" spans="1:14" ht="15.75" customHeight="1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>
        <f t="shared" si="0"/>
        <v>7.0344827586206895</v>
      </c>
      <c r="I12">
        <f t="shared" si="1"/>
        <v>16</v>
      </c>
      <c r="J12" t="str">
        <f t="shared" si="2"/>
        <v/>
      </c>
      <c r="K12" s="10">
        <f t="shared" si="3"/>
        <v>1.3103448275862069</v>
      </c>
      <c r="L12" s="12">
        <f>_xlfn.RANK.EQ(F12, $F$2:$F$26) + COUNTIF($F$2:F12, F12) - 1</f>
        <v>21</v>
      </c>
    </row>
    <row r="13" spans="1:14" ht="15.75" customHeight="1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H13">
        <f t="shared" si="0"/>
        <v>10.681818181818182</v>
      </c>
      <c r="I13">
        <f t="shared" si="1"/>
        <v>4</v>
      </c>
      <c r="J13" t="str">
        <f t="shared" si="2"/>
        <v>Yes</v>
      </c>
      <c r="K13" s="10">
        <f t="shared" si="3"/>
        <v>1.6590909090909092</v>
      </c>
      <c r="L13" s="12">
        <f>_xlfn.RANK.EQ(F13, $F$2:$F$26) + COUNTIF($F$2:F13, F13) - 1</f>
        <v>6</v>
      </c>
    </row>
    <row r="14" spans="1:14" ht="15.75" customHeight="1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>
        <f t="shared" si="0"/>
        <v>6.8181818181818183</v>
      </c>
      <c r="I14">
        <f t="shared" si="1"/>
        <v>21</v>
      </c>
      <c r="J14" t="str">
        <f t="shared" si="2"/>
        <v/>
      </c>
      <c r="K14" s="10">
        <f t="shared" si="3"/>
        <v>1.3636363636363635</v>
      </c>
      <c r="L14" s="12">
        <f>_xlfn.RANK.EQ(F14, $F$2:$F$26) + COUNTIF($F$2:F14, F14) - 1</f>
        <v>17</v>
      </c>
    </row>
    <row r="15" spans="1:14" ht="15.75" customHeight="1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>
        <f t="shared" si="0"/>
        <v>8.6829268292682933</v>
      </c>
      <c r="I15">
        <f t="shared" si="1"/>
        <v>14</v>
      </c>
      <c r="J15" t="str">
        <f t="shared" si="2"/>
        <v>Yes</v>
      </c>
      <c r="K15" s="10">
        <f t="shared" si="3"/>
        <v>1.6097560975609757</v>
      </c>
      <c r="L15" s="12">
        <f>_xlfn.RANK.EQ(F15, $F$2:$F$26) + COUNTIF($F$2:F15, F15) - 1</f>
        <v>10</v>
      </c>
    </row>
    <row r="16" spans="1:14" ht="15.75" customHeight="1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>
        <f t="shared" si="0"/>
        <v>10.208333333333334</v>
      </c>
      <c r="I16">
        <f t="shared" si="1"/>
        <v>8</v>
      </c>
      <c r="J16" t="str">
        <f t="shared" si="2"/>
        <v>Yes</v>
      </c>
      <c r="K16" s="10">
        <f t="shared" si="3"/>
        <v>1.625</v>
      </c>
      <c r="L16" s="12">
        <f>_xlfn.RANK.EQ(F16, $F$2:$F$26) + COUNTIF($F$2:F16, F16) - 1</f>
        <v>3</v>
      </c>
    </row>
    <row r="17" spans="1:12" ht="15.75" customHeight="1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H17">
        <f t="shared" si="0"/>
        <v>4.7692307692307692</v>
      </c>
      <c r="I17">
        <f t="shared" si="1"/>
        <v>24</v>
      </c>
      <c r="J17" t="str">
        <f t="shared" si="2"/>
        <v/>
      </c>
      <c r="K17" s="10">
        <f t="shared" si="3"/>
        <v>1.2307692307692308</v>
      </c>
      <c r="L17" s="12">
        <f>_xlfn.RANK.EQ(F17, $F$2:$F$26) + COUNTIF($F$2:F17, F17) - 1</f>
        <v>24</v>
      </c>
    </row>
    <row r="18" spans="1:12" ht="15.75" customHeight="1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>
        <f t="shared" si="0"/>
        <v>6.967741935483871</v>
      </c>
      <c r="I18">
        <f t="shared" si="1"/>
        <v>18</v>
      </c>
      <c r="J18" t="str">
        <f t="shared" si="2"/>
        <v/>
      </c>
      <c r="K18" s="10">
        <f t="shared" si="3"/>
        <v>1.3548387096774193</v>
      </c>
      <c r="L18" s="12">
        <f>_xlfn.RANK.EQ(F18, $F$2:$F$26) + COUNTIF($F$2:F18, F18) - 1</f>
        <v>19</v>
      </c>
    </row>
    <row r="19" spans="1:12" ht="15.75" customHeight="1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H19">
        <f t="shared" si="0"/>
        <v>10.813953488372093</v>
      </c>
      <c r="I19">
        <f t="shared" si="1"/>
        <v>3</v>
      </c>
      <c r="J19" t="str">
        <f t="shared" si="2"/>
        <v>Yes</v>
      </c>
      <c r="K19" s="10">
        <f t="shared" si="3"/>
        <v>1.7441860465116279</v>
      </c>
      <c r="L19" s="12">
        <f>_xlfn.RANK.EQ(F19, $F$2:$F$26) + COUNTIF($F$2:F19, F19) - 1</f>
        <v>7</v>
      </c>
    </row>
    <row r="20" spans="1:12" ht="15.75" customHeight="1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>
        <f t="shared" si="0"/>
        <v>8.9230769230769234</v>
      </c>
      <c r="I20">
        <f t="shared" si="1"/>
        <v>13</v>
      </c>
      <c r="J20" t="str">
        <f t="shared" si="2"/>
        <v>Yes</v>
      </c>
      <c r="K20" s="10">
        <f t="shared" si="3"/>
        <v>1.5384615384615385</v>
      </c>
      <c r="L20" s="12">
        <f>_xlfn.RANK.EQ(F20, $F$2:$F$26) + COUNTIF($F$2:F20, F20) - 1</f>
        <v>11</v>
      </c>
    </row>
    <row r="21" spans="1:12" ht="15.75" customHeight="1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H21">
        <f t="shared" si="0"/>
        <v>8.6666666666666661</v>
      </c>
      <c r="I21">
        <f t="shared" si="1"/>
        <v>15</v>
      </c>
      <c r="J21" t="str">
        <f t="shared" si="2"/>
        <v>Yes</v>
      </c>
      <c r="K21" s="10">
        <f t="shared" si="3"/>
        <v>1.4444444444444444</v>
      </c>
      <c r="L21" s="12">
        <f>_xlfn.RANK.EQ(F21, $F$2:$F$26) + COUNTIF($F$2:F21, F21) - 1</f>
        <v>15</v>
      </c>
    </row>
    <row r="22" spans="1:12" ht="15.75" customHeight="1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>
        <f t="shared" si="0"/>
        <v>4.7407407407407405</v>
      </c>
      <c r="I22">
        <f t="shared" si="1"/>
        <v>25</v>
      </c>
      <c r="J22" t="str">
        <f t="shared" si="2"/>
        <v/>
      </c>
      <c r="K22" s="10">
        <f t="shared" si="3"/>
        <v>1.2592592592592593</v>
      </c>
      <c r="L22" s="12">
        <f>_xlfn.RANK.EQ(F22, $F$2:$F$26) + COUNTIF($F$2:F22, F22) - 1</f>
        <v>23</v>
      </c>
    </row>
    <row r="23" spans="1:12" ht="15.75" customHeight="1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H23">
        <f t="shared" si="0"/>
        <v>6.9375</v>
      </c>
      <c r="I23">
        <f t="shared" si="1"/>
        <v>20</v>
      </c>
      <c r="J23" t="str">
        <f t="shared" si="2"/>
        <v/>
      </c>
      <c r="K23" s="10">
        <f t="shared" si="3"/>
        <v>1.375</v>
      </c>
      <c r="L23" s="12">
        <f>_xlfn.RANK.EQ(F23, $F$2:$F$26) + COUNTIF($F$2:F23, F23) - 1</f>
        <v>18</v>
      </c>
    </row>
    <row r="24" spans="1:12" ht="15.75" customHeight="1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>
        <f t="shared" si="0"/>
        <v>10.434782608695652</v>
      </c>
      <c r="I24">
        <f t="shared" si="1"/>
        <v>7</v>
      </c>
      <c r="J24" t="str">
        <f t="shared" si="2"/>
        <v>Yes</v>
      </c>
      <c r="K24" s="10">
        <f t="shared" si="3"/>
        <v>1.673913043478261</v>
      </c>
      <c r="L24" s="12">
        <f>_xlfn.RANK.EQ(F24, $F$2:$F$26) + COUNTIF($F$2:F24, F24) - 1</f>
        <v>4</v>
      </c>
    </row>
    <row r="25" spans="1:12" ht="15.75" customHeight="1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H25">
        <f t="shared" si="0"/>
        <v>6.7058823529411766</v>
      </c>
      <c r="I25">
        <f t="shared" si="1"/>
        <v>22</v>
      </c>
      <c r="J25" t="str">
        <f t="shared" si="2"/>
        <v/>
      </c>
      <c r="K25" s="10">
        <f t="shared" si="3"/>
        <v>1.411764705882353</v>
      </c>
      <c r="L25" s="12">
        <f>_xlfn.RANK.EQ(F25, $F$2:$F$26) + COUNTIF($F$2:F25, F25) - 1</f>
        <v>16</v>
      </c>
    </row>
    <row r="26" spans="1:12" ht="15.75" customHeight="1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>
        <f t="shared" si="0"/>
        <v>10.531914893617021</v>
      </c>
      <c r="I26">
        <f t="shared" si="1"/>
        <v>6</v>
      </c>
      <c r="J26" t="str">
        <f t="shared" si="2"/>
        <v>Yes</v>
      </c>
      <c r="K26" s="10">
        <f t="shared" si="3"/>
        <v>1.6808510638297873</v>
      </c>
      <c r="L26" s="12">
        <f>_xlfn.RANK.EQ(F26, $F$2:$F$26) + COUNTIF($F$2:F26, F26) - 1</f>
        <v>2</v>
      </c>
    </row>
    <row r="27" spans="1:12" ht="15.75" customHeight="1" x14ac:dyDescent="0.25">
      <c r="H27" s="7"/>
      <c r="I27" s="5"/>
    </row>
    <row r="28" spans="1:12" ht="15.75" customHeight="1" x14ac:dyDescent="0.25">
      <c r="H28" s="21" t="s">
        <v>51</v>
      </c>
      <c r="I28" s="20" t="s">
        <v>53</v>
      </c>
      <c r="J28" s="20"/>
      <c r="K28" s="20" t="s">
        <v>58</v>
      </c>
      <c r="L28" s="20"/>
    </row>
    <row r="29" spans="1:12" ht="15.75" customHeight="1" x14ac:dyDescent="0.25">
      <c r="H29" s="16">
        <f>AVERAGE(D2:D26)</f>
        <v>37.04</v>
      </c>
      <c r="I29" s="18">
        <f>MAX(K2:K26)</f>
        <v>1.7441860465116279</v>
      </c>
      <c r="J29" s="18"/>
      <c r="K29" s="6" t="s">
        <v>54</v>
      </c>
      <c r="L29" s="6" t="str">
        <f t="array" ref="L29">INDEX(B2:B26, MATCH(I29, K2:K26, 0))</f>
        <v>Arjun</v>
      </c>
    </row>
    <row r="30" spans="1:12" ht="15.75" customHeight="1" x14ac:dyDescent="0.25">
      <c r="A30" s="7" t="s">
        <v>44</v>
      </c>
      <c r="B30" s="7"/>
      <c r="C30" s="7"/>
      <c r="D30" s="7"/>
      <c r="E30" s="7"/>
      <c r="F30" s="7"/>
      <c r="K30" s="6" t="s">
        <v>2</v>
      </c>
      <c r="L30" s="6" t="str">
        <f>INDEX(C2:C26, MATCH(I29, K2:K26, 0))</f>
        <v>Marketing</v>
      </c>
    </row>
    <row r="31" spans="1:12" ht="15.75" customHeight="1" x14ac:dyDescent="0.25">
      <c r="A31" s="22" t="s">
        <v>45</v>
      </c>
      <c r="B31" s="22"/>
      <c r="C31" s="22"/>
      <c r="D31" s="22"/>
      <c r="E31" s="22"/>
      <c r="F31" s="22"/>
      <c r="K31" s="6" t="s">
        <v>55</v>
      </c>
      <c r="L31" s="15">
        <f>INDEX(F2:F26, MATCH(I29, K2:K26, 0))</f>
        <v>93</v>
      </c>
    </row>
    <row r="32" spans="1:12" ht="15.75" customHeight="1" x14ac:dyDescent="0.25">
      <c r="A32" s="22" t="s">
        <v>46</v>
      </c>
      <c r="B32" s="22"/>
      <c r="C32" s="22"/>
      <c r="D32" s="22"/>
      <c r="E32" s="22"/>
      <c r="F32" s="22"/>
      <c r="K32" s="6" t="s">
        <v>56</v>
      </c>
      <c r="L32" s="15">
        <f>INDEX(G2:G26, MATCH(I29, K2:K26, 0))</f>
        <v>5</v>
      </c>
    </row>
    <row r="33" spans="1:12" ht="15.75" customHeight="1" x14ac:dyDescent="0.25">
      <c r="A33" s="17">
        <f>CORREL(D2:D26, G2:G26)</f>
        <v>0.94623485838187704</v>
      </c>
      <c r="B33" s="17"/>
      <c r="C33" s="17"/>
      <c r="D33" s="17"/>
      <c r="E33" s="17"/>
      <c r="F33" s="17"/>
      <c r="K33" s="6" t="s">
        <v>57</v>
      </c>
      <c r="L33" s="19">
        <f>MAX(K2:K26)</f>
        <v>1.7441860465116279</v>
      </c>
    </row>
    <row r="34" spans="1:12" ht="15.75" customHeight="1" x14ac:dyDescent="0.25">
      <c r="A34" s="5"/>
      <c r="B34" s="5"/>
      <c r="C34" s="5"/>
      <c r="D34" s="5"/>
      <c r="E34" s="5"/>
      <c r="F34" s="5"/>
    </row>
    <row r="35" spans="1:12" ht="15.75" customHeight="1" x14ac:dyDescent="0.25">
      <c r="A35" s="22" t="s">
        <v>47</v>
      </c>
      <c r="B35" s="22"/>
      <c r="C35" s="22"/>
      <c r="D35" s="22"/>
      <c r="E35" s="22"/>
      <c r="F35" s="22"/>
    </row>
    <row r="36" spans="1:12" ht="15.75" customHeight="1" x14ac:dyDescent="0.25">
      <c r="A36" s="17">
        <f>CORREL(E2:E26, G2:G26)</f>
        <v>0.95745537036476214</v>
      </c>
      <c r="B36" s="17"/>
      <c r="C36" s="17"/>
      <c r="D36" s="17"/>
      <c r="E36" s="17"/>
      <c r="F36" s="17"/>
    </row>
    <row r="37" spans="1:12" ht="15.75" customHeight="1" x14ac:dyDescent="0.25">
      <c r="A37" s="22" t="s">
        <v>48</v>
      </c>
      <c r="B37" s="22"/>
      <c r="C37" s="22"/>
      <c r="D37" s="22"/>
      <c r="E37" s="22"/>
      <c r="F37" s="22"/>
    </row>
    <row r="38" spans="1:12" ht="15.75" customHeight="1" x14ac:dyDescent="0.25">
      <c r="A38" s="22" t="s">
        <v>49</v>
      </c>
      <c r="B38" s="22"/>
      <c r="C38" s="22"/>
      <c r="D38" s="22"/>
      <c r="E38" s="22"/>
      <c r="F38" s="22"/>
    </row>
    <row r="39" spans="1:12" ht="15.75" customHeight="1" x14ac:dyDescent="0.25">
      <c r="A39" s="7" t="s">
        <v>50</v>
      </c>
      <c r="B39" s="7"/>
      <c r="C39" s="7"/>
      <c r="D39" s="7"/>
      <c r="E39" s="7"/>
      <c r="F39" s="7"/>
    </row>
    <row r="43" spans="1:12" ht="15.75" customHeight="1" x14ac:dyDescent="0.25">
      <c r="C43" s="20" t="s">
        <v>60</v>
      </c>
      <c r="D43" s="20"/>
      <c r="F43" s="25" t="s">
        <v>62</v>
      </c>
      <c r="G43" s="25"/>
    </row>
    <row r="44" spans="1:12" ht="15.75" customHeight="1" x14ac:dyDescent="0.25">
      <c r="F44" s="25"/>
      <c r="G44" s="25"/>
    </row>
    <row r="45" spans="1:12" ht="15.75" customHeight="1" x14ac:dyDescent="0.25">
      <c r="C45" s="8" t="s">
        <v>39</v>
      </c>
      <c r="D45" t="s">
        <v>41</v>
      </c>
      <c r="F45" s="25"/>
      <c r="G45" s="25"/>
    </row>
    <row r="46" spans="1:12" ht="15.75" customHeight="1" x14ac:dyDescent="0.25">
      <c r="C46" s="9" t="s">
        <v>16</v>
      </c>
      <c r="D46" s="11">
        <v>2.9580398915498081</v>
      </c>
      <c r="F46" s="25"/>
      <c r="G46" s="25"/>
    </row>
    <row r="47" spans="1:12" ht="15.75" customHeight="1" x14ac:dyDescent="0.25">
      <c r="C47" s="9" t="s">
        <v>12</v>
      </c>
      <c r="D47" s="11">
        <v>3.54400902933387</v>
      </c>
    </row>
    <row r="48" spans="1:12" ht="15.75" customHeight="1" x14ac:dyDescent="0.25">
      <c r="C48" s="9" t="s">
        <v>14</v>
      </c>
      <c r="D48" s="11">
        <v>4.7074409183759283</v>
      </c>
    </row>
    <row r="49" spans="3:7" ht="15.75" customHeight="1" x14ac:dyDescent="0.25">
      <c r="C49" s="9" t="s">
        <v>10</v>
      </c>
      <c r="D49" s="11">
        <v>2</v>
      </c>
    </row>
    <row r="50" spans="3:7" ht="15.75" customHeight="1" x14ac:dyDescent="0.25">
      <c r="C50" s="9" t="s">
        <v>8</v>
      </c>
      <c r="D50" s="11">
        <v>4.3748015828022293</v>
      </c>
    </row>
    <row r="51" spans="3:7" ht="15.75" customHeight="1" x14ac:dyDescent="0.25">
      <c r="C51" s="9" t="s">
        <v>40</v>
      </c>
      <c r="D51" s="11">
        <v>12.412896519346321</v>
      </c>
    </row>
    <row r="53" spans="3:7" ht="15.75" customHeight="1" x14ac:dyDescent="0.25">
      <c r="C53" s="23" t="s">
        <v>61</v>
      </c>
      <c r="D53" s="23"/>
      <c r="E53" s="24"/>
      <c r="F53" s="24"/>
      <c r="G53" s="24"/>
    </row>
    <row r="54" spans="3:7" ht="15.75" customHeight="1" x14ac:dyDescent="0.25">
      <c r="C54" s="23"/>
      <c r="D54" s="23"/>
      <c r="E54" s="24"/>
      <c r="F54" s="24"/>
      <c r="G54" s="24"/>
    </row>
    <row r="55" spans="3:7" ht="15.75" customHeight="1" x14ac:dyDescent="0.25">
      <c r="C55" s="23"/>
      <c r="D55" s="23"/>
      <c r="E55" s="24"/>
      <c r="F55" s="24"/>
      <c r="G55" s="24"/>
    </row>
    <row r="56" spans="3:7" ht="15.75" customHeight="1" x14ac:dyDescent="0.25">
      <c r="C56" s="23"/>
      <c r="D56" s="23"/>
      <c r="E56" s="24"/>
      <c r="F56" s="24"/>
      <c r="G56" s="24"/>
    </row>
    <row r="57" spans="3:7" ht="15.75" customHeight="1" x14ac:dyDescent="0.25">
      <c r="C57" s="23"/>
      <c r="D57" s="23"/>
    </row>
    <row r="58" spans="3:7" ht="15.75" customHeight="1" x14ac:dyDescent="0.25">
      <c r="C58" s="23"/>
      <c r="D58" s="23"/>
    </row>
  </sheetData>
  <autoFilter ref="A1:N26" xr:uid="{00000000-0001-0000-0000-000000000000}"/>
  <mergeCells count="17">
    <mergeCell ref="K28:L28"/>
    <mergeCell ref="C43:D43"/>
    <mergeCell ref="C53:D58"/>
    <mergeCell ref="F43:G46"/>
    <mergeCell ref="A34:F34"/>
    <mergeCell ref="A35:F35"/>
    <mergeCell ref="A36:F36"/>
    <mergeCell ref="A37:F37"/>
    <mergeCell ref="A38:F38"/>
    <mergeCell ref="A39:F39"/>
    <mergeCell ref="H27:I27"/>
    <mergeCell ref="A30:F30"/>
    <mergeCell ref="A31:F31"/>
    <mergeCell ref="A32:F32"/>
    <mergeCell ref="A33:F33"/>
    <mergeCell ref="I28:J28"/>
    <mergeCell ref="I29:J29"/>
  </mergeCells>
  <conditionalFormatting sqref="N2:N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∇I∇ΣҜ Bharti</cp:lastModifiedBy>
  <dcterms:modified xsi:type="dcterms:W3CDTF">2025-05-22T08:03:13Z</dcterms:modified>
</cp:coreProperties>
</file>